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B4942E33-4695-4828-8D5C-6AEFA8F8B108}" xr6:coauthVersionLast="46" xr6:coauthVersionMax="46"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Z34" i="45" l="1"/>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7" i="63"/>
  <c r="N26" i="63"/>
  <c r="P24" i="63"/>
  <c r="N24" i="63"/>
  <c r="N23" i="63"/>
  <c r="R27" i="62"/>
  <c r="N27" i="62"/>
  <c r="L27" i="62"/>
  <c r="J27" i="62"/>
  <c r="H27" i="62"/>
  <c r="F27" i="62"/>
  <c r="D27" i="62"/>
  <c r="R26" i="62"/>
  <c r="N26" i="62"/>
  <c r="L26" i="62"/>
  <c r="J26" i="62"/>
  <c r="H26" i="62"/>
  <c r="F26" i="62"/>
  <c r="D26" i="62"/>
  <c r="R25" i="62"/>
  <c r="L25" i="62"/>
  <c r="J25" i="62"/>
  <c r="H25" i="62"/>
  <c r="F25" i="62"/>
  <c r="D25" i="62"/>
  <c r="R24" i="62"/>
  <c r="P24" i="62"/>
  <c r="N24" i="62"/>
  <c r="L24" i="62"/>
  <c r="J24" i="62"/>
  <c r="H24" i="62"/>
  <c r="F24" i="62"/>
  <c r="D24" i="62"/>
  <c r="R23" i="62"/>
  <c r="N23" i="62"/>
  <c r="L23" i="62"/>
  <c r="J23" i="62"/>
  <c r="H23" i="62"/>
  <c r="F23" i="62"/>
  <c r="D23" i="62"/>
  <c r="R22" i="62"/>
  <c r="P22" i="62"/>
  <c r="N22" i="62"/>
  <c r="L22" i="62"/>
  <c r="J22" i="62"/>
  <c r="H22" i="62"/>
  <c r="F22" i="62"/>
  <c r="D22" i="62"/>
  <c r="R21" i="62"/>
  <c r="P21" i="62"/>
  <c r="N21" i="62"/>
  <c r="L21" i="62"/>
  <c r="J21" i="62"/>
  <c r="H21" i="62"/>
  <c r="F21" i="62"/>
  <c r="D21" i="62"/>
  <c r="R20" i="62"/>
  <c r="P20" i="62"/>
  <c r="N20" i="62"/>
  <c r="L20" i="62"/>
  <c r="J20" i="62"/>
  <c r="H20" i="62"/>
  <c r="F20" i="62"/>
  <c r="D20" i="62"/>
  <c r="R19" i="62"/>
  <c r="P19" i="62"/>
  <c r="N19" i="62"/>
  <c r="L19" i="62"/>
  <c r="J19" i="62"/>
  <c r="H19" i="62"/>
  <c r="F19" i="62"/>
  <c r="D19" i="62"/>
  <c r="R18" i="62"/>
  <c r="P18" i="62"/>
  <c r="N18" i="62"/>
  <c r="L18" i="62"/>
  <c r="J18" i="62"/>
  <c r="H18" i="62"/>
  <c r="F18" i="62"/>
  <c r="D18" i="62"/>
  <c r="R17" i="62"/>
  <c r="P17" i="62"/>
  <c r="N17" i="62"/>
  <c r="L17" i="62"/>
  <c r="J17" i="62"/>
  <c r="H17" i="62"/>
  <c r="F17" i="62"/>
  <c r="D17" i="62"/>
  <c r="R16" i="62"/>
  <c r="P16" i="62"/>
  <c r="N16" i="62"/>
  <c r="L16" i="62"/>
  <c r="J16" i="62"/>
  <c r="H16" i="62"/>
  <c r="F16" i="62"/>
  <c r="D16" i="62"/>
  <c r="R15" i="62"/>
  <c r="P15" i="62"/>
  <c r="N15" i="62"/>
  <c r="L15" i="62"/>
  <c r="J15" i="62"/>
  <c r="H15" i="62"/>
  <c r="F15" i="62"/>
  <c r="D15" i="62"/>
  <c r="R14" i="62"/>
  <c r="P14" i="62"/>
  <c r="N14" i="62"/>
  <c r="L14" i="62"/>
  <c r="J14" i="62"/>
  <c r="H14" i="62"/>
  <c r="F14" i="62"/>
  <c r="D14" i="62"/>
  <c r="R13" i="62"/>
  <c r="P13" i="62"/>
  <c r="N13" i="62"/>
  <c r="L13" i="62"/>
  <c r="J13" i="62"/>
  <c r="H13" i="62"/>
  <c r="F13" i="62"/>
  <c r="D13" i="62"/>
  <c r="R12" i="62"/>
  <c r="N12" i="62"/>
  <c r="L12" i="62"/>
  <c r="J12" i="62"/>
  <c r="H12" i="62"/>
  <c r="F12" i="62"/>
  <c r="D12" i="62"/>
  <c r="R11" i="62"/>
  <c r="P11" i="62"/>
  <c r="N11" i="62"/>
  <c r="L11" i="62"/>
  <c r="J11" i="62"/>
  <c r="H11" i="62"/>
  <c r="F11" i="62"/>
  <c r="D11" i="62"/>
  <c r="R10" i="62"/>
  <c r="P10" i="62"/>
  <c r="N10" i="62"/>
  <c r="L10" i="62"/>
  <c r="J10" i="62"/>
  <c r="H10" i="62"/>
  <c r="F10" i="62"/>
  <c r="D10" i="62"/>
  <c r="R9" i="62"/>
  <c r="P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G8" i="9" l="1"/>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7" i="63"/>
  <c r="L27" i="63"/>
  <c r="J27" i="63"/>
  <c r="H27" i="63"/>
  <c r="F27" i="63"/>
  <c r="D27" i="63"/>
  <c r="C27" i="63"/>
  <c r="B27" i="63"/>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P22" i="63"/>
  <c r="N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7" i="62"/>
  <c r="B27" i="62"/>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W20" i="45" l="1"/>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4" i="62"/>
  <c r="G13" i="62"/>
  <c r="G17" i="62"/>
  <c r="G21" i="62"/>
  <c r="G19" i="62"/>
  <c r="G26" i="62"/>
  <c r="G11" i="62"/>
  <c r="G15" i="62"/>
  <c r="G14" i="62"/>
  <c r="G22" i="62"/>
  <c r="G9" i="62"/>
  <c r="G20" i="62"/>
  <c r="G18" i="62"/>
  <c r="G23" i="62"/>
  <c r="G10" i="62"/>
  <c r="G16" i="62"/>
  <c r="G27" i="62"/>
  <c r="G12" i="62"/>
  <c r="G25" i="62"/>
  <c r="O24" i="62"/>
  <c r="O14" i="62"/>
  <c r="O18" i="62"/>
  <c r="O22" i="62"/>
  <c r="O13" i="62"/>
  <c r="O21" i="62"/>
  <c r="O19" i="62"/>
  <c r="O10" i="62"/>
  <c r="O23" i="62"/>
  <c r="O16" i="62"/>
  <c r="O27" i="62"/>
  <c r="O12" i="62"/>
  <c r="O17" i="62"/>
  <c r="O26" i="62"/>
  <c r="O11" i="62"/>
  <c r="O15" i="62"/>
  <c r="O20" i="62"/>
  <c r="O9" i="62"/>
  <c r="O26" i="63"/>
  <c r="O23" i="63"/>
  <c r="O24" i="63"/>
  <c r="O27"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5" i="62"/>
  <c r="I24" i="62"/>
  <c r="I16" i="62"/>
  <c r="I20" i="62"/>
  <c r="I11" i="62"/>
  <c r="I13" i="62"/>
  <c r="I21" i="62"/>
  <c r="I10" i="62"/>
  <c r="I15" i="62"/>
  <c r="I23" i="62"/>
  <c r="I26" i="62"/>
  <c r="I22" i="62"/>
  <c r="I19" i="62"/>
  <c r="I27" i="62"/>
  <c r="I12" i="62"/>
  <c r="I18" i="62"/>
  <c r="I14" i="62"/>
  <c r="I17" i="62"/>
  <c r="Q15" i="62"/>
  <c r="Q19" i="62"/>
  <c r="Q9" i="62"/>
  <c r="Q20" i="62"/>
  <c r="Q18" i="62"/>
  <c r="Q11" i="62"/>
  <c r="Q17" i="62"/>
  <c r="Q14" i="62"/>
  <c r="Q24" i="62"/>
  <c r="Q16" i="62"/>
  <c r="Q13" i="62"/>
  <c r="Q21" i="62"/>
  <c r="Q10" i="62"/>
  <c r="Q22" i="62"/>
  <c r="Q24"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4" i="62"/>
  <c r="K25" i="62"/>
  <c r="K18" i="62"/>
  <c r="K19" i="62"/>
  <c r="K26" i="62"/>
  <c r="K13" i="62"/>
  <c r="K21" i="62"/>
  <c r="K22" i="62"/>
  <c r="K27" i="62"/>
  <c r="K12" i="62"/>
  <c r="K11" i="62"/>
  <c r="K15" i="62"/>
  <c r="K14" i="62"/>
  <c r="K9" i="62"/>
  <c r="K20" i="62"/>
  <c r="K17" i="62"/>
  <c r="K10" i="62"/>
  <c r="K23" i="62"/>
  <c r="K16"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5" i="62"/>
  <c r="E19" i="62"/>
  <c r="E23" i="62"/>
  <c r="E27" i="62"/>
  <c r="E22" i="62"/>
  <c r="E26" i="62"/>
  <c r="E24" i="62"/>
  <c r="E20" i="62"/>
  <c r="E12" i="62"/>
  <c r="E18" i="62"/>
  <c r="E17" i="62"/>
  <c r="E14" i="62"/>
  <c r="E25" i="62"/>
  <c r="E21" i="62"/>
  <c r="E10" i="62"/>
  <c r="E16" i="62"/>
  <c r="E13" i="62"/>
  <c r="M9" i="62"/>
  <c r="M25" i="62"/>
  <c r="M24" i="62"/>
  <c r="M16" i="62"/>
  <c r="M20" i="62"/>
  <c r="M26" i="62"/>
  <c r="M19" i="62"/>
  <c r="M27" i="62"/>
  <c r="M17" i="62"/>
  <c r="M14" i="62"/>
  <c r="M13" i="62"/>
  <c r="M21" i="62"/>
  <c r="M10" i="62"/>
  <c r="M11" i="62"/>
  <c r="M15" i="62"/>
  <c r="M23" i="62"/>
  <c r="M22" i="62"/>
  <c r="M18"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2" i="62"/>
  <c r="S16" i="62"/>
  <c r="S18" i="62"/>
  <c r="F31" i="62"/>
  <c r="I8" i="62"/>
  <c r="Q8" i="62"/>
  <c r="S10" i="62"/>
  <c r="S13" i="62"/>
  <c r="S15" i="62"/>
  <c r="S17" i="62"/>
  <c r="S19" i="62"/>
  <c r="S21" i="62"/>
  <c r="S24" i="62"/>
  <c r="S25" i="62"/>
  <c r="S11" i="62"/>
  <c r="S12" i="62"/>
  <c r="S14" i="62"/>
  <c r="S20" i="62"/>
  <c r="S23" i="62"/>
  <c r="N31" i="62"/>
  <c r="J31" i="62"/>
  <c r="R31" i="62"/>
  <c r="S26" i="62"/>
  <c r="S27" i="62"/>
  <c r="D29" i="62"/>
  <c r="L29" i="62"/>
  <c r="D30" i="62"/>
  <c r="L30" i="62"/>
  <c r="D31" i="62"/>
  <c r="L31" i="62"/>
  <c r="G8" i="62"/>
  <c r="K8" i="62"/>
  <c r="O8" i="62"/>
  <c r="S8" i="62"/>
  <c r="F29" i="62"/>
  <c r="N29" i="62"/>
  <c r="F30" i="62"/>
  <c r="N30" i="62"/>
  <c r="H29" i="62"/>
  <c r="P29" i="62"/>
  <c r="H30" i="62"/>
  <c r="P30" i="62"/>
  <c r="H31" i="62"/>
  <c r="P31" i="62"/>
  <c r="J29" i="62"/>
  <c r="R29" i="62"/>
  <c r="J30" i="62"/>
  <c r="R30" i="62"/>
  <c r="I10" i="63"/>
  <c r="M11" i="63"/>
  <c r="E15" i="63"/>
  <c r="I16" i="63"/>
  <c r="M17" i="63"/>
  <c r="Q18" i="63"/>
  <c r="Q20" i="63"/>
  <c r="E23" i="63"/>
  <c r="I24" i="63"/>
  <c r="I26" i="63"/>
  <c r="M27" i="63"/>
  <c r="G9" i="63"/>
  <c r="O9" i="63"/>
  <c r="K10" i="63"/>
  <c r="S10" i="63"/>
  <c r="G11" i="63"/>
  <c r="O11" i="63"/>
  <c r="K12" i="63"/>
  <c r="S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G27" i="63"/>
  <c r="E11" i="63"/>
  <c r="I12" i="63"/>
  <c r="M13" i="63"/>
  <c r="Q14" i="63"/>
  <c r="E17" i="63"/>
  <c r="I18" i="63"/>
  <c r="M19" i="63"/>
  <c r="E21" i="63"/>
  <c r="I22" i="63"/>
  <c r="M23" i="63"/>
  <c r="M25" i="63"/>
  <c r="E8" i="63"/>
  <c r="M8" i="63"/>
  <c r="I9" i="63"/>
  <c r="E10" i="63"/>
  <c r="M10" i="63"/>
  <c r="I11" i="63"/>
  <c r="Q11" i="63"/>
  <c r="E12" i="63"/>
  <c r="M12" i="63"/>
  <c r="I13" i="63"/>
  <c r="Q13" i="63"/>
  <c r="E14" i="63"/>
  <c r="M14" i="63"/>
  <c r="I15" i="63"/>
  <c r="Q15" i="63"/>
  <c r="E16" i="63"/>
  <c r="M16" i="63"/>
  <c r="I17" i="63"/>
  <c r="Q17" i="63"/>
  <c r="E18" i="63"/>
  <c r="M18" i="63"/>
  <c r="I19" i="63"/>
  <c r="Q19" i="63"/>
  <c r="E20" i="63"/>
  <c r="M20" i="63"/>
  <c r="I21" i="63"/>
  <c r="Q21" i="63"/>
  <c r="E22" i="63"/>
  <c r="M22" i="63"/>
  <c r="I23" i="63"/>
  <c r="E24" i="63"/>
  <c r="M24" i="63"/>
  <c r="I25" i="63"/>
  <c r="E26" i="63"/>
  <c r="M26" i="63"/>
  <c r="I27" i="63"/>
  <c r="Q10" i="63"/>
  <c r="E13" i="63"/>
  <c r="I14" i="63"/>
  <c r="M15" i="63"/>
  <c r="Q16" i="63"/>
  <c r="E19" i="63"/>
  <c r="I20" i="63"/>
  <c r="M21" i="63"/>
  <c r="Q22" i="63"/>
  <c r="E25" i="63"/>
  <c r="E27" i="63"/>
  <c r="K9" i="63"/>
  <c r="S9" i="63"/>
  <c r="G10" i="63"/>
  <c r="O10" i="63"/>
  <c r="K11" i="63"/>
  <c r="S11" i="63"/>
  <c r="G12" i="63"/>
  <c r="K13" i="63"/>
  <c r="S13" i="63"/>
  <c r="G14" i="63"/>
  <c r="O14" i="63"/>
  <c r="K15" i="63"/>
  <c r="S15" i="63"/>
  <c r="G16" i="63"/>
  <c r="O16" i="63"/>
  <c r="K17" i="63"/>
  <c r="S17" i="63"/>
  <c r="G18" i="63"/>
  <c r="O18" i="63"/>
  <c r="K19" i="63"/>
  <c r="S19" i="63"/>
  <c r="G20" i="63"/>
  <c r="O20" i="63"/>
  <c r="K21" i="63"/>
  <c r="S21" i="63"/>
  <c r="G22" i="63"/>
  <c r="O22" i="63"/>
  <c r="K23" i="63"/>
  <c r="S23" i="63"/>
  <c r="G24" i="63"/>
  <c r="K25" i="63"/>
  <c r="S25" i="63"/>
  <c r="G26" i="63"/>
  <c r="K27" i="63"/>
  <c r="S27" i="63"/>
  <c r="P31" i="63"/>
  <c r="H31" i="63"/>
  <c r="J31" i="63"/>
  <c r="R31" i="63"/>
  <c r="G8" i="63"/>
  <c r="O8" i="63"/>
  <c r="D29" i="63"/>
  <c r="L29" i="63"/>
  <c r="D30" i="63"/>
  <c r="L30" i="63"/>
  <c r="D31" i="63"/>
  <c r="L31" i="63"/>
  <c r="I8" i="63"/>
  <c r="Q8" i="63"/>
  <c r="F29" i="63"/>
  <c r="N29" i="63"/>
  <c r="F30" i="63"/>
  <c r="N30" i="63"/>
  <c r="F31" i="63"/>
  <c r="N31" i="63"/>
  <c r="H29" i="63"/>
  <c r="P29" i="63"/>
  <c r="H30" i="63"/>
  <c r="P30" i="63"/>
  <c r="K8" i="63"/>
  <c r="S8" i="63"/>
  <c r="J29" i="63"/>
  <c r="R29" i="63"/>
  <c r="J30" i="63"/>
  <c r="R30"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<sst xmlns="http://schemas.openxmlformats.org/spreadsheetml/2006/main" count="11246" uniqueCount="2031">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</sst>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54" t="s">
        <v>438</v>
      </c>
      <c r="D3" s="155"/>
      <c r="E3" s="156"/>
      <c r="F3" s="48"/>
      <c r="G3" s="154" t="s">
        <v>439</v>
      </c>
      <c r="H3" s="155"/>
      <c r="I3" s="156"/>
      <c r="J3" s="48"/>
      <c r="K3" s="154" t="s">
        <v>440</v>
      </c>
      <c r="L3" s="155"/>
      <c r="M3" s="156"/>
      <c r="N3" s="48"/>
      <c r="O3" s="154" t="s">
        <v>441</v>
      </c>
      <c r="P3" s="155"/>
      <c r="Q3" s="156"/>
      <c r="R3" s="48"/>
      <c r="S3" s="154" t="s">
        <v>1786</v>
      </c>
      <c r="T3" s="155"/>
      <c r="U3" s="156"/>
      <c r="V3" s="48"/>
      <c r="W3" s="154" t="s">
        <v>1787</v>
      </c>
      <c r="X3" s="155"/>
      <c r="Y3" s="156"/>
      <c r="Z3" s="49"/>
    </row>
    <row r="4" spans="2:26" ht="15" thickBot="1" x14ac:dyDescent="0.35">
      <c r="B4" s="47"/>
      <c r="C4" s="157"/>
      <c r="D4" s="158"/>
      <c r="E4" s="159"/>
      <c r="F4" s="48"/>
      <c r="G4" s="157"/>
      <c r="H4" s="158"/>
      <c r="I4" s="159"/>
      <c r="J4" s="48"/>
      <c r="K4" s="157"/>
      <c r="L4" s="158"/>
      <c r="M4" s="159"/>
      <c r="N4" s="48"/>
      <c r="O4" s="157"/>
      <c r="P4" s="158"/>
      <c r="Q4" s="159"/>
      <c r="R4" s="48"/>
      <c r="S4" s="157"/>
      <c r="T4" s="158"/>
      <c r="U4" s="159"/>
      <c r="V4" s="48"/>
      <c r="W4" s="157"/>
      <c r="X4" s="158"/>
      <c r="Y4" s="159"/>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54" t="s">
        <v>442</v>
      </c>
      <c r="D7" s="155"/>
      <c r="E7" s="156"/>
      <c r="F7" s="48"/>
      <c r="G7" s="154" t="s">
        <v>443</v>
      </c>
      <c r="H7" s="155"/>
      <c r="I7" s="156"/>
      <c r="J7" s="48"/>
      <c r="K7" s="154" t="s">
        <v>444</v>
      </c>
      <c r="L7" s="155"/>
      <c r="M7" s="156"/>
      <c r="N7" s="48"/>
      <c r="O7" s="154" t="s">
        <v>445</v>
      </c>
      <c r="P7" s="155"/>
      <c r="Q7" s="156"/>
      <c r="R7" s="48"/>
      <c r="S7" s="154" t="s">
        <v>446</v>
      </c>
      <c r="T7" s="155"/>
      <c r="U7" s="156"/>
      <c r="V7" s="48"/>
      <c r="W7" s="154" t="s">
        <v>447</v>
      </c>
      <c r="X7" s="155"/>
      <c r="Y7" s="156"/>
      <c r="Z7" s="52"/>
    </row>
    <row r="8" spans="2:26" s="16" customFormat="1" ht="15" thickBot="1" x14ac:dyDescent="0.35">
      <c r="B8" s="50"/>
      <c r="C8" s="157"/>
      <c r="D8" s="158"/>
      <c r="E8" s="159"/>
      <c r="F8" s="48"/>
      <c r="G8" s="157"/>
      <c r="H8" s="158"/>
      <c r="I8" s="159"/>
      <c r="J8" s="48"/>
      <c r="K8" s="157"/>
      <c r="L8" s="158"/>
      <c r="M8" s="159"/>
      <c r="N8" s="48"/>
      <c r="O8" s="157"/>
      <c r="P8" s="158"/>
      <c r="Q8" s="159"/>
      <c r="R8" s="48"/>
      <c r="S8" s="157"/>
      <c r="T8" s="158"/>
      <c r="U8" s="159"/>
      <c r="V8" s="48"/>
      <c r="W8" s="157"/>
      <c r="X8" s="158"/>
      <c r="Y8" s="159"/>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54" t="s">
        <v>332</v>
      </c>
      <c r="D11" s="155"/>
      <c r="E11" s="156"/>
      <c r="F11" s="48"/>
      <c r="G11" s="154" t="s">
        <v>333</v>
      </c>
      <c r="H11" s="155"/>
      <c r="I11" s="156"/>
      <c r="K11" s="154" t="s">
        <v>450</v>
      </c>
      <c r="L11" s="155"/>
      <c r="M11" s="156"/>
      <c r="N11" s="51"/>
      <c r="O11" s="154" t="s">
        <v>451</v>
      </c>
      <c r="P11" s="155"/>
      <c r="Q11" s="156"/>
      <c r="R11" s="48"/>
      <c r="S11" s="154" t="s">
        <v>448</v>
      </c>
      <c r="T11" s="155"/>
      <c r="U11" s="156"/>
      <c r="V11" s="51"/>
      <c r="W11" s="154" t="s">
        <v>449</v>
      </c>
      <c r="X11" s="155"/>
      <c r="Y11" s="156"/>
      <c r="Z11" s="52"/>
    </row>
    <row r="12" spans="2:26" s="16" customFormat="1" ht="15" thickBot="1" x14ac:dyDescent="0.35">
      <c r="B12" s="50"/>
      <c r="C12" s="157"/>
      <c r="D12" s="158"/>
      <c r="E12" s="159"/>
      <c r="F12" s="48"/>
      <c r="G12" s="157"/>
      <c r="H12" s="158"/>
      <c r="I12" s="159"/>
      <c r="K12" s="157"/>
      <c r="L12" s="158"/>
      <c r="M12" s="159"/>
      <c r="N12" s="51"/>
      <c r="O12" s="157"/>
      <c r="P12" s="158"/>
      <c r="Q12" s="159"/>
      <c r="R12" s="48"/>
      <c r="S12" s="157"/>
      <c r="T12" s="158"/>
      <c r="U12" s="159"/>
      <c r="V12" s="51"/>
      <c r="W12" s="157"/>
      <c r="X12" s="158"/>
      <c r="Y12" s="159"/>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54" t="s">
        <v>334</v>
      </c>
      <c r="D15" s="155"/>
      <c r="E15" s="156"/>
      <c r="F15" s="51"/>
      <c r="G15" s="154" t="s">
        <v>335</v>
      </c>
      <c r="H15" s="155"/>
      <c r="I15" s="156"/>
      <c r="K15" s="154" t="s">
        <v>1773</v>
      </c>
      <c r="L15" s="155"/>
      <c r="M15" s="156"/>
      <c r="N15" s="51"/>
      <c r="O15" s="154" t="s">
        <v>1774</v>
      </c>
      <c r="P15" s="155"/>
      <c r="Q15" s="156"/>
      <c r="S15" s="154" t="s">
        <v>1611</v>
      </c>
      <c r="T15" s="155"/>
      <c r="U15" s="156"/>
      <c r="V15" s="51"/>
      <c r="W15" s="154" t="s">
        <v>1612</v>
      </c>
      <c r="X15" s="155"/>
      <c r="Y15" s="156"/>
      <c r="Z15" s="52"/>
    </row>
    <row r="16" spans="2:26" s="16" customFormat="1" ht="15" thickBot="1" x14ac:dyDescent="0.35">
      <c r="B16" s="50"/>
      <c r="C16" s="157"/>
      <c r="D16" s="158"/>
      <c r="E16" s="159"/>
      <c r="F16" s="51"/>
      <c r="G16" s="157"/>
      <c r="H16" s="158"/>
      <c r="I16" s="159"/>
      <c r="K16" s="157"/>
      <c r="L16" s="158"/>
      <c r="M16" s="159"/>
      <c r="N16" s="51"/>
      <c r="O16" s="157"/>
      <c r="P16" s="158"/>
      <c r="Q16" s="159"/>
      <c r="S16" s="157"/>
      <c r="T16" s="158"/>
      <c r="U16" s="159"/>
      <c r="V16" s="51"/>
      <c r="W16" s="157"/>
      <c r="X16" s="158"/>
      <c r="Y16" s="159"/>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60" t="s">
        <v>454</v>
      </c>
      <c r="D19" s="161"/>
      <c r="E19" s="162"/>
      <c r="F19" s="51"/>
      <c r="G19" s="160" t="s">
        <v>455</v>
      </c>
      <c r="H19" s="161"/>
      <c r="I19" s="162"/>
      <c r="K19" s="160" t="s">
        <v>456</v>
      </c>
      <c r="L19" s="161"/>
      <c r="M19" s="162"/>
      <c r="N19" s="51"/>
      <c r="O19" s="160" t="s">
        <v>457</v>
      </c>
      <c r="P19" s="161"/>
      <c r="Q19" s="162"/>
      <c r="S19" s="160" t="s">
        <v>459</v>
      </c>
      <c r="T19" s="161"/>
      <c r="U19" s="162"/>
      <c r="V19" s="51"/>
      <c r="W19" s="160" t="s">
        <v>458</v>
      </c>
      <c r="X19" s="161"/>
      <c r="Y19" s="162"/>
      <c r="Z19" s="52"/>
    </row>
    <row r="20" spans="2:26" s="16" customFormat="1" ht="15" customHeight="1" thickBot="1" x14ac:dyDescent="0.35">
      <c r="B20" s="50"/>
      <c r="C20" s="163"/>
      <c r="D20" s="164"/>
      <c r="E20" s="165"/>
      <c r="F20" s="51"/>
      <c r="G20" s="163"/>
      <c r="H20" s="164"/>
      <c r="I20" s="165"/>
      <c r="K20" s="163"/>
      <c r="L20" s="164"/>
      <c r="M20" s="165"/>
      <c r="N20" s="51"/>
      <c r="O20" s="163"/>
      <c r="P20" s="164"/>
      <c r="Q20" s="165"/>
      <c r="S20" s="163"/>
      <c r="T20" s="164"/>
      <c r="U20" s="165"/>
      <c r="V20" s="51"/>
      <c r="W20" s="163"/>
      <c r="X20" s="164"/>
      <c r="Y20" s="165"/>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60" t="s">
        <v>1609</v>
      </c>
      <c r="D23" s="161"/>
      <c r="E23" s="162"/>
      <c r="F23" s="51"/>
      <c r="G23" s="160" t="s">
        <v>1610</v>
      </c>
      <c r="H23" s="161"/>
      <c r="I23" s="162"/>
      <c r="K23" s="142" t="s">
        <v>452</v>
      </c>
      <c r="L23" s="143"/>
      <c r="M23" s="144"/>
      <c r="N23" s="51"/>
      <c r="O23" s="142" t="s">
        <v>453</v>
      </c>
      <c r="P23" s="143"/>
      <c r="Q23" s="144"/>
      <c r="S23" s="142" t="s">
        <v>336</v>
      </c>
      <c r="T23" s="143"/>
      <c r="U23" s="144"/>
      <c r="V23" s="51"/>
      <c r="W23" s="142" t="s">
        <v>337</v>
      </c>
      <c r="X23" s="143"/>
      <c r="Y23" s="144"/>
      <c r="Z23" s="52"/>
    </row>
    <row r="24" spans="2:26" s="16" customFormat="1" ht="15" thickBot="1" x14ac:dyDescent="0.35">
      <c r="B24" s="50"/>
      <c r="C24" s="163"/>
      <c r="D24" s="164"/>
      <c r="E24" s="165"/>
      <c r="F24" s="51"/>
      <c r="G24" s="163"/>
      <c r="H24" s="164"/>
      <c r="I24" s="165"/>
      <c r="K24" s="145"/>
      <c r="L24" s="146"/>
      <c r="M24" s="147"/>
      <c r="N24" s="51"/>
      <c r="O24" s="145"/>
      <c r="P24" s="146"/>
      <c r="Q24" s="147"/>
      <c r="S24" s="145"/>
      <c r="T24" s="146"/>
      <c r="U24" s="147"/>
      <c r="V24" s="51"/>
      <c r="W24" s="145"/>
      <c r="X24" s="146"/>
      <c r="Y24" s="147"/>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2" t="s">
        <v>1562</v>
      </c>
      <c r="D27" s="143"/>
      <c r="E27" s="144"/>
      <c r="F27" s="51"/>
      <c r="G27" s="142" t="s">
        <v>1563</v>
      </c>
      <c r="H27" s="143"/>
      <c r="I27" s="144"/>
      <c r="K27" s="142" t="s">
        <v>462</v>
      </c>
      <c r="L27" s="143"/>
      <c r="M27" s="144"/>
      <c r="N27" s="51"/>
      <c r="O27" s="142" t="s">
        <v>463</v>
      </c>
      <c r="P27" s="143"/>
      <c r="Q27" s="144"/>
      <c r="S27" s="142" t="s">
        <v>464</v>
      </c>
      <c r="T27" s="143"/>
      <c r="U27" s="144"/>
      <c r="V27" s="51"/>
      <c r="W27" s="142" t="s">
        <v>465</v>
      </c>
      <c r="X27" s="143"/>
      <c r="Y27" s="144"/>
      <c r="Z27" s="52"/>
    </row>
    <row r="28" spans="2:26" s="16" customFormat="1" ht="15" thickBot="1" x14ac:dyDescent="0.35">
      <c r="B28" s="50"/>
      <c r="C28" s="145"/>
      <c r="D28" s="146"/>
      <c r="E28" s="147"/>
      <c r="F28" s="51"/>
      <c r="G28" s="145"/>
      <c r="H28" s="146"/>
      <c r="I28" s="147"/>
      <c r="K28" s="145"/>
      <c r="L28" s="146"/>
      <c r="M28" s="147"/>
      <c r="N28" s="51"/>
      <c r="O28" s="145"/>
      <c r="P28" s="146"/>
      <c r="Q28" s="147"/>
      <c r="S28" s="145"/>
      <c r="T28" s="146"/>
      <c r="U28" s="147"/>
      <c r="V28" s="51"/>
      <c r="W28" s="145"/>
      <c r="X28" s="146"/>
      <c r="Y28" s="147"/>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2" t="s">
        <v>467</v>
      </c>
      <c r="D31" s="143"/>
      <c r="E31" s="144"/>
      <c r="F31" s="51"/>
      <c r="G31" s="142" t="s">
        <v>466</v>
      </c>
      <c r="H31" s="143"/>
      <c r="I31" s="144"/>
      <c r="K31" s="142" t="s">
        <v>468</v>
      </c>
      <c r="L31" s="143"/>
      <c r="M31" s="144"/>
      <c r="N31" s="51"/>
      <c r="O31" s="142" t="s">
        <v>469</v>
      </c>
      <c r="P31" s="143"/>
      <c r="Q31" s="144"/>
      <c r="S31" s="142" t="s">
        <v>470</v>
      </c>
      <c r="T31" s="143"/>
      <c r="U31" s="144"/>
      <c r="W31" s="142" t="s">
        <v>471</v>
      </c>
      <c r="X31" s="143"/>
      <c r="Y31" s="144"/>
      <c r="Z31" s="52"/>
    </row>
    <row r="32" spans="2:26" s="16" customFormat="1" ht="15" thickBot="1" x14ac:dyDescent="0.35">
      <c r="B32" s="50"/>
      <c r="C32" s="145"/>
      <c r="D32" s="146"/>
      <c r="E32" s="147"/>
      <c r="F32" s="51"/>
      <c r="G32" s="145"/>
      <c r="H32" s="146"/>
      <c r="I32" s="147"/>
      <c r="K32" s="145"/>
      <c r="L32" s="146"/>
      <c r="M32" s="147"/>
      <c r="N32" s="51"/>
      <c r="O32" s="145"/>
      <c r="P32" s="146"/>
      <c r="Q32" s="147"/>
      <c r="S32" s="145"/>
      <c r="T32" s="146"/>
      <c r="U32" s="147"/>
      <c r="W32" s="145"/>
      <c r="X32" s="146"/>
      <c r="Y32" s="147"/>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2" t="s">
        <v>472</v>
      </c>
      <c r="D35" s="143"/>
      <c r="E35" s="144"/>
      <c r="F35" s="51"/>
      <c r="G35" s="142" t="s">
        <v>473</v>
      </c>
      <c r="H35" s="143"/>
      <c r="I35" s="144"/>
      <c r="K35" s="142" t="s">
        <v>338</v>
      </c>
      <c r="L35" s="143"/>
      <c r="M35" s="144"/>
      <c r="O35" s="142" t="s">
        <v>339</v>
      </c>
      <c r="P35" s="143"/>
      <c r="Q35" s="144"/>
      <c r="S35" s="142" t="s">
        <v>474</v>
      </c>
      <c r="T35" s="143"/>
      <c r="U35" s="144"/>
      <c r="W35" s="142" t="s">
        <v>475</v>
      </c>
      <c r="X35" s="143"/>
      <c r="Y35" s="144"/>
      <c r="Z35" s="52"/>
    </row>
    <row r="36" spans="2:26" s="16" customFormat="1" ht="15" thickBot="1" x14ac:dyDescent="0.35">
      <c r="B36" s="50"/>
      <c r="C36" s="145"/>
      <c r="D36" s="146"/>
      <c r="E36" s="147"/>
      <c r="F36" s="51"/>
      <c r="G36" s="145"/>
      <c r="H36" s="146"/>
      <c r="I36" s="147"/>
      <c r="K36" s="145"/>
      <c r="L36" s="146"/>
      <c r="M36" s="147"/>
      <c r="O36" s="145"/>
      <c r="P36" s="146"/>
      <c r="Q36" s="147"/>
      <c r="S36" s="145"/>
      <c r="T36" s="146"/>
      <c r="U36" s="147"/>
      <c r="W36" s="145"/>
      <c r="X36" s="146"/>
      <c r="Y36" s="147"/>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2" t="s">
        <v>1601</v>
      </c>
      <c r="D39" s="143"/>
      <c r="E39" s="144"/>
      <c r="F39" s="51"/>
      <c r="G39" s="142" t="s">
        <v>1602</v>
      </c>
      <c r="H39" s="143"/>
      <c r="I39" s="144"/>
      <c r="K39" s="142" t="s">
        <v>1560</v>
      </c>
      <c r="L39" s="143"/>
      <c r="M39" s="144"/>
      <c r="N39" s="51"/>
      <c r="O39" s="142" t="s">
        <v>1561</v>
      </c>
      <c r="P39" s="143"/>
      <c r="Q39" s="144"/>
      <c r="S39" s="148" t="s">
        <v>460</v>
      </c>
      <c r="T39" s="149"/>
      <c r="U39" s="150"/>
      <c r="V39" s="51"/>
      <c r="W39" s="148" t="s">
        <v>461</v>
      </c>
      <c r="X39" s="149"/>
      <c r="Y39" s="150"/>
      <c r="Z39" s="52"/>
    </row>
    <row r="40" spans="2:26" s="16" customFormat="1" ht="15" thickBot="1" x14ac:dyDescent="0.35">
      <c r="B40" s="50"/>
      <c r="C40" s="145"/>
      <c r="D40" s="146"/>
      <c r="E40" s="147"/>
      <c r="F40" s="51"/>
      <c r="G40" s="145"/>
      <c r="H40" s="146"/>
      <c r="I40" s="147"/>
      <c r="K40" s="145"/>
      <c r="L40" s="146"/>
      <c r="M40" s="147"/>
      <c r="N40" s="51"/>
      <c r="O40" s="145"/>
      <c r="P40" s="146"/>
      <c r="Q40" s="147"/>
      <c r="S40" s="151"/>
      <c r="T40" s="152"/>
      <c r="U40" s="153"/>
      <c r="V40" s="51"/>
      <c r="W40" s="151"/>
      <c r="X40" s="152"/>
      <c r="Y40" s="153"/>
      <c r="Z40" s="52"/>
    </row>
    <row r="41" spans="2:26" s="16" customFormat="1" ht="12" customHeight="1" x14ac:dyDescent="0.3">
      <c r="B41" s="50"/>
      <c r="C41" s="51"/>
      <c r="D41" s="51"/>
      <c r="E41" s="51"/>
      <c r="F41" s="51"/>
      <c r="G41" s="51"/>
      <c r="H41" s="51"/>
      <c r="I41" s="51"/>
      <c r="Z41" s="52"/>
    </row>
    <row r="42" spans="2:26" x14ac:dyDescent="0.3">
      <c r="B42" s="47"/>
      <c r="C42" s="48"/>
      <c r="D42" s="48"/>
      <c r="E42" s="141"/>
      <c r="F42" s="141"/>
      <c r="G42" s="141"/>
      <c r="H42" s="141" t="s">
        <v>353</v>
      </c>
      <c r="I42" s="141"/>
      <c r="J42" s="141"/>
      <c r="K42" s="141" t="s">
        <v>352</v>
      </c>
      <c r="L42" s="141"/>
      <c r="M42" s="141"/>
      <c r="N42" s="141"/>
      <c r="O42" s="141" t="s">
        <v>354</v>
      </c>
      <c r="P42" s="141"/>
      <c r="Q42" s="141"/>
      <c r="R42" s="141"/>
      <c r="S42" s="141"/>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1576</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44330</v>
      </c>
      <c r="C8" s="65">
        <f>VLOOKUP($A8,'Return Data'!$B$7:$R$2843,4,0)</f>
        <v>995.65</v>
      </c>
      <c r="D8" s="65">
        <f>VLOOKUP($A8,'Return Data'!$B$7:$R$2843,10,0)</f>
        <v>0.73450000000000004</v>
      </c>
      <c r="E8" s="66">
        <f t="shared" ref="E8:E40" si="0">RANK(D8,D$8:D$40,0)</f>
        <v>11</v>
      </c>
      <c r="F8" s="65">
        <f>VLOOKUP($A8,'Return Data'!$B$7:$R$2843,11,0)</f>
        <v>17.001799999999999</v>
      </c>
      <c r="G8" s="66">
        <f t="shared" ref="G8:G40" si="1">RANK(F8,F$8:F$40,0)</f>
        <v>13</v>
      </c>
      <c r="H8" s="65">
        <f>VLOOKUP($A8,'Return Data'!$B$7:$R$2843,12,0)</f>
        <v>31.7346</v>
      </c>
      <c r="I8" s="66">
        <f t="shared" ref="I8:I40" si="2">RANK(H8,H$8:H$40,0)</f>
        <v>10</v>
      </c>
      <c r="J8" s="65">
        <f>VLOOKUP($A8,'Return Data'!$B$7:$R$2843,13,0)</f>
        <v>52.021599999999999</v>
      </c>
      <c r="K8" s="66">
        <f t="shared" ref="K8:K40" si="3">RANK(J8,J$8:J$40,0)</f>
        <v>11</v>
      </c>
      <c r="L8" s="65">
        <f>VLOOKUP($A8,'Return Data'!$B$7:$R$2843,17,0)</f>
        <v>13.237399999999999</v>
      </c>
      <c r="M8" s="66">
        <f t="shared" ref="M8:M17" si="4">RANK(L8,L$8:L$40,0)</f>
        <v>24</v>
      </c>
      <c r="N8" s="65">
        <f>VLOOKUP($A8,'Return Data'!$B$7:$R$2843,14,0)</f>
        <v>7.5098000000000003</v>
      </c>
      <c r="O8" s="66">
        <f>RANK(N8,N$8:N$40,0)</f>
        <v>24</v>
      </c>
      <c r="P8" s="65">
        <f>VLOOKUP($A8,'Return Data'!$B$7:$R$2843,15,0)</f>
        <v>11.173999999999999</v>
      </c>
      <c r="Q8" s="66">
        <f>RANK(P8,P$8:P$40,0)</f>
        <v>17</v>
      </c>
      <c r="R8" s="65">
        <f>VLOOKUP($A8,'Return Data'!$B$7:$R$2843,16,0)</f>
        <v>13.346299999999999</v>
      </c>
      <c r="S8" s="67">
        <f t="shared" ref="S8:S40" si="5">RANK(R8,R$8:R$40,0)</f>
        <v>16</v>
      </c>
    </row>
    <row r="9" spans="1:20" x14ac:dyDescent="0.3">
      <c r="A9" s="63" t="s">
        <v>480</v>
      </c>
      <c r="B9" s="64">
        <f>VLOOKUP($A9,'Return Data'!$B$7:$R$2843,3,0)</f>
        <v>44330</v>
      </c>
      <c r="C9" s="65">
        <f>VLOOKUP($A9,'Return Data'!$B$7:$R$2843,4,0)</f>
        <v>13.61</v>
      </c>
      <c r="D9" s="65">
        <f>VLOOKUP($A9,'Return Data'!$B$7:$R$2843,10,0)</f>
        <v>-2.3673000000000002</v>
      </c>
      <c r="E9" s="66">
        <f t="shared" si="0"/>
        <v>30</v>
      </c>
      <c r="F9" s="65">
        <f>VLOOKUP($A9,'Return Data'!$B$7:$R$2843,11,0)</f>
        <v>10.113300000000001</v>
      </c>
      <c r="G9" s="66">
        <f t="shared" si="1"/>
        <v>31</v>
      </c>
      <c r="H9" s="65">
        <f>VLOOKUP($A9,'Return Data'!$B$7:$R$2843,12,0)</f>
        <v>22.392099999999999</v>
      </c>
      <c r="I9" s="66">
        <f t="shared" si="2"/>
        <v>27</v>
      </c>
      <c r="J9" s="65">
        <f>VLOOKUP($A9,'Return Data'!$B$7:$R$2843,13,0)</f>
        <v>41.770800000000001</v>
      </c>
      <c r="K9" s="66">
        <f t="shared" si="3"/>
        <v>27</v>
      </c>
      <c r="L9" s="65">
        <f>VLOOKUP($A9,'Return Data'!$B$7:$R$2843,17,0)</f>
        <v>16.463000000000001</v>
      </c>
      <c r="M9" s="66">
        <f t="shared" si="4"/>
        <v>9</v>
      </c>
      <c r="N9" s="65"/>
      <c r="O9" s="66"/>
      <c r="P9" s="65"/>
      <c r="Q9" s="66"/>
      <c r="R9" s="65">
        <f>VLOOKUP($A9,'Return Data'!$B$7:$R$2843,16,0)</f>
        <v>11.795</v>
      </c>
      <c r="S9" s="67">
        <f t="shared" si="5"/>
        <v>23</v>
      </c>
    </row>
    <row r="10" spans="1:20" x14ac:dyDescent="0.3">
      <c r="A10" s="63" t="s">
        <v>483</v>
      </c>
      <c r="B10" s="64">
        <f>VLOOKUP($A10,'Return Data'!$B$7:$R$2843,3,0)</f>
        <v>44330</v>
      </c>
      <c r="C10" s="65">
        <f>VLOOKUP($A10,'Return Data'!$B$7:$R$2843,4,0)</f>
        <v>75.28</v>
      </c>
      <c r="D10" s="65">
        <f>VLOOKUP($A10,'Return Data'!$B$7:$R$2843,10,0)</f>
        <v>-0.63360000000000005</v>
      </c>
      <c r="E10" s="66">
        <f t="shared" si="0"/>
        <v>20</v>
      </c>
      <c r="F10" s="65">
        <f>VLOOKUP($A10,'Return Data'!$B$7:$R$2843,11,0)</f>
        <v>14.984</v>
      </c>
      <c r="G10" s="66">
        <f t="shared" si="1"/>
        <v>21</v>
      </c>
      <c r="H10" s="65">
        <f>VLOOKUP($A10,'Return Data'!$B$7:$R$2843,12,0)</f>
        <v>27.442</v>
      </c>
      <c r="I10" s="66">
        <f t="shared" si="2"/>
        <v>16</v>
      </c>
      <c r="J10" s="65">
        <f>VLOOKUP($A10,'Return Data'!$B$7:$R$2843,13,0)</f>
        <v>48.774700000000003</v>
      </c>
      <c r="K10" s="66">
        <f t="shared" si="3"/>
        <v>13</v>
      </c>
      <c r="L10" s="65">
        <f>VLOOKUP($A10,'Return Data'!$B$7:$R$2843,17,0)</f>
        <v>13.8673</v>
      </c>
      <c r="M10" s="66">
        <f t="shared" si="4"/>
        <v>21</v>
      </c>
      <c r="N10" s="65">
        <f>VLOOKUP($A10,'Return Data'!$B$7:$R$2843,14,0)</f>
        <v>7.6929999999999996</v>
      </c>
      <c r="O10" s="66">
        <f t="shared" ref="O10:O17" si="6">RANK(N10,N$8:N$40,0)</f>
        <v>23</v>
      </c>
      <c r="P10" s="65">
        <f>VLOOKUP($A10,'Return Data'!$B$7:$R$2843,15,0)</f>
        <v>11.3811</v>
      </c>
      <c r="Q10" s="66">
        <f>RANK(P10,P$8:P$40,0)</f>
        <v>15</v>
      </c>
      <c r="R10" s="65">
        <f>VLOOKUP($A10,'Return Data'!$B$7:$R$2843,16,0)</f>
        <v>11.5259</v>
      </c>
      <c r="S10" s="67">
        <f t="shared" si="5"/>
        <v>25</v>
      </c>
    </row>
    <row r="11" spans="1:20" x14ac:dyDescent="0.3">
      <c r="A11" s="63" t="s">
        <v>1780</v>
      </c>
      <c r="B11" s="64">
        <f>VLOOKUP($A11,'Return Data'!$B$7:$R$2843,3,0)</f>
        <v>44330</v>
      </c>
      <c r="C11" s="65">
        <f>VLOOKUP($A11,'Return Data'!$B$7:$R$2843,4,0)</f>
        <v>17.219100000000001</v>
      </c>
      <c r="D11" s="65">
        <f>VLOOKUP($A11,'Return Data'!$B$7:$R$2843,10,0)</f>
        <v>0.3795</v>
      </c>
      <c r="E11" s="66">
        <f t="shared" si="0"/>
        <v>13</v>
      </c>
      <c r="F11" s="65">
        <f>VLOOKUP($A11,'Return Data'!$B$7:$R$2843,11,0)</f>
        <v>17.648900000000001</v>
      </c>
      <c r="G11" s="66">
        <f t="shared" si="1"/>
        <v>11</v>
      </c>
      <c r="H11" s="65">
        <f>VLOOKUP($A11,'Return Data'!$B$7:$R$2843,12,0)</f>
        <v>26.752700000000001</v>
      </c>
      <c r="I11" s="66">
        <f t="shared" si="2"/>
        <v>18</v>
      </c>
      <c r="J11" s="65">
        <f>VLOOKUP($A11,'Return Data'!$B$7:$R$2843,13,0)</f>
        <v>45.107999999999997</v>
      </c>
      <c r="K11" s="66">
        <f t="shared" si="3"/>
        <v>22</v>
      </c>
      <c r="L11" s="65">
        <f>VLOOKUP($A11,'Return Data'!$B$7:$R$2843,17,0)</f>
        <v>20.933900000000001</v>
      </c>
      <c r="M11" s="66">
        <f t="shared" si="4"/>
        <v>3</v>
      </c>
      <c r="N11" s="65">
        <f>VLOOKUP($A11,'Return Data'!$B$7:$R$2843,14,0)</f>
        <v>15.4633</v>
      </c>
      <c r="O11" s="66">
        <f t="shared" si="6"/>
        <v>2</v>
      </c>
      <c r="P11" s="65"/>
      <c r="Q11" s="66"/>
      <c r="R11" s="65">
        <f>VLOOKUP($A11,'Return Data'!$B$7:$R$2843,16,0)</f>
        <v>14.1579</v>
      </c>
      <c r="S11" s="67">
        <f t="shared" si="5"/>
        <v>11</v>
      </c>
    </row>
    <row r="12" spans="1:20" x14ac:dyDescent="0.3">
      <c r="A12" s="63" t="s">
        <v>484</v>
      </c>
      <c r="B12" s="64">
        <f>VLOOKUP($A12,'Return Data'!$B$7:$R$2843,3,0)</f>
        <v>44330</v>
      </c>
      <c r="C12" s="65">
        <f>VLOOKUP($A12,'Return Data'!$B$7:$R$2843,4,0)</f>
        <v>18.87</v>
      </c>
      <c r="D12" s="65">
        <f>VLOOKUP($A12,'Return Data'!$B$7:$R$2843,10,0)</f>
        <v>9.9009999999999998</v>
      </c>
      <c r="E12" s="66">
        <f t="shared" si="0"/>
        <v>2</v>
      </c>
      <c r="F12" s="65">
        <f>VLOOKUP($A12,'Return Data'!$B$7:$R$2843,11,0)</f>
        <v>25.8</v>
      </c>
      <c r="G12" s="66">
        <f t="shared" si="1"/>
        <v>3</v>
      </c>
      <c r="H12" s="65">
        <f>VLOOKUP($A12,'Return Data'!$B$7:$R$2843,12,0)</f>
        <v>43.8262</v>
      </c>
      <c r="I12" s="66">
        <f t="shared" si="2"/>
        <v>2</v>
      </c>
      <c r="J12" s="65">
        <f>VLOOKUP($A12,'Return Data'!$B$7:$R$2843,13,0)</f>
        <v>68.181799999999996</v>
      </c>
      <c r="K12" s="66">
        <f t="shared" si="3"/>
        <v>3</v>
      </c>
      <c r="L12" s="65">
        <f>VLOOKUP($A12,'Return Data'!$B$7:$R$2843,17,0)</f>
        <v>23.176100000000002</v>
      </c>
      <c r="M12" s="66">
        <f t="shared" si="4"/>
        <v>2</v>
      </c>
      <c r="N12" s="65">
        <f>VLOOKUP($A12,'Return Data'!$B$7:$R$2843,14,0)</f>
        <v>8.7956000000000003</v>
      </c>
      <c r="O12" s="66">
        <f t="shared" si="6"/>
        <v>19</v>
      </c>
      <c r="P12" s="65"/>
      <c r="Q12" s="66"/>
      <c r="R12" s="65">
        <f>VLOOKUP($A12,'Return Data'!$B$7:$R$2843,16,0)</f>
        <v>14.0838</v>
      </c>
      <c r="S12" s="67">
        <f t="shared" si="5"/>
        <v>12</v>
      </c>
    </row>
    <row r="13" spans="1:20" x14ac:dyDescent="0.3">
      <c r="A13" s="63" t="s">
        <v>486</v>
      </c>
      <c r="B13" s="64">
        <f>VLOOKUP($A13,'Return Data'!$B$7:$R$2843,3,0)</f>
        <v>44330</v>
      </c>
      <c r="C13" s="65">
        <f>VLOOKUP($A13,'Return Data'!$B$7:$R$2843,4,0)</f>
        <v>227.95</v>
      </c>
      <c r="D13" s="65">
        <f>VLOOKUP($A13,'Return Data'!$B$7:$R$2843,10,0)</f>
        <v>-1.2049000000000001</v>
      </c>
      <c r="E13" s="66">
        <f t="shared" si="0"/>
        <v>25</v>
      </c>
      <c r="F13" s="65">
        <f>VLOOKUP($A13,'Return Data'!$B$7:$R$2843,11,0)</f>
        <v>13.2896</v>
      </c>
      <c r="G13" s="66">
        <f t="shared" si="1"/>
        <v>24</v>
      </c>
      <c r="H13" s="65">
        <f>VLOOKUP($A13,'Return Data'!$B$7:$R$2843,12,0)</f>
        <v>24.712800000000001</v>
      </c>
      <c r="I13" s="66">
        <f t="shared" si="2"/>
        <v>23</v>
      </c>
      <c r="J13" s="65">
        <f>VLOOKUP($A13,'Return Data'!$B$7:$R$2843,13,0)</f>
        <v>42.007199999999997</v>
      </c>
      <c r="K13" s="66">
        <f t="shared" si="3"/>
        <v>25</v>
      </c>
      <c r="L13" s="65">
        <f>VLOOKUP($A13,'Return Data'!$B$7:$R$2843,17,0)</f>
        <v>18.531400000000001</v>
      </c>
      <c r="M13" s="66">
        <f t="shared" si="4"/>
        <v>6</v>
      </c>
      <c r="N13" s="65">
        <f>VLOOKUP($A13,'Return Data'!$B$7:$R$2843,14,0)</f>
        <v>13.569900000000001</v>
      </c>
      <c r="O13" s="66">
        <f t="shared" si="6"/>
        <v>3</v>
      </c>
      <c r="P13" s="65">
        <f>VLOOKUP($A13,'Return Data'!$B$7:$R$2843,15,0)</f>
        <v>15.0639</v>
      </c>
      <c r="Q13" s="66">
        <f>RANK(P13,P$8:P$40,0)</f>
        <v>4</v>
      </c>
      <c r="R13" s="65">
        <f>VLOOKUP($A13,'Return Data'!$B$7:$R$2843,16,0)</f>
        <v>14.825200000000001</v>
      </c>
      <c r="S13" s="67">
        <f t="shared" si="5"/>
        <v>6</v>
      </c>
    </row>
    <row r="14" spans="1:20" x14ac:dyDescent="0.3">
      <c r="A14" s="63" t="s">
        <v>488</v>
      </c>
      <c r="B14" s="64">
        <f>VLOOKUP($A14,'Return Data'!$B$7:$R$2843,3,0)</f>
        <v>44330</v>
      </c>
      <c r="C14" s="65">
        <f>VLOOKUP($A14,'Return Data'!$B$7:$R$2843,4,0)</f>
        <v>220.24100000000001</v>
      </c>
      <c r="D14" s="65">
        <f>VLOOKUP($A14,'Return Data'!$B$7:$R$2843,10,0)</f>
        <v>-0.13650000000000001</v>
      </c>
      <c r="E14" s="66">
        <f t="shared" si="0"/>
        <v>16</v>
      </c>
      <c r="F14" s="65">
        <f>VLOOKUP($A14,'Return Data'!$B$7:$R$2843,11,0)</f>
        <v>16.476600000000001</v>
      </c>
      <c r="G14" s="66">
        <f t="shared" si="1"/>
        <v>15</v>
      </c>
      <c r="H14" s="65">
        <f>VLOOKUP($A14,'Return Data'!$B$7:$R$2843,12,0)</f>
        <v>29.293399999999998</v>
      </c>
      <c r="I14" s="66">
        <f t="shared" si="2"/>
        <v>13</v>
      </c>
      <c r="J14" s="65">
        <f>VLOOKUP($A14,'Return Data'!$B$7:$R$2843,13,0)</f>
        <v>47.062600000000003</v>
      </c>
      <c r="K14" s="66">
        <f t="shared" si="3"/>
        <v>19</v>
      </c>
      <c r="L14" s="65">
        <f>VLOOKUP($A14,'Return Data'!$B$7:$R$2843,17,0)</f>
        <v>19.598600000000001</v>
      </c>
      <c r="M14" s="66">
        <f t="shared" si="4"/>
        <v>5</v>
      </c>
      <c r="N14" s="65">
        <f>VLOOKUP($A14,'Return Data'!$B$7:$R$2843,14,0)</f>
        <v>12.665800000000001</v>
      </c>
      <c r="O14" s="66">
        <f t="shared" si="6"/>
        <v>6</v>
      </c>
      <c r="P14" s="65">
        <f>VLOOKUP($A14,'Return Data'!$B$7:$R$2843,15,0)</f>
        <v>14.557</v>
      </c>
      <c r="Q14" s="66">
        <f>RANK(P14,P$8:P$40,0)</f>
        <v>6</v>
      </c>
      <c r="R14" s="65">
        <f>VLOOKUP($A14,'Return Data'!$B$7:$R$2843,16,0)</f>
        <v>14.236700000000001</v>
      </c>
      <c r="S14" s="67">
        <f t="shared" si="5"/>
        <v>10</v>
      </c>
    </row>
    <row r="15" spans="1:20" x14ac:dyDescent="0.3">
      <c r="A15" s="63" t="s">
        <v>490</v>
      </c>
      <c r="B15" s="64">
        <f>VLOOKUP($A15,'Return Data'!$B$7:$R$2843,3,0)</f>
        <v>44330</v>
      </c>
      <c r="C15" s="65">
        <f>VLOOKUP($A15,'Return Data'!$B$7:$R$2843,4,0)</f>
        <v>34.549999999999997</v>
      </c>
      <c r="D15" s="65">
        <f>VLOOKUP($A15,'Return Data'!$B$7:$R$2843,10,0)</f>
        <v>-0.28860000000000002</v>
      </c>
      <c r="E15" s="66">
        <f t="shared" si="0"/>
        <v>18</v>
      </c>
      <c r="F15" s="65">
        <f>VLOOKUP($A15,'Return Data'!$B$7:$R$2843,11,0)</f>
        <v>16.8809</v>
      </c>
      <c r="G15" s="66">
        <f t="shared" si="1"/>
        <v>14</v>
      </c>
      <c r="H15" s="65">
        <f>VLOOKUP($A15,'Return Data'!$B$7:$R$2843,12,0)</f>
        <v>27.963000000000001</v>
      </c>
      <c r="I15" s="66">
        <f t="shared" si="2"/>
        <v>14</v>
      </c>
      <c r="J15" s="65">
        <f>VLOOKUP($A15,'Return Data'!$B$7:$R$2843,13,0)</f>
        <v>47.7759</v>
      </c>
      <c r="K15" s="66">
        <f t="shared" si="3"/>
        <v>15</v>
      </c>
      <c r="L15" s="65">
        <f>VLOOKUP($A15,'Return Data'!$B$7:$R$2843,17,0)</f>
        <v>16.421700000000001</v>
      </c>
      <c r="M15" s="66">
        <f t="shared" si="4"/>
        <v>10</v>
      </c>
      <c r="N15" s="65">
        <f>VLOOKUP($A15,'Return Data'!$B$7:$R$2843,14,0)</f>
        <v>11.510300000000001</v>
      </c>
      <c r="O15" s="66">
        <f t="shared" si="6"/>
        <v>9</v>
      </c>
      <c r="P15" s="65">
        <f>VLOOKUP($A15,'Return Data'!$B$7:$R$2843,15,0)</f>
        <v>12.198</v>
      </c>
      <c r="Q15" s="66">
        <f>RANK(P15,P$8:P$40,0)</f>
        <v>12</v>
      </c>
      <c r="R15" s="65">
        <f>VLOOKUP($A15,'Return Data'!$B$7:$R$2843,16,0)</f>
        <v>12.5487</v>
      </c>
      <c r="S15" s="67">
        <f t="shared" si="5"/>
        <v>19</v>
      </c>
    </row>
    <row r="16" spans="1:20" x14ac:dyDescent="0.3">
      <c r="A16" s="63" t="s">
        <v>493</v>
      </c>
      <c r="B16" s="64">
        <f>VLOOKUP($A16,'Return Data'!$B$7:$R$2843,3,0)</f>
        <v>44330</v>
      </c>
      <c r="C16" s="65">
        <f>VLOOKUP($A16,'Return Data'!$B$7:$R$2843,4,0)</f>
        <v>168.86799999999999</v>
      </c>
      <c r="D16" s="65">
        <f>VLOOKUP($A16,'Return Data'!$B$7:$R$2843,10,0)</f>
        <v>0.38979999999999998</v>
      </c>
      <c r="E16" s="66">
        <f t="shared" si="0"/>
        <v>12</v>
      </c>
      <c r="F16" s="65">
        <f>VLOOKUP($A16,'Return Data'!$B$7:$R$2843,11,0)</f>
        <v>17.579699999999999</v>
      </c>
      <c r="G16" s="66">
        <f t="shared" si="1"/>
        <v>12</v>
      </c>
      <c r="H16" s="65">
        <f>VLOOKUP($A16,'Return Data'!$B$7:$R$2843,12,0)</f>
        <v>32.412500000000001</v>
      </c>
      <c r="I16" s="66">
        <f t="shared" si="2"/>
        <v>8</v>
      </c>
      <c r="J16" s="65">
        <f>VLOOKUP($A16,'Return Data'!$B$7:$R$2843,13,0)</f>
        <v>52.708799999999997</v>
      </c>
      <c r="K16" s="66">
        <f t="shared" si="3"/>
        <v>10</v>
      </c>
      <c r="L16" s="65">
        <f>VLOOKUP($A16,'Return Data'!$B$7:$R$2843,17,0)</f>
        <v>16.044699999999999</v>
      </c>
      <c r="M16" s="66">
        <f t="shared" si="4"/>
        <v>12</v>
      </c>
      <c r="N16" s="65">
        <f>VLOOKUP($A16,'Return Data'!$B$7:$R$2843,14,0)</f>
        <v>11.1767</v>
      </c>
      <c r="O16" s="66">
        <f t="shared" si="6"/>
        <v>10</v>
      </c>
      <c r="P16" s="65">
        <f>VLOOKUP($A16,'Return Data'!$B$7:$R$2843,15,0)</f>
        <v>12.282500000000001</v>
      </c>
      <c r="Q16" s="66">
        <f>RANK(P16,P$8:P$40,0)</f>
        <v>11</v>
      </c>
      <c r="R16" s="65">
        <f>VLOOKUP($A16,'Return Data'!$B$7:$R$2843,16,0)</f>
        <v>14.3043</v>
      </c>
      <c r="S16" s="67">
        <f t="shared" si="5"/>
        <v>9</v>
      </c>
    </row>
    <row r="17" spans="1:19" x14ac:dyDescent="0.3">
      <c r="A17" s="63" t="s">
        <v>495</v>
      </c>
      <c r="B17" s="64">
        <f>VLOOKUP($A17,'Return Data'!$B$7:$R$2843,3,0)</f>
        <v>44330</v>
      </c>
      <c r="C17" s="65">
        <f>VLOOKUP($A17,'Return Data'!$B$7:$R$2843,4,0)</f>
        <v>72.281000000000006</v>
      </c>
      <c r="D17" s="65">
        <f>VLOOKUP($A17,'Return Data'!$B$7:$R$2843,10,0)</f>
        <v>-0.1216</v>
      </c>
      <c r="E17" s="66">
        <f t="shared" si="0"/>
        <v>15</v>
      </c>
      <c r="F17" s="65">
        <f>VLOOKUP($A17,'Return Data'!$B$7:$R$2843,11,0)</f>
        <v>18.549800000000001</v>
      </c>
      <c r="G17" s="66">
        <f t="shared" si="1"/>
        <v>10</v>
      </c>
      <c r="H17" s="65">
        <f>VLOOKUP($A17,'Return Data'!$B$7:$R$2843,12,0)</f>
        <v>31.805800000000001</v>
      </c>
      <c r="I17" s="66">
        <f t="shared" si="2"/>
        <v>9</v>
      </c>
      <c r="J17" s="65">
        <f>VLOOKUP($A17,'Return Data'!$B$7:$R$2843,13,0)</f>
        <v>54.618400000000001</v>
      </c>
      <c r="K17" s="66">
        <f t="shared" si="3"/>
        <v>8</v>
      </c>
      <c r="L17" s="65">
        <f>VLOOKUP($A17,'Return Data'!$B$7:$R$2843,17,0)</f>
        <v>15.150499999999999</v>
      </c>
      <c r="M17" s="66">
        <f t="shared" si="4"/>
        <v>15</v>
      </c>
      <c r="N17" s="65">
        <f>VLOOKUP($A17,'Return Data'!$B$7:$R$2843,14,0)</f>
        <v>10.25</v>
      </c>
      <c r="O17" s="66">
        <f t="shared" si="6"/>
        <v>13</v>
      </c>
      <c r="P17" s="65">
        <f>VLOOKUP($A17,'Return Data'!$B$7:$R$2843,15,0)</f>
        <v>13.600099999999999</v>
      </c>
      <c r="Q17" s="66">
        <f>RANK(P17,P$8:P$40,0)</f>
        <v>8</v>
      </c>
      <c r="R17" s="65">
        <f>VLOOKUP($A17,'Return Data'!$B$7:$R$2843,16,0)</f>
        <v>15.2372</v>
      </c>
      <c r="S17" s="67">
        <f t="shared" si="5"/>
        <v>5</v>
      </c>
    </row>
    <row r="18" spans="1:19" x14ac:dyDescent="0.3">
      <c r="A18" s="63" t="s">
        <v>496</v>
      </c>
      <c r="B18" s="64">
        <f>VLOOKUP($A18,'Return Data'!$B$7:$R$2843,3,0)</f>
        <v>44330</v>
      </c>
      <c r="C18" s="65">
        <f>VLOOKUP($A18,'Return Data'!$B$7:$R$2843,4,0)</f>
        <v>14.2385</v>
      </c>
      <c r="D18" s="65">
        <f>VLOOKUP($A18,'Return Data'!$B$7:$R$2843,10,0)</f>
        <v>-2.2187999999999999</v>
      </c>
      <c r="E18" s="66">
        <f t="shared" si="0"/>
        <v>29</v>
      </c>
      <c r="F18" s="65">
        <f>VLOOKUP($A18,'Return Data'!$B$7:$R$2843,11,0)</f>
        <v>11.9414</v>
      </c>
      <c r="G18" s="66">
        <f t="shared" si="1"/>
        <v>25</v>
      </c>
      <c r="H18" s="65">
        <f>VLOOKUP($A18,'Return Data'!$B$7:$R$2843,12,0)</f>
        <v>23.6904</v>
      </c>
      <c r="I18" s="66">
        <f t="shared" si="2"/>
        <v>26</v>
      </c>
      <c r="J18" s="65">
        <f>VLOOKUP($A18,'Return Data'!$B$7:$R$2843,13,0)</f>
        <v>43.011400000000002</v>
      </c>
      <c r="K18" s="66">
        <f t="shared" si="3"/>
        <v>24</v>
      </c>
      <c r="L18" s="65"/>
      <c r="M18" s="66"/>
      <c r="N18" s="65"/>
      <c r="O18" s="66"/>
      <c r="P18" s="65"/>
      <c r="Q18" s="66"/>
      <c r="R18" s="65">
        <f>VLOOKUP($A18,'Return Data'!$B$7:$R$2843,16,0)</f>
        <v>14.7912</v>
      </c>
      <c r="S18" s="67">
        <f t="shared" si="5"/>
        <v>7</v>
      </c>
    </row>
    <row r="19" spans="1:19" x14ac:dyDescent="0.3">
      <c r="A19" s="63" t="s">
        <v>499</v>
      </c>
      <c r="B19" s="64">
        <f>VLOOKUP($A19,'Return Data'!$B$7:$R$2843,3,0)</f>
        <v>44330</v>
      </c>
      <c r="C19" s="65">
        <f>VLOOKUP($A19,'Return Data'!$B$7:$R$2843,4,0)</f>
        <v>193.49</v>
      </c>
      <c r="D19" s="65">
        <f>VLOOKUP($A19,'Return Data'!$B$7:$R$2843,10,0)</f>
        <v>6.1731999999999996</v>
      </c>
      <c r="E19" s="66">
        <f t="shared" si="0"/>
        <v>3</v>
      </c>
      <c r="F19" s="65">
        <f>VLOOKUP($A19,'Return Data'!$B$7:$R$2843,11,0)</f>
        <v>32.174300000000002</v>
      </c>
      <c r="G19" s="66">
        <f t="shared" si="1"/>
        <v>2</v>
      </c>
      <c r="H19" s="65">
        <f>VLOOKUP($A19,'Return Data'!$B$7:$R$2843,12,0)</f>
        <v>38.138100000000001</v>
      </c>
      <c r="I19" s="66">
        <f t="shared" si="2"/>
        <v>3</v>
      </c>
      <c r="J19" s="65">
        <f>VLOOKUP($A19,'Return Data'!$B$7:$R$2843,13,0)</f>
        <v>58.6374</v>
      </c>
      <c r="K19" s="66">
        <f t="shared" si="3"/>
        <v>5</v>
      </c>
      <c r="L19" s="65">
        <f>VLOOKUP($A19,'Return Data'!$B$7:$R$2843,17,0)</f>
        <v>17.272300000000001</v>
      </c>
      <c r="M19" s="66">
        <f>RANK(L19,L$8:L$40,0)</f>
        <v>7</v>
      </c>
      <c r="N19" s="65">
        <f>VLOOKUP($A19,'Return Data'!$B$7:$R$2843,14,0)</f>
        <v>12.549799999999999</v>
      </c>
      <c r="O19" s="66">
        <f>RANK(N19,N$8:N$40,0)</f>
        <v>7</v>
      </c>
      <c r="P19" s="65">
        <f>VLOOKUP($A19,'Return Data'!$B$7:$R$2843,15,0)</f>
        <v>15.3339</v>
      </c>
      <c r="Q19" s="66">
        <f>RANK(P19,P$8:P$40,0)</f>
        <v>3</v>
      </c>
      <c r="R19" s="65">
        <f>VLOOKUP($A19,'Return Data'!$B$7:$R$2843,16,0)</f>
        <v>15.925000000000001</v>
      </c>
      <c r="S19" s="67">
        <f t="shared" si="5"/>
        <v>3</v>
      </c>
    </row>
    <row r="20" spans="1:19" x14ac:dyDescent="0.3">
      <c r="A20" s="63" t="s">
        <v>501</v>
      </c>
      <c r="B20" s="64">
        <f>VLOOKUP($A20,'Return Data'!$B$7:$R$2843,3,0)</f>
        <v>44330</v>
      </c>
      <c r="C20" s="65">
        <f>VLOOKUP($A20,'Return Data'!$B$7:$R$2843,4,0)</f>
        <v>14.772399999999999</v>
      </c>
      <c r="D20" s="65">
        <f>VLOOKUP($A20,'Return Data'!$B$7:$R$2843,10,0)</f>
        <v>-1.0847</v>
      </c>
      <c r="E20" s="66">
        <f t="shared" si="0"/>
        <v>24</v>
      </c>
      <c r="F20" s="65">
        <f>VLOOKUP($A20,'Return Data'!$B$7:$R$2843,11,0)</f>
        <v>11.511699999999999</v>
      </c>
      <c r="G20" s="66">
        <f t="shared" si="1"/>
        <v>27</v>
      </c>
      <c r="H20" s="65">
        <f>VLOOKUP($A20,'Return Data'!$B$7:$R$2843,12,0)</f>
        <v>19.921399999999998</v>
      </c>
      <c r="I20" s="66">
        <f t="shared" si="2"/>
        <v>32</v>
      </c>
      <c r="J20" s="65">
        <f>VLOOKUP($A20,'Return Data'!$B$7:$R$2843,13,0)</f>
        <v>36.714399999999998</v>
      </c>
      <c r="K20" s="66">
        <f t="shared" si="3"/>
        <v>32</v>
      </c>
      <c r="L20" s="65">
        <f>VLOOKUP($A20,'Return Data'!$B$7:$R$2843,17,0)</f>
        <v>13.3597</v>
      </c>
      <c r="M20" s="66">
        <f>RANK(L20,L$8:L$40,0)</f>
        <v>22</v>
      </c>
      <c r="N20" s="65">
        <f>VLOOKUP($A20,'Return Data'!$B$7:$R$2843,14,0)</f>
        <v>5.5787000000000004</v>
      </c>
      <c r="O20" s="66">
        <f>RANK(N20,N$8:N$40,0)</f>
        <v>25</v>
      </c>
      <c r="P20" s="65"/>
      <c r="Q20" s="66"/>
      <c r="R20" s="65">
        <f>VLOOKUP($A20,'Return Data'!$B$7:$R$2843,16,0)</f>
        <v>8.9411000000000005</v>
      </c>
      <c r="S20" s="67">
        <f t="shared" si="5"/>
        <v>32</v>
      </c>
    </row>
    <row r="21" spans="1:19" x14ac:dyDescent="0.3">
      <c r="A21" s="63" t="s">
        <v>502</v>
      </c>
      <c r="B21" s="64">
        <f>VLOOKUP($A21,'Return Data'!$B$7:$R$2843,3,0)</f>
        <v>44330</v>
      </c>
      <c r="C21" s="65">
        <f>VLOOKUP($A21,'Return Data'!$B$7:$R$2843,4,0)</f>
        <v>15.48</v>
      </c>
      <c r="D21" s="65">
        <f>VLOOKUP($A21,'Return Data'!$B$7:$R$2843,10,0)</f>
        <v>1.5748</v>
      </c>
      <c r="E21" s="66">
        <f t="shared" si="0"/>
        <v>7</v>
      </c>
      <c r="F21" s="65">
        <f>VLOOKUP($A21,'Return Data'!$B$7:$R$2843,11,0)</f>
        <v>18.7117</v>
      </c>
      <c r="G21" s="66">
        <f t="shared" si="1"/>
        <v>9</v>
      </c>
      <c r="H21" s="65">
        <f>VLOOKUP($A21,'Return Data'!$B$7:$R$2843,12,0)</f>
        <v>30.743200000000002</v>
      </c>
      <c r="I21" s="66">
        <f t="shared" si="2"/>
        <v>12</v>
      </c>
      <c r="J21" s="65">
        <f>VLOOKUP($A21,'Return Data'!$B$7:$R$2843,13,0)</f>
        <v>53.267299999999999</v>
      </c>
      <c r="K21" s="66">
        <f t="shared" si="3"/>
        <v>9</v>
      </c>
      <c r="L21" s="65">
        <f>VLOOKUP($A21,'Return Data'!$B$7:$R$2843,17,0)</f>
        <v>15.5966</v>
      </c>
      <c r="M21" s="66">
        <f>RANK(L21,L$8:L$40,0)</f>
        <v>14</v>
      </c>
      <c r="N21" s="65">
        <f>VLOOKUP($A21,'Return Data'!$B$7:$R$2843,14,0)</f>
        <v>9.0882000000000005</v>
      </c>
      <c r="O21" s="66">
        <f>RANK(N21,N$8:N$40,0)</f>
        <v>17</v>
      </c>
      <c r="P21" s="65"/>
      <c r="Q21" s="66"/>
      <c r="R21" s="65">
        <f>VLOOKUP($A21,'Return Data'!$B$7:$R$2843,16,0)</f>
        <v>10.509600000000001</v>
      </c>
      <c r="S21" s="67">
        <f t="shared" si="5"/>
        <v>29</v>
      </c>
    </row>
    <row r="22" spans="1:19" x14ac:dyDescent="0.3">
      <c r="A22" s="63" t="s">
        <v>504</v>
      </c>
      <c r="B22" s="64">
        <f>VLOOKUP($A22,'Return Data'!$B$7:$R$2843,3,0)</f>
        <v>44330</v>
      </c>
      <c r="C22" s="65">
        <f>VLOOKUP($A22,'Return Data'!$B$7:$R$2843,4,0)</f>
        <v>13.535600000000001</v>
      </c>
      <c r="D22" s="65">
        <f>VLOOKUP($A22,'Return Data'!$B$7:$R$2843,10,0)</f>
        <v>-0.92159999999999997</v>
      </c>
      <c r="E22" s="66">
        <f t="shared" si="0"/>
        <v>22</v>
      </c>
      <c r="F22" s="65">
        <f>VLOOKUP($A22,'Return Data'!$B$7:$R$2843,11,0)</f>
        <v>10.9421</v>
      </c>
      <c r="G22" s="66">
        <f t="shared" si="1"/>
        <v>29</v>
      </c>
      <c r="H22" s="65">
        <f>VLOOKUP($A22,'Return Data'!$B$7:$R$2843,12,0)</f>
        <v>26.043900000000001</v>
      </c>
      <c r="I22" s="66">
        <f t="shared" si="2"/>
        <v>20</v>
      </c>
      <c r="J22" s="65">
        <f>VLOOKUP($A22,'Return Data'!$B$7:$R$2843,13,0)</f>
        <v>45.580100000000002</v>
      </c>
      <c r="K22" s="66">
        <f t="shared" si="3"/>
        <v>20</v>
      </c>
      <c r="L22" s="65"/>
      <c r="M22" s="66"/>
      <c r="N22" s="65"/>
      <c r="O22" s="66"/>
      <c r="P22" s="65"/>
      <c r="Q22" s="66"/>
      <c r="R22" s="65">
        <f>VLOOKUP($A22,'Return Data'!$B$7:$R$2843,16,0)</f>
        <v>13.3308</v>
      </c>
      <c r="S22" s="67">
        <f t="shared" si="5"/>
        <v>17</v>
      </c>
    </row>
    <row r="23" spans="1:19" x14ac:dyDescent="0.3">
      <c r="A23" s="63" t="s">
        <v>506</v>
      </c>
      <c r="B23" s="64">
        <f>VLOOKUP($A23,'Return Data'!$B$7:$R$2843,3,0)</f>
        <v>44330</v>
      </c>
      <c r="C23" s="65">
        <f>VLOOKUP($A23,'Return Data'!$B$7:$R$2843,4,0)</f>
        <v>13.103199999999999</v>
      </c>
      <c r="D23" s="65">
        <f>VLOOKUP($A23,'Return Data'!$B$7:$R$2843,10,0)</f>
        <v>-2.3759000000000001</v>
      </c>
      <c r="E23" s="66">
        <f t="shared" si="0"/>
        <v>31</v>
      </c>
      <c r="F23" s="65">
        <f>VLOOKUP($A23,'Return Data'!$B$7:$R$2843,11,0)</f>
        <v>11.417999999999999</v>
      </c>
      <c r="G23" s="66">
        <f t="shared" si="1"/>
        <v>28</v>
      </c>
      <c r="H23" s="65">
        <f>VLOOKUP($A23,'Return Data'!$B$7:$R$2843,12,0)</f>
        <v>20.950800000000001</v>
      </c>
      <c r="I23" s="66">
        <f t="shared" si="2"/>
        <v>29</v>
      </c>
      <c r="J23" s="65">
        <f>VLOOKUP($A23,'Return Data'!$B$7:$R$2843,13,0)</f>
        <v>37.937100000000001</v>
      </c>
      <c r="K23" s="66">
        <f t="shared" si="3"/>
        <v>30</v>
      </c>
      <c r="L23" s="65">
        <f>VLOOKUP($A23,'Return Data'!$B$7:$R$2843,17,0)</f>
        <v>13.202400000000001</v>
      </c>
      <c r="M23" s="66">
        <f>RANK(L23,L$8:L$40,0)</f>
        <v>25</v>
      </c>
      <c r="N23" s="65"/>
      <c r="O23" s="66"/>
      <c r="P23" s="65"/>
      <c r="Q23" s="66"/>
      <c r="R23" s="65">
        <f>VLOOKUP($A23,'Return Data'!$B$7:$R$2843,16,0)</f>
        <v>9.8605</v>
      </c>
      <c r="S23" s="67">
        <f t="shared" si="5"/>
        <v>30</v>
      </c>
    </row>
    <row r="24" spans="1:19" x14ac:dyDescent="0.3">
      <c r="A24" s="63" t="s">
        <v>509</v>
      </c>
      <c r="B24" s="64">
        <f>VLOOKUP($A24,'Return Data'!$B$7:$R$2843,3,0)</f>
        <v>44330</v>
      </c>
      <c r="C24" s="65">
        <f>VLOOKUP($A24,'Return Data'!$B$7:$R$2843,4,0)</f>
        <v>64.671300000000002</v>
      </c>
      <c r="D24" s="65">
        <f>VLOOKUP($A24,'Return Data'!$B$7:$R$2843,10,0)</f>
        <v>1.2614000000000001</v>
      </c>
      <c r="E24" s="66">
        <f t="shared" si="0"/>
        <v>9</v>
      </c>
      <c r="F24" s="65">
        <f>VLOOKUP($A24,'Return Data'!$B$7:$R$2843,11,0)</f>
        <v>19.027699999999999</v>
      </c>
      <c r="G24" s="66">
        <f t="shared" si="1"/>
        <v>8</v>
      </c>
      <c r="H24" s="65">
        <f>VLOOKUP($A24,'Return Data'!$B$7:$R$2843,12,0)</f>
        <v>33.0381</v>
      </c>
      <c r="I24" s="66">
        <f t="shared" si="2"/>
        <v>5</v>
      </c>
      <c r="J24" s="65">
        <f>VLOOKUP($A24,'Return Data'!$B$7:$R$2843,13,0)</f>
        <v>78.196100000000001</v>
      </c>
      <c r="K24" s="66">
        <f t="shared" si="3"/>
        <v>2</v>
      </c>
      <c r="L24" s="65">
        <f>VLOOKUP($A24,'Return Data'!$B$7:$R$2843,17,0)</f>
        <v>16.056699999999999</v>
      </c>
      <c r="M24" s="66">
        <f>RANK(L24,L$8:L$40,0)</f>
        <v>11</v>
      </c>
      <c r="N24" s="65">
        <f>VLOOKUP($A24,'Return Data'!$B$7:$R$2843,14,0)</f>
        <v>11.0097</v>
      </c>
      <c r="O24" s="66">
        <f>RANK(N24,N$8:N$40,0)</f>
        <v>11</v>
      </c>
      <c r="P24" s="65">
        <f>VLOOKUP($A24,'Return Data'!$B$7:$R$2843,15,0)</f>
        <v>11.1836</v>
      </c>
      <c r="Q24" s="66">
        <f>RANK(P24,P$8:P$40,0)</f>
        <v>16</v>
      </c>
      <c r="R24" s="65">
        <f>VLOOKUP($A24,'Return Data'!$B$7:$R$2843,16,0)</f>
        <v>12.023999999999999</v>
      </c>
      <c r="S24" s="67">
        <f t="shared" si="5"/>
        <v>21</v>
      </c>
    </row>
    <row r="25" spans="1:19" x14ac:dyDescent="0.3">
      <c r="A25" s="63" t="s">
        <v>1838</v>
      </c>
      <c r="B25" s="64">
        <f>VLOOKUP($A25,'Return Data'!$B$7:$R$2843,3,0)</f>
        <v>44330</v>
      </c>
      <c r="C25" s="65">
        <f>VLOOKUP($A25,'Return Data'!$B$7:$R$2843,4,0)</f>
        <v>37.755000000000003</v>
      </c>
      <c r="D25" s="65">
        <f>VLOOKUP($A25,'Return Data'!$B$7:$R$2843,10,0)</f>
        <v>1.1601999999999999</v>
      </c>
      <c r="E25" s="66">
        <f t="shared" si="0"/>
        <v>10</v>
      </c>
      <c r="F25" s="65">
        <f>VLOOKUP($A25,'Return Data'!$B$7:$R$2843,11,0)</f>
        <v>20.334700000000002</v>
      </c>
      <c r="G25" s="66">
        <f t="shared" si="1"/>
        <v>7</v>
      </c>
      <c r="H25" s="65">
        <f>VLOOKUP($A25,'Return Data'!$B$7:$R$2843,12,0)</f>
        <v>36.039299999999997</v>
      </c>
      <c r="I25" s="66">
        <f t="shared" si="2"/>
        <v>4</v>
      </c>
      <c r="J25" s="65">
        <f>VLOOKUP($A25,'Return Data'!$B$7:$R$2843,13,0)</f>
        <v>61.560200000000002</v>
      </c>
      <c r="K25" s="66">
        <f t="shared" si="3"/>
        <v>4</v>
      </c>
      <c r="L25" s="65">
        <f>VLOOKUP($A25,'Return Data'!$B$7:$R$2843,17,0)</f>
        <v>20.644600000000001</v>
      </c>
      <c r="M25" s="66">
        <f>RANK(L25,L$8:L$40,0)</f>
        <v>4</v>
      </c>
      <c r="N25" s="65">
        <f>VLOOKUP($A25,'Return Data'!$B$7:$R$2843,14,0)</f>
        <v>13.087</v>
      </c>
      <c r="O25" s="66">
        <f>RANK(N25,N$8:N$40,0)</f>
        <v>5</v>
      </c>
      <c r="P25" s="65">
        <f>VLOOKUP($A25,'Return Data'!$B$7:$R$2843,15,0)</f>
        <v>14.4192</v>
      </c>
      <c r="Q25" s="66">
        <f>RANK(P25,P$8:P$40,0)</f>
        <v>7</v>
      </c>
      <c r="R25" s="65">
        <f>VLOOKUP($A25,'Return Data'!$B$7:$R$2843,16,0)</f>
        <v>12.0723</v>
      </c>
      <c r="S25" s="67">
        <f t="shared" si="5"/>
        <v>20</v>
      </c>
    </row>
    <row r="26" spans="1:19" x14ac:dyDescent="0.3">
      <c r="A26" s="63" t="s">
        <v>510</v>
      </c>
      <c r="B26" s="64">
        <f>VLOOKUP($A26,'Return Data'!$B$7:$R$2843,3,0)</f>
        <v>44330</v>
      </c>
      <c r="C26" s="65">
        <f>VLOOKUP($A26,'Return Data'!$B$7:$R$2843,4,0)</f>
        <v>35.454999999999998</v>
      </c>
      <c r="D26" s="65">
        <f>VLOOKUP($A26,'Return Data'!$B$7:$R$2843,10,0)</f>
        <v>-0.61950000000000005</v>
      </c>
      <c r="E26" s="66">
        <f t="shared" si="0"/>
        <v>19</v>
      </c>
      <c r="F26" s="65">
        <f>VLOOKUP($A26,'Return Data'!$B$7:$R$2843,11,0)</f>
        <v>13.7545</v>
      </c>
      <c r="G26" s="66">
        <f t="shared" si="1"/>
        <v>23</v>
      </c>
      <c r="H26" s="65">
        <f>VLOOKUP($A26,'Return Data'!$B$7:$R$2843,12,0)</f>
        <v>24.762499999999999</v>
      </c>
      <c r="I26" s="66">
        <f t="shared" si="2"/>
        <v>22</v>
      </c>
      <c r="J26" s="65">
        <f>VLOOKUP($A26,'Return Data'!$B$7:$R$2843,13,0)</f>
        <v>45.575899999999997</v>
      </c>
      <c r="K26" s="66">
        <f t="shared" si="3"/>
        <v>21</v>
      </c>
      <c r="L26" s="65">
        <f>VLOOKUP($A26,'Return Data'!$B$7:$R$2843,17,0)</f>
        <v>14.431699999999999</v>
      </c>
      <c r="M26" s="66">
        <f>RANK(L26,L$8:L$40,0)</f>
        <v>19</v>
      </c>
      <c r="N26" s="65">
        <f>VLOOKUP($A26,'Return Data'!$B$7:$R$2843,14,0)</f>
        <v>8.0555000000000003</v>
      </c>
      <c r="O26" s="66">
        <f>RANK(N26,N$8:N$40,0)</f>
        <v>22</v>
      </c>
      <c r="P26" s="65">
        <f>VLOOKUP($A26,'Return Data'!$B$7:$R$2843,15,0)</f>
        <v>11.9285</v>
      </c>
      <c r="Q26" s="66">
        <f>RANK(P26,P$8:P$40,0)</f>
        <v>13</v>
      </c>
      <c r="R26" s="65">
        <f>VLOOKUP($A26,'Return Data'!$B$7:$R$2843,16,0)</f>
        <v>14.354900000000001</v>
      </c>
      <c r="S26" s="67">
        <f t="shared" si="5"/>
        <v>8</v>
      </c>
    </row>
    <row r="27" spans="1:19" x14ac:dyDescent="0.3">
      <c r="A27" s="63" t="s">
        <v>513</v>
      </c>
      <c r="B27" s="64">
        <f>VLOOKUP($A27,'Return Data'!$B$7:$R$2843,3,0)</f>
        <v>44330</v>
      </c>
      <c r="C27" s="65">
        <f>VLOOKUP($A27,'Return Data'!$B$7:$R$2843,4,0)</f>
        <v>131.1893</v>
      </c>
      <c r="D27" s="65">
        <f>VLOOKUP($A27,'Return Data'!$B$7:$R$2843,10,0)</f>
        <v>-2.4670000000000001</v>
      </c>
      <c r="E27" s="66">
        <f t="shared" si="0"/>
        <v>32</v>
      </c>
      <c r="F27" s="65">
        <f>VLOOKUP($A27,'Return Data'!$B$7:$R$2843,11,0)</f>
        <v>8.4716000000000005</v>
      </c>
      <c r="G27" s="66">
        <f t="shared" si="1"/>
        <v>33</v>
      </c>
      <c r="H27" s="65">
        <f>VLOOKUP($A27,'Return Data'!$B$7:$R$2843,12,0)</f>
        <v>19.8263</v>
      </c>
      <c r="I27" s="66">
        <f t="shared" si="2"/>
        <v>33</v>
      </c>
      <c r="J27" s="65">
        <f>VLOOKUP($A27,'Return Data'!$B$7:$R$2843,13,0)</f>
        <v>34.3354</v>
      </c>
      <c r="K27" s="66">
        <f t="shared" si="3"/>
        <v>33</v>
      </c>
      <c r="L27" s="65">
        <f>VLOOKUP($A27,'Return Data'!$B$7:$R$2843,17,0)</f>
        <v>12.0762</v>
      </c>
      <c r="M27" s="66">
        <f>RANK(L27,L$8:L$40,0)</f>
        <v>27</v>
      </c>
      <c r="N27" s="65">
        <f>VLOOKUP($A27,'Return Data'!$B$7:$R$2843,14,0)</f>
        <v>9.2721999999999998</v>
      </c>
      <c r="O27" s="66">
        <f>RANK(N27,N$8:N$40,0)</f>
        <v>16</v>
      </c>
      <c r="P27" s="65">
        <f>VLOOKUP($A27,'Return Data'!$B$7:$R$2843,15,0)</f>
        <v>10.539300000000001</v>
      </c>
      <c r="Q27" s="66">
        <f>RANK(P27,P$8:P$40,0)</f>
        <v>20</v>
      </c>
      <c r="R27" s="65">
        <f>VLOOKUP($A27,'Return Data'!$B$7:$R$2843,16,0)</f>
        <v>9.8229000000000006</v>
      </c>
      <c r="S27" s="67">
        <f t="shared" si="5"/>
        <v>31</v>
      </c>
    </row>
    <row r="28" spans="1:19" x14ac:dyDescent="0.3">
      <c r="A28" s="63" t="s">
        <v>514</v>
      </c>
      <c r="B28" s="64">
        <f>VLOOKUP($A28,'Return Data'!$B$7:$R$2843,3,0)</f>
        <v>44330</v>
      </c>
      <c r="C28" s="65">
        <f>VLOOKUP($A28,'Return Data'!$B$7:$R$2843,4,0)</f>
        <v>14.5952</v>
      </c>
      <c r="D28" s="65">
        <f>VLOOKUP($A28,'Return Data'!$B$7:$R$2843,10,0)</f>
        <v>1.3716999999999999</v>
      </c>
      <c r="E28" s="66">
        <f t="shared" si="0"/>
        <v>8</v>
      </c>
      <c r="F28" s="65">
        <f>VLOOKUP($A28,'Return Data'!$B$7:$R$2843,11,0)</f>
        <v>20.665400000000002</v>
      </c>
      <c r="G28" s="66">
        <f t="shared" si="1"/>
        <v>6</v>
      </c>
      <c r="H28" s="65">
        <f>VLOOKUP($A28,'Return Data'!$B$7:$R$2843,12,0)</f>
        <v>32.458500000000001</v>
      </c>
      <c r="I28" s="66">
        <f t="shared" si="2"/>
        <v>7</v>
      </c>
      <c r="J28" s="65">
        <f>VLOOKUP($A28,'Return Data'!$B$7:$R$2843,13,0)</f>
        <v>50.956200000000003</v>
      </c>
      <c r="K28" s="66">
        <f t="shared" si="3"/>
        <v>12</v>
      </c>
      <c r="L28" s="65"/>
      <c r="M28" s="66"/>
      <c r="N28" s="65"/>
      <c r="O28" s="66"/>
      <c r="P28" s="65"/>
      <c r="Q28" s="66"/>
      <c r="R28" s="65">
        <f>VLOOKUP($A28,'Return Data'!$B$7:$R$2843,16,0)</f>
        <v>23.063800000000001</v>
      </c>
      <c r="S28" s="67">
        <f t="shared" si="5"/>
        <v>1</v>
      </c>
    </row>
    <row r="29" spans="1:19" x14ac:dyDescent="0.3">
      <c r="A29" s="63" t="s">
        <v>517</v>
      </c>
      <c r="B29" s="64">
        <f>VLOOKUP($A29,'Return Data'!$B$7:$R$2843,3,0)</f>
        <v>44330</v>
      </c>
      <c r="C29" s="65">
        <f>VLOOKUP($A29,'Return Data'!$B$7:$R$2843,4,0)</f>
        <v>20.905000000000001</v>
      </c>
      <c r="D29" s="65">
        <f>VLOOKUP($A29,'Return Data'!$B$7:$R$2843,10,0)</f>
        <v>-0.72660000000000002</v>
      </c>
      <c r="E29" s="66">
        <f t="shared" si="0"/>
        <v>21</v>
      </c>
      <c r="F29" s="65">
        <f>VLOOKUP($A29,'Return Data'!$B$7:$R$2843,11,0)</f>
        <v>14.485200000000001</v>
      </c>
      <c r="G29" s="66">
        <f t="shared" si="1"/>
        <v>22</v>
      </c>
      <c r="H29" s="65">
        <f>VLOOKUP($A29,'Return Data'!$B$7:$R$2843,12,0)</f>
        <v>25.888200000000001</v>
      </c>
      <c r="I29" s="66">
        <f t="shared" si="2"/>
        <v>21</v>
      </c>
      <c r="J29" s="65">
        <f>VLOOKUP($A29,'Return Data'!$B$7:$R$2843,13,0)</f>
        <v>47.228700000000003</v>
      </c>
      <c r="K29" s="66">
        <f t="shared" si="3"/>
        <v>17</v>
      </c>
      <c r="L29" s="65">
        <f>VLOOKUP($A29,'Return Data'!$B$7:$R$2843,17,0)</f>
        <v>16.888500000000001</v>
      </c>
      <c r="M29" s="66">
        <f>RANK(L29,L$8:L$40,0)</f>
        <v>8</v>
      </c>
      <c r="N29" s="65">
        <f>VLOOKUP($A29,'Return Data'!$B$7:$R$2843,14,0)</f>
        <v>13.314500000000001</v>
      </c>
      <c r="O29" s="66">
        <f>RANK(N29,N$8:N$40,0)</f>
        <v>4</v>
      </c>
      <c r="P29" s="65">
        <f>VLOOKUP($A29,'Return Data'!$B$7:$R$2843,15,0)</f>
        <v>15.6629</v>
      </c>
      <c r="Q29" s="66">
        <f>RANK(P29,P$8:P$40,0)</f>
        <v>2</v>
      </c>
      <c r="R29" s="65">
        <f>VLOOKUP($A29,'Return Data'!$B$7:$R$2843,16,0)</f>
        <v>13.564299999999999</v>
      </c>
      <c r="S29" s="67">
        <f t="shared" si="5"/>
        <v>15</v>
      </c>
    </row>
    <row r="30" spans="1:19" x14ac:dyDescent="0.3">
      <c r="A30" s="63" t="s">
        <v>519</v>
      </c>
      <c r="B30" s="64">
        <f>VLOOKUP($A30,'Return Data'!$B$7:$R$2843,3,0)</f>
        <v>44330</v>
      </c>
      <c r="C30" s="65">
        <f>VLOOKUP($A30,'Return Data'!$B$7:$R$2843,4,0)</f>
        <v>14.1715</v>
      </c>
      <c r="D30" s="65">
        <f>VLOOKUP($A30,'Return Data'!$B$7:$R$2843,10,0)</f>
        <v>-3.3578999999999999</v>
      </c>
      <c r="E30" s="66">
        <f t="shared" si="0"/>
        <v>33</v>
      </c>
      <c r="F30" s="65">
        <f>VLOOKUP($A30,'Return Data'!$B$7:$R$2843,11,0)</f>
        <v>9.1214999999999993</v>
      </c>
      <c r="G30" s="66">
        <f t="shared" si="1"/>
        <v>32</v>
      </c>
      <c r="H30" s="65">
        <f>VLOOKUP($A30,'Return Data'!$B$7:$R$2843,12,0)</f>
        <v>21.268000000000001</v>
      </c>
      <c r="I30" s="66">
        <f t="shared" si="2"/>
        <v>28</v>
      </c>
      <c r="J30" s="65">
        <f>VLOOKUP($A30,'Return Data'!$B$7:$R$2843,13,0)</f>
        <v>36.912100000000002</v>
      </c>
      <c r="K30" s="66">
        <f t="shared" si="3"/>
        <v>31</v>
      </c>
      <c r="L30" s="65"/>
      <c r="M30" s="66"/>
      <c r="N30" s="65"/>
      <c r="O30" s="66"/>
      <c r="P30" s="65"/>
      <c r="Q30" s="66"/>
      <c r="R30" s="65">
        <f>VLOOKUP($A30,'Return Data'!$B$7:$R$2843,16,0)</f>
        <v>13.9726</v>
      </c>
      <c r="S30" s="67">
        <f t="shared" si="5"/>
        <v>14</v>
      </c>
    </row>
    <row r="31" spans="1:19" x14ac:dyDescent="0.3">
      <c r="A31" s="63" t="s">
        <v>2011</v>
      </c>
      <c r="B31" s="64">
        <f>VLOOKUP($A31,'Return Data'!$B$7:$R$2843,3,0)</f>
        <v>44330</v>
      </c>
      <c r="C31" s="65">
        <f>VLOOKUP($A31,'Return Data'!$B$7:$R$2843,4,0)</f>
        <v>12.9406</v>
      </c>
      <c r="D31" s="65">
        <f>VLOOKUP($A31,'Return Data'!$B$7:$R$2843,10,0)</f>
        <v>-1.3989</v>
      </c>
      <c r="E31" s="66">
        <f t="shared" si="0"/>
        <v>26</v>
      </c>
      <c r="F31" s="65">
        <f>VLOOKUP($A31,'Return Data'!$B$7:$R$2843,11,0)</f>
        <v>11.9255</v>
      </c>
      <c r="G31" s="66">
        <f t="shared" si="1"/>
        <v>26</v>
      </c>
      <c r="H31" s="65">
        <f>VLOOKUP($A31,'Return Data'!$B$7:$R$2843,12,0)</f>
        <v>20.690899999999999</v>
      </c>
      <c r="I31" s="66">
        <f t="shared" si="2"/>
        <v>31</v>
      </c>
      <c r="J31" s="65">
        <f>VLOOKUP($A31,'Return Data'!$B$7:$R$2843,13,0)</f>
        <v>38.661700000000003</v>
      </c>
      <c r="K31" s="66">
        <f t="shared" si="3"/>
        <v>28</v>
      </c>
      <c r="L31" s="65">
        <f>VLOOKUP($A31,'Return Data'!$B$7:$R$2843,17,0)</f>
        <v>11.430999999999999</v>
      </c>
      <c r="M31" s="66">
        <f t="shared" ref="M31:M40" si="7">RANK(L31,L$8:L$40,0)</f>
        <v>28</v>
      </c>
      <c r="N31" s="65"/>
      <c r="O31" s="66"/>
      <c r="P31" s="65"/>
      <c r="Q31" s="66"/>
      <c r="R31" s="65">
        <f>VLOOKUP($A31,'Return Data'!$B$7:$R$2843,16,0)</f>
        <v>8.8462999999999994</v>
      </c>
      <c r="S31" s="67">
        <f t="shared" si="5"/>
        <v>33</v>
      </c>
    </row>
    <row r="32" spans="1:19" x14ac:dyDescent="0.3">
      <c r="A32" s="63" t="s">
        <v>522</v>
      </c>
      <c r="B32" s="64">
        <f>VLOOKUP($A32,'Return Data'!$B$7:$R$2843,3,0)</f>
        <v>44330</v>
      </c>
      <c r="C32" s="65">
        <f>VLOOKUP($A32,'Return Data'!$B$7:$R$2843,4,0)</f>
        <v>62.613399999999999</v>
      </c>
      <c r="D32" s="65">
        <f>VLOOKUP($A32,'Return Data'!$B$7:$R$2843,10,0)</f>
        <v>2.1381999999999999</v>
      </c>
      <c r="E32" s="66">
        <f t="shared" si="0"/>
        <v>5</v>
      </c>
      <c r="F32" s="65">
        <f>VLOOKUP($A32,'Return Data'!$B$7:$R$2843,11,0)</f>
        <v>21.0611</v>
      </c>
      <c r="G32" s="66">
        <f t="shared" si="1"/>
        <v>5</v>
      </c>
      <c r="H32" s="65">
        <f>VLOOKUP($A32,'Return Data'!$B$7:$R$2843,12,0)</f>
        <v>32.761499999999998</v>
      </c>
      <c r="I32" s="66">
        <f t="shared" si="2"/>
        <v>6</v>
      </c>
      <c r="J32" s="65">
        <f>VLOOKUP($A32,'Return Data'!$B$7:$R$2843,13,0)</f>
        <v>55.537300000000002</v>
      </c>
      <c r="K32" s="66">
        <f t="shared" si="3"/>
        <v>7</v>
      </c>
      <c r="L32" s="65">
        <f>VLOOKUP($A32,'Return Data'!$B$7:$R$2843,17,0)</f>
        <v>6.8483000000000001</v>
      </c>
      <c r="M32" s="66">
        <f t="shared" si="7"/>
        <v>29</v>
      </c>
      <c r="N32" s="65">
        <f>VLOOKUP($A32,'Return Data'!$B$7:$R$2843,14,0)</f>
        <v>2.1492</v>
      </c>
      <c r="O32" s="66">
        <f t="shared" ref="O32:O40" si="8">RANK(N32,N$8:N$40,0)</f>
        <v>26</v>
      </c>
      <c r="P32" s="65">
        <f>VLOOKUP($A32,'Return Data'!$B$7:$R$2843,15,0)</f>
        <v>8.5167000000000002</v>
      </c>
      <c r="Q32" s="66">
        <f t="shared" ref="Q32:Q40" si="9">RANK(P32,P$8:P$40,0)</f>
        <v>22</v>
      </c>
      <c r="R32" s="65">
        <f>VLOOKUP($A32,'Return Data'!$B$7:$R$2843,16,0)</f>
        <v>11.1812</v>
      </c>
      <c r="S32" s="67">
        <f t="shared" si="5"/>
        <v>26</v>
      </c>
    </row>
    <row r="33" spans="1:19" x14ac:dyDescent="0.3">
      <c r="A33" s="63" t="s">
        <v>528</v>
      </c>
      <c r="B33" s="64">
        <f>VLOOKUP($A33,'Return Data'!$B$7:$R$2843,3,0)</f>
        <v>44330</v>
      </c>
      <c r="C33" s="65">
        <f>VLOOKUP($A33,'Return Data'!$B$7:$R$2843,4,0)</f>
        <v>94.37</v>
      </c>
      <c r="D33" s="65">
        <f>VLOOKUP($A33,'Return Data'!$B$7:$R$2843,10,0)</f>
        <v>1.8234999999999999</v>
      </c>
      <c r="E33" s="66">
        <f t="shared" si="0"/>
        <v>6</v>
      </c>
      <c r="F33" s="65">
        <f>VLOOKUP($A33,'Return Data'!$B$7:$R$2843,11,0)</f>
        <v>15.9337</v>
      </c>
      <c r="G33" s="66">
        <f t="shared" si="1"/>
        <v>17</v>
      </c>
      <c r="H33" s="65">
        <f>VLOOKUP($A33,'Return Data'!$B$7:$R$2843,12,0)</f>
        <v>27.7515</v>
      </c>
      <c r="I33" s="66">
        <f t="shared" si="2"/>
        <v>15</v>
      </c>
      <c r="J33" s="65">
        <f>VLOOKUP($A33,'Return Data'!$B$7:$R$2843,13,0)</f>
        <v>48.031399999999998</v>
      </c>
      <c r="K33" s="66">
        <f t="shared" si="3"/>
        <v>14</v>
      </c>
      <c r="L33" s="65">
        <f>VLOOKUP($A33,'Return Data'!$B$7:$R$2843,17,0)</f>
        <v>14.903499999999999</v>
      </c>
      <c r="M33" s="66">
        <f t="shared" si="7"/>
        <v>16</v>
      </c>
      <c r="N33" s="65">
        <f>VLOOKUP($A33,'Return Data'!$B$7:$R$2843,14,0)</f>
        <v>9.6218000000000004</v>
      </c>
      <c r="O33" s="66">
        <f t="shared" si="8"/>
        <v>14</v>
      </c>
      <c r="P33" s="65">
        <f>VLOOKUP($A33,'Return Data'!$B$7:$R$2843,15,0)</f>
        <v>10.803699999999999</v>
      </c>
      <c r="Q33" s="66">
        <f t="shared" si="9"/>
        <v>19</v>
      </c>
      <c r="R33" s="65">
        <f>VLOOKUP($A33,'Return Data'!$B$7:$R$2843,16,0)</f>
        <v>11.8834</v>
      </c>
      <c r="S33" s="67">
        <f t="shared" si="5"/>
        <v>22</v>
      </c>
    </row>
    <row r="34" spans="1:19" x14ac:dyDescent="0.3">
      <c r="A34" s="63" t="s">
        <v>530</v>
      </c>
      <c r="B34" s="64">
        <f>VLOOKUP($A34,'Return Data'!$B$7:$R$2843,3,0)</f>
        <v>44330</v>
      </c>
      <c r="C34" s="65">
        <f>VLOOKUP($A34,'Return Data'!$B$7:$R$2843,4,0)</f>
        <v>103.35</v>
      </c>
      <c r="D34" s="65">
        <f>VLOOKUP($A34,'Return Data'!$B$7:$R$2843,10,0)</f>
        <v>-0.95830000000000004</v>
      </c>
      <c r="E34" s="66">
        <f t="shared" si="0"/>
        <v>23</v>
      </c>
      <c r="F34" s="65">
        <f>VLOOKUP($A34,'Return Data'!$B$7:$R$2843,11,0)</f>
        <v>15.2174</v>
      </c>
      <c r="G34" s="66">
        <f t="shared" si="1"/>
        <v>18</v>
      </c>
      <c r="H34" s="65">
        <f>VLOOKUP($A34,'Return Data'!$B$7:$R$2843,12,0)</f>
        <v>26.8721</v>
      </c>
      <c r="I34" s="66">
        <f t="shared" si="2"/>
        <v>17</v>
      </c>
      <c r="J34" s="65">
        <f>VLOOKUP($A34,'Return Data'!$B$7:$R$2843,13,0)</f>
        <v>47.537500000000001</v>
      </c>
      <c r="K34" s="66">
        <f t="shared" si="3"/>
        <v>16</v>
      </c>
      <c r="L34" s="65">
        <f>VLOOKUP($A34,'Return Data'!$B$7:$R$2843,17,0)</f>
        <v>13.925599999999999</v>
      </c>
      <c r="M34" s="66">
        <f t="shared" si="7"/>
        <v>20</v>
      </c>
      <c r="N34" s="65">
        <f>VLOOKUP($A34,'Return Data'!$B$7:$R$2843,14,0)</f>
        <v>8.8260000000000005</v>
      </c>
      <c r="O34" s="66">
        <f t="shared" si="8"/>
        <v>18</v>
      </c>
      <c r="P34" s="65">
        <f>VLOOKUP($A34,'Return Data'!$B$7:$R$2843,15,0)</f>
        <v>14.8324</v>
      </c>
      <c r="Q34" s="66">
        <f t="shared" si="9"/>
        <v>5</v>
      </c>
      <c r="R34" s="65">
        <f>VLOOKUP($A34,'Return Data'!$B$7:$R$2843,16,0)</f>
        <v>14.0341</v>
      </c>
      <c r="S34" s="67">
        <f t="shared" si="5"/>
        <v>13</v>
      </c>
    </row>
    <row r="35" spans="1:19" x14ac:dyDescent="0.3">
      <c r="A35" s="63" t="s">
        <v>532</v>
      </c>
      <c r="B35" s="64">
        <f>VLOOKUP($A35,'Return Data'!$B$7:$R$2843,3,0)</f>
        <v>44330</v>
      </c>
      <c r="C35" s="65">
        <f>VLOOKUP($A35,'Return Data'!$B$7:$R$2843,4,0)</f>
        <v>243.1259</v>
      </c>
      <c r="D35" s="65">
        <f>VLOOKUP($A35,'Return Data'!$B$7:$R$2843,10,0)</f>
        <v>18.717600000000001</v>
      </c>
      <c r="E35" s="66">
        <f t="shared" si="0"/>
        <v>1</v>
      </c>
      <c r="F35" s="65">
        <f>VLOOKUP($A35,'Return Data'!$B$7:$R$2843,11,0)</f>
        <v>39.881599999999999</v>
      </c>
      <c r="G35" s="66">
        <f t="shared" si="1"/>
        <v>1</v>
      </c>
      <c r="H35" s="65">
        <f>VLOOKUP($A35,'Return Data'!$B$7:$R$2843,12,0)</f>
        <v>53.5961</v>
      </c>
      <c r="I35" s="66">
        <f t="shared" si="2"/>
        <v>1</v>
      </c>
      <c r="J35" s="65">
        <f>VLOOKUP($A35,'Return Data'!$B$7:$R$2843,13,0)</f>
        <v>95.816000000000003</v>
      </c>
      <c r="K35" s="66">
        <f t="shared" si="3"/>
        <v>1</v>
      </c>
      <c r="L35" s="65">
        <f>VLOOKUP($A35,'Return Data'!$B$7:$R$2843,17,0)</f>
        <v>34.778199999999998</v>
      </c>
      <c r="M35" s="66">
        <f t="shared" si="7"/>
        <v>1</v>
      </c>
      <c r="N35" s="65">
        <f>VLOOKUP($A35,'Return Data'!$B$7:$R$2843,14,0)</f>
        <v>22.9815</v>
      </c>
      <c r="O35" s="66">
        <f t="shared" si="8"/>
        <v>1</v>
      </c>
      <c r="P35" s="65">
        <f>VLOOKUP($A35,'Return Data'!$B$7:$R$2843,15,0)</f>
        <v>18.248100000000001</v>
      </c>
      <c r="Q35" s="66">
        <f t="shared" si="9"/>
        <v>1</v>
      </c>
      <c r="R35" s="65">
        <f>VLOOKUP($A35,'Return Data'!$B$7:$R$2843,16,0)</f>
        <v>17.435199999999998</v>
      </c>
      <c r="S35" s="67">
        <f t="shared" si="5"/>
        <v>2</v>
      </c>
    </row>
    <row r="36" spans="1:19" x14ac:dyDescent="0.3">
      <c r="A36" s="63" t="s">
        <v>1842</v>
      </c>
      <c r="B36" s="64">
        <f>VLOOKUP($A36,'Return Data'!$B$7:$R$2843,3,0)</f>
        <v>44330</v>
      </c>
      <c r="C36" s="65">
        <f>VLOOKUP($A36,'Return Data'!$B$7:$R$2843,4,0)</f>
        <v>187.23820000000001</v>
      </c>
      <c r="D36" s="65">
        <f>VLOOKUP($A36,'Return Data'!$B$7:$R$2843,10,0)</f>
        <v>-0.107</v>
      </c>
      <c r="E36" s="66">
        <f t="shared" si="0"/>
        <v>14</v>
      </c>
      <c r="F36" s="65">
        <f>VLOOKUP($A36,'Return Data'!$B$7:$R$2843,11,0)</f>
        <v>16.116199999999999</v>
      </c>
      <c r="G36" s="66">
        <f t="shared" si="1"/>
        <v>16</v>
      </c>
      <c r="H36" s="65">
        <f>VLOOKUP($A36,'Return Data'!$B$7:$R$2843,12,0)</f>
        <v>24.619</v>
      </c>
      <c r="I36" s="66">
        <f t="shared" si="2"/>
        <v>24</v>
      </c>
      <c r="J36" s="65">
        <f>VLOOKUP($A36,'Return Data'!$B$7:$R$2843,13,0)</f>
        <v>43.209699999999998</v>
      </c>
      <c r="K36" s="66">
        <f t="shared" si="3"/>
        <v>23</v>
      </c>
      <c r="L36" s="65">
        <f>VLOOKUP($A36,'Return Data'!$B$7:$R$2843,17,0)</f>
        <v>15.938599999999999</v>
      </c>
      <c r="M36" s="66">
        <f t="shared" si="7"/>
        <v>13</v>
      </c>
      <c r="N36" s="65">
        <f>VLOOKUP($A36,'Return Data'!$B$7:$R$2843,14,0)</f>
        <v>12.1228</v>
      </c>
      <c r="O36" s="66">
        <f t="shared" si="8"/>
        <v>8</v>
      </c>
      <c r="P36" s="65">
        <f>VLOOKUP($A36,'Return Data'!$B$7:$R$2843,15,0)</f>
        <v>13.562200000000001</v>
      </c>
      <c r="Q36" s="66">
        <f t="shared" si="9"/>
        <v>9</v>
      </c>
      <c r="R36" s="65">
        <f>VLOOKUP($A36,'Return Data'!$B$7:$R$2843,16,0)</f>
        <v>15.3367</v>
      </c>
      <c r="S36" s="67">
        <f t="shared" si="5"/>
        <v>4</v>
      </c>
    </row>
    <row r="37" spans="1:19" x14ac:dyDescent="0.3">
      <c r="A37" s="63" t="s">
        <v>533</v>
      </c>
      <c r="B37" s="64">
        <f>VLOOKUP($A37,'Return Data'!$B$7:$R$2843,3,0)</f>
        <v>44330</v>
      </c>
      <c r="C37" s="65">
        <f>VLOOKUP($A37,'Return Data'!$B$7:$R$2843,4,0)</f>
        <v>21.816500000000001</v>
      </c>
      <c r="D37" s="65">
        <f>VLOOKUP($A37,'Return Data'!$B$7:$R$2843,10,0)</f>
        <v>-1.5873999999999999</v>
      </c>
      <c r="E37" s="66">
        <f t="shared" si="0"/>
        <v>27</v>
      </c>
      <c r="F37" s="65">
        <f>VLOOKUP($A37,'Return Data'!$B$7:$R$2843,11,0)</f>
        <v>10.462199999999999</v>
      </c>
      <c r="G37" s="66">
        <f t="shared" si="1"/>
        <v>30</v>
      </c>
      <c r="H37" s="65">
        <f>VLOOKUP($A37,'Return Data'!$B$7:$R$2843,12,0)</f>
        <v>20.934000000000001</v>
      </c>
      <c r="I37" s="66">
        <f t="shared" si="2"/>
        <v>30</v>
      </c>
      <c r="J37" s="65">
        <f>VLOOKUP($A37,'Return Data'!$B$7:$R$2843,13,0)</f>
        <v>38.357599999999998</v>
      </c>
      <c r="K37" s="66">
        <f t="shared" si="3"/>
        <v>29</v>
      </c>
      <c r="L37" s="65">
        <f>VLOOKUP($A37,'Return Data'!$B$7:$R$2843,17,0)</f>
        <v>13.3568</v>
      </c>
      <c r="M37" s="66">
        <f t="shared" si="7"/>
        <v>23</v>
      </c>
      <c r="N37" s="65">
        <f>VLOOKUP($A37,'Return Data'!$B$7:$R$2843,14,0)</f>
        <v>9.4172999999999991</v>
      </c>
      <c r="O37" s="66">
        <f t="shared" si="8"/>
        <v>15</v>
      </c>
      <c r="P37" s="65">
        <f>VLOOKUP($A37,'Return Data'!$B$7:$R$2843,15,0)</f>
        <v>11.128500000000001</v>
      </c>
      <c r="Q37" s="66">
        <f t="shared" si="9"/>
        <v>18</v>
      </c>
      <c r="R37" s="65">
        <f>VLOOKUP($A37,'Return Data'!$B$7:$R$2843,16,0)</f>
        <v>11.061199999999999</v>
      </c>
      <c r="S37" s="67">
        <f t="shared" si="5"/>
        <v>28</v>
      </c>
    </row>
    <row r="38" spans="1:19" x14ac:dyDescent="0.3">
      <c r="A38" s="63" t="s">
        <v>536</v>
      </c>
      <c r="B38" s="64">
        <f>VLOOKUP($A38,'Return Data'!$B$7:$R$2843,3,0)</f>
        <v>44330</v>
      </c>
      <c r="C38" s="65">
        <f>VLOOKUP($A38,'Return Data'!$B$7:$R$2843,4,0)</f>
        <v>121.70140000000001</v>
      </c>
      <c r="D38" s="65">
        <f>VLOOKUP($A38,'Return Data'!$B$7:$R$2843,10,0)</f>
        <v>-0.26669999999999999</v>
      </c>
      <c r="E38" s="66">
        <f t="shared" si="0"/>
        <v>17</v>
      </c>
      <c r="F38" s="65">
        <f>VLOOKUP($A38,'Return Data'!$B$7:$R$2843,11,0)</f>
        <v>15.200100000000001</v>
      </c>
      <c r="G38" s="66">
        <f t="shared" si="1"/>
        <v>19</v>
      </c>
      <c r="H38" s="65">
        <f>VLOOKUP($A38,'Return Data'!$B$7:$R$2843,12,0)</f>
        <v>24.107299999999999</v>
      </c>
      <c r="I38" s="66">
        <f t="shared" si="2"/>
        <v>25</v>
      </c>
      <c r="J38" s="65">
        <f>VLOOKUP($A38,'Return Data'!$B$7:$R$2843,13,0)</f>
        <v>41.8491</v>
      </c>
      <c r="K38" s="66">
        <f t="shared" si="3"/>
        <v>26</v>
      </c>
      <c r="L38" s="65">
        <f>VLOOKUP($A38,'Return Data'!$B$7:$R$2843,17,0)</f>
        <v>14.7372</v>
      </c>
      <c r="M38" s="66">
        <f t="shared" si="7"/>
        <v>18</v>
      </c>
      <c r="N38" s="65">
        <f>VLOOKUP($A38,'Return Data'!$B$7:$R$2843,14,0)</f>
        <v>10.9711</v>
      </c>
      <c r="O38" s="66">
        <f t="shared" si="8"/>
        <v>12</v>
      </c>
      <c r="P38" s="65">
        <f>VLOOKUP($A38,'Return Data'!$B$7:$R$2843,15,0)</f>
        <v>13.456300000000001</v>
      </c>
      <c r="Q38" s="66">
        <f t="shared" si="9"/>
        <v>10</v>
      </c>
      <c r="R38" s="65">
        <f>VLOOKUP($A38,'Return Data'!$B$7:$R$2843,16,0)</f>
        <v>11.141999999999999</v>
      </c>
      <c r="S38" s="67">
        <f t="shared" si="5"/>
        <v>27</v>
      </c>
    </row>
    <row r="39" spans="1:19" x14ac:dyDescent="0.3">
      <c r="A39" s="63" t="s">
        <v>537</v>
      </c>
      <c r="B39" s="64">
        <f>VLOOKUP($A39,'Return Data'!$B$7:$R$2843,3,0)</f>
        <v>44330</v>
      </c>
      <c r="C39" s="65">
        <f>VLOOKUP($A39,'Return Data'!$B$7:$R$2843,4,0)</f>
        <v>278.91320000000002</v>
      </c>
      <c r="D39" s="65">
        <f>VLOOKUP($A39,'Return Data'!$B$7:$R$2843,10,0)</f>
        <v>-1.9365000000000001</v>
      </c>
      <c r="E39" s="66">
        <f t="shared" si="0"/>
        <v>28</v>
      </c>
      <c r="F39" s="65">
        <f>VLOOKUP($A39,'Return Data'!$B$7:$R$2843,11,0)</f>
        <v>15.0846</v>
      </c>
      <c r="G39" s="66">
        <f t="shared" si="1"/>
        <v>20</v>
      </c>
      <c r="H39" s="65">
        <f>VLOOKUP($A39,'Return Data'!$B$7:$R$2843,12,0)</f>
        <v>26.454799999999999</v>
      </c>
      <c r="I39" s="66">
        <f t="shared" si="2"/>
        <v>19</v>
      </c>
      <c r="J39" s="65">
        <f>VLOOKUP($A39,'Return Data'!$B$7:$R$2843,13,0)</f>
        <v>47.134399999999999</v>
      </c>
      <c r="K39" s="66">
        <f t="shared" si="3"/>
        <v>18</v>
      </c>
      <c r="L39" s="65">
        <f>VLOOKUP($A39,'Return Data'!$B$7:$R$2843,17,0)</f>
        <v>12.9072</v>
      </c>
      <c r="M39" s="66">
        <f t="shared" si="7"/>
        <v>26</v>
      </c>
      <c r="N39" s="65">
        <f>VLOOKUP($A39,'Return Data'!$B$7:$R$2843,14,0)</f>
        <v>8.6960999999999995</v>
      </c>
      <c r="O39" s="66">
        <f t="shared" si="8"/>
        <v>20</v>
      </c>
      <c r="P39" s="65">
        <f>VLOOKUP($A39,'Return Data'!$B$7:$R$2843,15,0)</f>
        <v>10.286199999999999</v>
      </c>
      <c r="Q39" s="66">
        <f t="shared" si="9"/>
        <v>21</v>
      </c>
      <c r="R39" s="65">
        <f>VLOOKUP($A39,'Return Data'!$B$7:$R$2843,16,0)</f>
        <v>13.1455</v>
      </c>
      <c r="S39" s="67">
        <f t="shared" si="5"/>
        <v>18</v>
      </c>
    </row>
    <row r="40" spans="1:19" x14ac:dyDescent="0.3">
      <c r="A40" s="63" t="s">
        <v>539</v>
      </c>
      <c r="B40" s="64">
        <f>VLOOKUP($A40,'Return Data'!$B$7:$R$2843,3,0)</f>
        <v>44330</v>
      </c>
      <c r="C40" s="65">
        <f>VLOOKUP($A40,'Return Data'!$B$7:$R$2843,4,0)</f>
        <v>222.57759999999999</v>
      </c>
      <c r="D40" s="65">
        <f>VLOOKUP($A40,'Return Data'!$B$7:$R$2843,10,0)</f>
        <v>2.3153000000000001</v>
      </c>
      <c r="E40" s="66">
        <f t="shared" si="0"/>
        <v>4</v>
      </c>
      <c r="F40" s="65">
        <f>VLOOKUP($A40,'Return Data'!$B$7:$R$2843,11,0)</f>
        <v>21.177199999999999</v>
      </c>
      <c r="G40" s="66">
        <f t="shared" si="1"/>
        <v>4</v>
      </c>
      <c r="H40" s="65">
        <f>VLOOKUP($A40,'Return Data'!$B$7:$R$2843,12,0)</f>
        <v>31.4312</v>
      </c>
      <c r="I40" s="66">
        <f t="shared" si="2"/>
        <v>11</v>
      </c>
      <c r="J40" s="65">
        <f>VLOOKUP($A40,'Return Data'!$B$7:$R$2843,13,0)</f>
        <v>56.567599999999999</v>
      </c>
      <c r="K40" s="66">
        <f t="shared" si="3"/>
        <v>6</v>
      </c>
      <c r="L40" s="65">
        <f>VLOOKUP($A40,'Return Data'!$B$7:$R$2843,17,0)</f>
        <v>14.8935</v>
      </c>
      <c r="M40" s="66">
        <f t="shared" si="7"/>
        <v>17</v>
      </c>
      <c r="N40" s="65">
        <f>VLOOKUP($A40,'Return Data'!$B$7:$R$2843,14,0)</f>
        <v>8.6163000000000007</v>
      </c>
      <c r="O40" s="66">
        <f t="shared" si="8"/>
        <v>21</v>
      </c>
      <c r="P40" s="65">
        <f>VLOOKUP($A40,'Return Data'!$B$7:$R$2843,15,0)</f>
        <v>11.773300000000001</v>
      </c>
      <c r="Q40" s="66">
        <f t="shared" si="9"/>
        <v>14</v>
      </c>
      <c r="R40" s="65">
        <f>VLOOKUP($A40,'Return Data'!$B$7:$R$2843,16,0)</f>
        <v>11.7004</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0.70186060606060618</v>
      </c>
      <c r="E42" s="74"/>
      <c r="F42" s="75">
        <f>AVERAGE(F8:F40)</f>
        <v>16.755878787878789</v>
      </c>
      <c r="G42" s="74"/>
      <c r="H42" s="75">
        <f>AVERAGE(H8:H40)</f>
        <v>28.494612121212118</v>
      </c>
      <c r="I42" s="74"/>
      <c r="J42" s="75">
        <f>AVERAGE(J8:J40)</f>
        <v>49.777103030303032</v>
      </c>
      <c r="K42" s="74"/>
      <c r="L42" s="75">
        <f>AVERAGE(L8:L40)</f>
        <v>16.092179310344825</v>
      </c>
      <c r="M42" s="74"/>
      <c r="N42" s="75">
        <f>AVERAGE(N8:N40)</f>
        <v>10.538157692307694</v>
      </c>
      <c r="O42" s="74"/>
      <c r="P42" s="75">
        <f>AVERAGE(P8:P40)</f>
        <v>12.815063636363639</v>
      </c>
      <c r="Q42" s="74"/>
      <c r="R42" s="75">
        <f>AVERAGE(R8:R40)</f>
        <v>13.153333333333336</v>
      </c>
      <c r="S42" s="76"/>
    </row>
    <row r="43" spans="1:19" x14ac:dyDescent="0.3">
      <c r="A43" s="73" t="s">
        <v>28</v>
      </c>
      <c r="B43" s="74"/>
      <c r="C43" s="74"/>
      <c r="D43" s="75">
        <f>MIN(D8:D40)</f>
        <v>-3.3578999999999999</v>
      </c>
      <c r="E43" s="74"/>
      <c r="F43" s="75">
        <f>MIN(F8:F40)</f>
        <v>8.4716000000000005</v>
      </c>
      <c r="G43" s="74"/>
      <c r="H43" s="75">
        <f>MIN(H8:H40)</f>
        <v>19.8263</v>
      </c>
      <c r="I43" s="74"/>
      <c r="J43" s="75">
        <f>MIN(J8:J40)</f>
        <v>34.3354</v>
      </c>
      <c r="K43" s="74"/>
      <c r="L43" s="75">
        <f>MIN(L8:L40)</f>
        <v>6.8483000000000001</v>
      </c>
      <c r="M43" s="74"/>
      <c r="N43" s="75">
        <f>MIN(N8:N40)</f>
        <v>2.1492</v>
      </c>
      <c r="O43" s="74"/>
      <c r="P43" s="75">
        <f>MIN(P8:P40)</f>
        <v>8.5167000000000002</v>
      </c>
      <c r="Q43" s="74"/>
      <c r="R43" s="75">
        <f>MIN(R8:R40)</f>
        <v>8.8462999999999994</v>
      </c>
      <c r="S43" s="76"/>
    </row>
    <row r="44" spans="1:19" ht="15" thickBot="1" x14ac:dyDescent="0.35">
      <c r="A44" s="77" t="s">
        <v>29</v>
      </c>
      <c r="B44" s="78"/>
      <c r="C44" s="78"/>
      <c r="D44" s="79">
        <f>MAX(D8:D40)</f>
        <v>18.717600000000001</v>
      </c>
      <c r="E44" s="78"/>
      <c r="F44" s="79">
        <f>MAX(F8:F40)</f>
        <v>39.881599999999999</v>
      </c>
      <c r="G44" s="78"/>
      <c r="H44" s="79">
        <f>MAX(H8:H40)</f>
        <v>53.5961</v>
      </c>
      <c r="I44" s="78"/>
      <c r="J44" s="79">
        <f>MAX(J8:J40)</f>
        <v>95.816000000000003</v>
      </c>
      <c r="K44" s="78"/>
      <c r="L44" s="79">
        <f>MAX(L8:L40)</f>
        <v>34.778199999999998</v>
      </c>
      <c r="M44" s="78"/>
      <c r="N44" s="79">
        <f>MAX(N8:N40)</f>
        <v>22.9815</v>
      </c>
      <c r="O44" s="78"/>
      <c r="P44" s="79">
        <f>MAX(P8:P40)</f>
        <v>18.248100000000001</v>
      </c>
      <c r="Q44" s="78"/>
      <c r="R44" s="79">
        <f>MAX(R8:R40)</f>
        <v>23.063800000000001</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1577</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44330</v>
      </c>
      <c r="C8" s="65">
        <f>VLOOKUP($A8,'Return Data'!$B$7:$R$2843,4,0)</f>
        <v>918.72</v>
      </c>
      <c r="D8" s="65">
        <f>VLOOKUP($A8,'Return Data'!$B$7:$R$2843,10,0)</f>
        <v>0.58020000000000005</v>
      </c>
      <c r="E8" s="66">
        <f t="shared" ref="E8:E40" si="0">RANK(D8,D$8:D$40,0)</f>
        <v>11</v>
      </c>
      <c r="F8" s="65">
        <f>VLOOKUP($A8,'Return Data'!$B$7:$R$2843,11,0)</f>
        <v>16.593299999999999</v>
      </c>
      <c r="G8" s="66">
        <f t="shared" ref="G8:G40" si="1">RANK(F8,F$8:F$40,0)</f>
        <v>13</v>
      </c>
      <c r="H8" s="65">
        <f>VLOOKUP($A8,'Return Data'!$B$7:$R$2843,12,0)</f>
        <v>31.002400000000002</v>
      </c>
      <c r="I8" s="66">
        <f t="shared" ref="I8:I40" si="2">RANK(H8,H$8:H$40,0)</f>
        <v>9</v>
      </c>
      <c r="J8" s="65">
        <f>VLOOKUP($A8,'Return Data'!$B$7:$R$2843,13,0)</f>
        <v>50.8596</v>
      </c>
      <c r="K8" s="66">
        <f t="shared" ref="K8:K40" si="3">RANK(J8,J$8:J$40,0)</f>
        <v>11</v>
      </c>
      <c r="L8" s="65">
        <f>VLOOKUP($A8,'Return Data'!$B$7:$R$2843,17,0)</f>
        <v>12.387</v>
      </c>
      <c r="M8" s="66">
        <f t="shared" ref="M8:M17" si="4">RANK(L8,L$8:L$40,0)</f>
        <v>22</v>
      </c>
      <c r="N8" s="65">
        <f>VLOOKUP($A8,'Return Data'!$B$7:$R$2843,14,0)</f>
        <v>6.6304999999999996</v>
      </c>
      <c r="O8" s="66">
        <f>RANK(N8,N$8:N$40,0)</f>
        <v>24</v>
      </c>
      <c r="P8" s="65">
        <f>VLOOKUP($A8,'Return Data'!$B$7:$R$2843,15,0)</f>
        <v>10.061199999999999</v>
      </c>
      <c r="Q8" s="66">
        <f>RANK(P8,P$8:P$40,0)</f>
        <v>17</v>
      </c>
      <c r="R8" s="65">
        <f>VLOOKUP($A8,'Return Data'!$B$7:$R$2843,16,0)</f>
        <v>18.773499999999999</v>
      </c>
      <c r="S8" s="67">
        <f t="shared" ref="S8:S40" si="5">RANK(R8,R$8:R$40,0)</f>
        <v>2</v>
      </c>
    </row>
    <row r="9" spans="1:20" x14ac:dyDescent="0.3">
      <c r="A9" s="63" t="s">
        <v>481</v>
      </c>
      <c r="B9" s="64">
        <f>VLOOKUP($A9,'Return Data'!$B$7:$R$2843,3,0)</f>
        <v>44330</v>
      </c>
      <c r="C9" s="65">
        <f>VLOOKUP($A9,'Return Data'!$B$7:$R$2843,4,0)</f>
        <v>13.06</v>
      </c>
      <c r="D9" s="65">
        <f>VLOOKUP($A9,'Return Data'!$B$7:$R$2843,10,0)</f>
        <v>-2.6825999999999999</v>
      </c>
      <c r="E9" s="66">
        <f t="shared" si="0"/>
        <v>30</v>
      </c>
      <c r="F9" s="65">
        <f>VLOOKUP($A9,'Return Data'!$B$7:$R$2843,11,0)</f>
        <v>9.3802000000000003</v>
      </c>
      <c r="G9" s="66">
        <f t="shared" si="1"/>
        <v>31</v>
      </c>
      <c r="H9" s="65">
        <f>VLOOKUP($A9,'Return Data'!$B$7:$R$2843,12,0)</f>
        <v>21.150300000000001</v>
      </c>
      <c r="I9" s="66">
        <f t="shared" si="2"/>
        <v>27</v>
      </c>
      <c r="J9" s="65">
        <f>VLOOKUP($A9,'Return Data'!$B$7:$R$2843,13,0)</f>
        <v>39.828699999999998</v>
      </c>
      <c r="K9" s="66">
        <f t="shared" si="3"/>
        <v>27</v>
      </c>
      <c r="L9" s="65">
        <f>VLOOKUP($A9,'Return Data'!$B$7:$R$2843,17,0)</f>
        <v>14.892300000000001</v>
      </c>
      <c r="M9" s="66">
        <f t="shared" si="4"/>
        <v>11</v>
      </c>
      <c r="N9" s="65"/>
      <c r="O9" s="66"/>
      <c r="P9" s="65"/>
      <c r="Q9" s="66"/>
      <c r="R9" s="65">
        <f>VLOOKUP($A9,'Return Data'!$B$7:$R$2843,16,0)</f>
        <v>10.139200000000001</v>
      </c>
      <c r="S9" s="67">
        <f t="shared" si="5"/>
        <v>27</v>
      </c>
    </row>
    <row r="10" spans="1:20" x14ac:dyDescent="0.3">
      <c r="A10" s="63" t="s">
        <v>482</v>
      </c>
      <c r="B10" s="64">
        <f>VLOOKUP($A10,'Return Data'!$B$7:$R$2843,3,0)</f>
        <v>44330</v>
      </c>
      <c r="C10" s="65">
        <f>VLOOKUP($A10,'Return Data'!$B$7:$R$2843,4,0)</f>
        <v>68.94</v>
      </c>
      <c r="D10" s="65">
        <f>VLOOKUP($A10,'Return Data'!$B$7:$R$2843,10,0)</f>
        <v>-0.80579999999999996</v>
      </c>
      <c r="E10" s="66">
        <f t="shared" si="0"/>
        <v>19</v>
      </c>
      <c r="F10" s="65">
        <f>VLOOKUP($A10,'Return Data'!$B$7:$R$2843,11,0)</f>
        <v>14.5944</v>
      </c>
      <c r="G10" s="66">
        <f t="shared" si="1"/>
        <v>18</v>
      </c>
      <c r="H10" s="65">
        <f>VLOOKUP($A10,'Return Data'!$B$7:$R$2843,12,0)</f>
        <v>26.821200000000001</v>
      </c>
      <c r="I10" s="66">
        <f t="shared" si="2"/>
        <v>14</v>
      </c>
      <c r="J10" s="65">
        <f>VLOOKUP($A10,'Return Data'!$B$7:$R$2843,13,0)</f>
        <v>47.813000000000002</v>
      </c>
      <c r="K10" s="66">
        <f t="shared" si="3"/>
        <v>13</v>
      </c>
      <c r="L10" s="65">
        <f>VLOOKUP($A10,'Return Data'!$B$7:$R$2843,17,0)</f>
        <v>13.096399999999999</v>
      </c>
      <c r="M10" s="66">
        <f t="shared" si="4"/>
        <v>19</v>
      </c>
      <c r="N10" s="65">
        <f>VLOOKUP($A10,'Return Data'!$B$7:$R$2843,14,0)</f>
        <v>6.7888000000000002</v>
      </c>
      <c r="O10" s="66">
        <f t="shared" ref="O10:O17" si="6">RANK(N10,N$8:N$40,0)</f>
        <v>23</v>
      </c>
      <c r="P10" s="65">
        <f>VLOOKUP($A10,'Return Data'!$B$7:$R$2843,15,0)</f>
        <v>10.1516</v>
      </c>
      <c r="Q10" s="66">
        <f>RANK(P10,P$8:P$40,0)</f>
        <v>16</v>
      </c>
      <c r="R10" s="65">
        <f>VLOOKUP($A10,'Return Data'!$B$7:$R$2843,16,0)</f>
        <v>11.537000000000001</v>
      </c>
      <c r="S10" s="67">
        <f t="shared" si="5"/>
        <v>21</v>
      </c>
    </row>
    <row r="11" spans="1:20" x14ac:dyDescent="0.3">
      <c r="A11" s="63" t="s">
        <v>1781</v>
      </c>
      <c r="B11" s="64">
        <f>VLOOKUP($A11,'Return Data'!$B$7:$R$2843,3,0)</f>
        <v>44330</v>
      </c>
      <c r="C11" s="65">
        <f>VLOOKUP($A11,'Return Data'!$B$7:$R$2843,4,0)</f>
        <v>16.141300000000001</v>
      </c>
      <c r="D11" s="65">
        <f>VLOOKUP($A11,'Return Data'!$B$7:$R$2843,10,0)</f>
        <v>-6.6199999999999995E-2</v>
      </c>
      <c r="E11" s="66">
        <f t="shared" si="0"/>
        <v>13</v>
      </c>
      <c r="F11" s="65">
        <f>VLOOKUP($A11,'Return Data'!$B$7:$R$2843,11,0)</f>
        <v>16.6751</v>
      </c>
      <c r="G11" s="66">
        <f t="shared" si="1"/>
        <v>12</v>
      </c>
      <c r="H11" s="65">
        <f>VLOOKUP($A11,'Return Data'!$B$7:$R$2843,12,0)</f>
        <v>25.189399999999999</v>
      </c>
      <c r="I11" s="66">
        <f t="shared" si="2"/>
        <v>19</v>
      </c>
      <c r="J11" s="65">
        <f>VLOOKUP($A11,'Return Data'!$B$7:$R$2843,13,0)</f>
        <v>42.6691</v>
      </c>
      <c r="K11" s="66">
        <f t="shared" si="3"/>
        <v>22</v>
      </c>
      <c r="L11" s="65">
        <f>VLOOKUP($A11,'Return Data'!$B$7:$R$2843,17,0)</f>
        <v>18.993200000000002</v>
      </c>
      <c r="M11" s="66">
        <f t="shared" si="4"/>
        <v>4</v>
      </c>
      <c r="N11" s="65">
        <f>VLOOKUP($A11,'Return Data'!$B$7:$R$2843,14,0)</f>
        <v>13.6759</v>
      </c>
      <c r="O11" s="66">
        <f t="shared" si="6"/>
        <v>2</v>
      </c>
      <c r="P11" s="65"/>
      <c r="Q11" s="66"/>
      <c r="R11" s="65">
        <f>VLOOKUP($A11,'Return Data'!$B$7:$R$2843,16,0)</f>
        <v>12.374000000000001</v>
      </c>
      <c r="S11" s="67">
        <f t="shared" si="5"/>
        <v>14</v>
      </c>
    </row>
    <row r="12" spans="1:20" x14ac:dyDescent="0.3">
      <c r="A12" s="63" t="s">
        <v>485</v>
      </c>
      <c r="B12" s="64">
        <f>VLOOKUP($A12,'Return Data'!$B$7:$R$2843,3,0)</f>
        <v>44330</v>
      </c>
      <c r="C12" s="65">
        <f>VLOOKUP($A12,'Return Data'!$B$7:$R$2843,4,0)</f>
        <v>18.100000000000001</v>
      </c>
      <c r="D12" s="65">
        <f>VLOOKUP($A12,'Return Data'!$B$7:$R$2843,10,0)</f>
        <v>9.6969999999999992</v>
      </c>
      <c r="E12" s="66">
        <f t="shared" si="0"/>
        <v>2</v>
      </c>
      <c r="F12" s="65">
        <f>VLOOKUP($A12,'Return Data'!$B$7:$R$2843,11,0)</f>
        <v>25.259499999999999</v>
      </c>
      <c r="G12" s="66">
        <f t="shared" si="1"/>
        <v>3</v>
      </c>
      <c r="H12" s="65">
        <f>VLOOKUP($A12,'Return Data'!$B$7:$R$2843,12,0)</f>
        <v>42.97</v>
      </c>
      <c r="I12" s="66">
        <f t="shared" si="2"/>
        <v>2</v>
      </c>
      <c r="J12" s="65">
        <f>VLOOKUP($A12,'Return Data'!$B$7:$R$2843,13,0)</f>
        <v>66.820300000000003</v>
      </c>
      <c r="K12" s="66">
        <f t="shared" si="3"/>
        <v>3</v>
      </c>
      <c r="L12" s="65">
        <f>VLOOKUP($A12,'Return Data'!$B$7:$R$2843,17,0)</f>
        <v>22.120899999999999</v>
      </c>
      <c r="M12" s="66">
        <f t="shared" si="4"/>
        <v>2</v>
      </c>
      <c r="N12" s="65">
        <f>VLOOKUP($A12,'Return Data'!$B$7:$R$2843,14,0)</f>
        <v>7.8385999999999996</v>
      </c>
      <c r="O12" s="66">
        <f t="shared" si="6"/>
        <v>18</v>
      </c>
      <c r="P12" s="65"/>
      <c r="Q12" s="66"/>
      <c r="R12" s="65">
        <f>VLOOKUP($A12,'Return Data'!$B$7:$R$2843,16,0)</f>
        <v>13.101800000000001</v>
      </c>
      <c r="S12" s="67">
        <f t="shared" si="5"/>
        <v>11</v>
      </c>
    </row>
    <row r="13" spans="1:20" x14ac:dyDescent="0.3">
      <c r="A13" s="63" t="s">
        <v>487</v>
      </c>
      <c r="B13" s="64">
        <f>VLOOKUP($A13,'Return Data'!$B$7:$R$2843,3,0)</f>
        <v>44330</v>
      </c>
      <c r="C13" s="65">
        <f>VLOOKUP($A13,'Return Data'!$B$7:$R$2843,4,0)</f>
        <v>211.63</v>
      </c>
      <c r="D13" s="65">
        <f>VLOOKUP($A13,'Return Data'!$B$7:$R$2843,10,0)</f>
        <v>-1.4941</v>
      </c>
      <c r="E13" s="66">
        <f t="shared" si="0"/>
        <v>25</v>
      </c>
      <c r="F13" s="65">
        <f>VLOOKUP($A13,'Return Data'!$B$7:$R$2843,11,0)</f>
        <v>12.653</v>
      </c>
      <c r="G13" s="66">
        <f t="shared" si="1"/>
        <v>24</v>
      </c>
      <c r="H13" s="65">
        <f>VLOOKUP($A13,'Return Data'!$B$7:$R$2843,12,0)</f>
        <v>23.658999999999999</v>
      </c>
      <c r="I13" s="66">
        <f t="shared" si="2"/>
        <v>24</v>
      </c>
      <c r="J13" s="65">
        <f>VLOOKUP($A13,'Return Data'!$B$7:$R$2843,13,0)</f>
        <v>40.384700000000002</v>
      </c>
      <c r="K13" s="66">
        <f t="shared" si="3"/>
        <v>25</v>
      </c>
      <c r="L13" s="65">
        <f>VLOOKUP($A13,'Return Data'!$B$7:$R$2843,17,0)</f>
        <v>17.163699999999999</v>
      </c>
      <c r="M13" s="66">
        <f t="shared" si="4"/>
        <v>6</v>
      </c>
      <c r="N13" s="65">
        <f>VLOOKUP($A13,'Return Data'!$B$7:$R$2843,14,0)</f>
        <v>12.258100000000001</v>
      </c>
      <c r="O13" s="66">
        <f t="shared" si="6"/>
        <v>3</v>
      </c>
      <c r="P13" s="65">
        <f>VLOOKUP($A13,'Return Data'!$B$7:$R$2843,15,0)</f>
        <v>13.6823</v>
      </c>
      <c r="Q13" s="66">
        <f>RANK(P13,P$8:P$40,0)</f>
        <v>4</v>
      </c>
      <c r="R13" s="65">
        <f>VLOOKUP($A13,'Return Data'!$B$7:$R$2843,16,0)</f>
        <v>11.388999999999999</v>
      </c>
      <c r="S13" s="67">
        <f t="shared" si="5"/>
        <v>22</v>
      </c>
    </row>
    <row r="14" spans="1:20" x14ac:dyDescent="0.3">
      <c r="A14" s="63" t="s">
        <v>489</v>
      </c>
      <c r="B14" s="64">
        <f>VLOOKUP($A14,'Return Data'!$B$7:$R$2843,3,0)</f>
        <v>44330</v>
      </c>
      <c r="C14" s="65">
        <f>VLOOKUP($A14,'Return Data'!$B$7:$R$2843,4,0)</f>
        <v>204.548</v>
      </c>
      <c r="D14" s="65">
        <f>VLOOKUP($A14,'Return Data'!$B$7:$R$2843,10,0)</f>
        <v>-0.3886</v>
      </c>
      <c r="E14" s="66">
        <f t="shared" si="0"/>
        <v>16</v>
      </c>
      <c r="F14" s="65">
        <f>VLOOKUP($A14,'Return Data'!$B$7:$R$2843,11,0)</f>
        <v>15.890599999999999</v>
      </c>
      <c r="G14" s="66">
        <f t="shared" si="1"/>
        <v>14</v>
      </c>
      <c r="H14" s="65">
        <f>VLOOKUP($A14,'Return Data'!$B$7:$R$2843,12,0)</f>
        <v>28.3141</v>
      </c>
      <c r="I14" s="66">
        <f t="shared" si="2"/>
        <v>13</v>
      </c>
      <c r="J14" s="65">
        <f>VLOOKUP($A14,'Return Data'!$B$7:$R$2843,13,0)</f>
        <v>45.5899</v>
      </c>
      <c r="K14" s="66">
        <f t="shared" si="3"/>
        <v>17</v>
      </c>
      <c r="L14" s="65">
        <f>VLOOKUP($A14,'Return Data'!$B$7:$R$2843,17,0)</f>
        <v>18.4222</v>
      </c>
      <c r="M14" s="66">
        <f t="shared" si="4"/>
        <v>5</v>
      </c>
      <c r="N14" s="65">
        <f>VLOOKUP($A14,'Return Data'!$B$7:$R$2843,14,0)</f>
        <v>11.5427</v>
      </c>
      <c r="O14" s="66">
        <f t="shared" si="6"/>
        <v>7</v>
      </c>
      <c r="P14" s="65">
        <f>VLOOKUP($A14,'Return Data'!$B$7:$R$2843,15,0)</f>
        <v>13.3653</v>
      </c>
      <c r="Q14" s="66">
        <f>RANK(P14,P$8:P$40,0)</f>
        <v>6</v>
      </c>
      <c r="R14" s="65">
        <f>VLOOKUP($A14,'Return Data'!$B$7:$R$2843,16,0)</f>
        <v>14.718500000000001</v>
      </c>
      <c r="S14" s="67">
        <f t="shared" si="5"/>
        <v>6</v>
      </c>
    </row>
    <row r="15" spans="1:20" x14ac:dyDescent="0.3">
      <c r="A15" s="63" t="s">
        <v>491</v>
      </c>
      <c r="B15" s="64">
        <f>VLOOKUP($A15,'Return Data'!$B$7:$R$2843,3,0)</f>
        <v>44330</v>
      </c>
      <c r="C15" s="65">
        <f>VLOOKUP($A15,'Return Data'!$B$7:$R$2843,4,0)</f>
        <v>32.33</v>
      </c>
      <c r="D15" s="65">
        <f>VLOOKUP($A15,'Return Data'!$B$7:$R$2843,10,0)</f>
        <v>-0.7369</v>
      </c>
      <c r="E15" s="66">
        <f t="shared" si="0"/>
        <v>18</v>
      </c>
      <c r="F15" s="65">
        <f>VLOOKUP($A15,'Return Data'!$B$7:$R$2843,11,0)</f>
        <v>15.836600000000001</v>
      </c>
      <c r="G15" s="66">
        <f t="shared" si="1"/>
        <v>15</v>
      </c>
      <c r="H15" s="65">
        <f>VLOOKUP($A15,'Return Data'!$B$7:$R$2843,12,0)</f>
        <v>26.1905</v>
      </c>
      <c r="I15" s="66">
        <f t="shared" si="2"/>
        <v>16</v>
      </c>
      <c r="J15" s="65">
        <f>VLOOKUP($A15,'Return Data'!$B$7:$R$2843,13,0)</f>
        <v>45.107700000000001</v>
      </c>
      <c r="K15" s="66">
        <f t="shared" si="3"/>
        <v>18</v>
      </c>
      <c r="L15" s="65">
        <f>VLOOKUP($A15,'Return Data'!$B$7:$R$2843,17,0)</f>
        <v>14.5486</v>
      </c>
      <c r="M15" s="66">
        <f t="shared" si="4"/>
        <v>13</v>
      </c>
      <c r="N15" s="65">
        <f>VLOOKUP($A15,'Return Data'!$B$7:$R$2843,14,0)</f>
        <v>9.9001000000000001</v>
      </c>
      <c r="O15" s="66">
        <f t="shared" si="6"/>
        <v>10</v>
      </c>
      <c r="P15" s="65">
        <f>VLOOKUP($A15,'Return Data'!$B$7:$R$2843,15,0)</f>
        <v>10.983000000000001</v>
      </c>
      <c r="Q15" s="66">
        <f>RANK(P15,P$8:P$40,0)</f>
        <v>12</v>
      </c>
      <c r="R15" s="65">
        <f>VLOOKUP($A15,'Return Data'!$B$7:$R$2843,16,0)</f>
        <v>10.4887</v>
      </c>
      <c r="S15" s="67">
        <f t="shared" si="5"/>
        <v>26</v>
      </c>
    </row>
    <row r="16" spans="1:20" x14ac:dyDescent="0.3">
      <c r="A16" s="63" t="s">
        <v>492</v>
      </c>
      <c r="B16" s="64">
        <f>VLOOKUP($A16,'Return Data'!$B$7:$R$2843,3,0)</f>
        <v>44330</v>
      </c>
      <c r="C16" s="65">
        <f>VLOOKUP($A16,'Return Data'!$B$7:$R$2843,4,0)</f>
        <v>154.3466</v>
      </c>
      <c r="D16" s="65">
        <f>VLOOKUP($A16,'Return Data'!$B$7:$R$2843,10,0)</f>
        <v>0.13930000000000001</v>
      </c>
      <c r="E16" s="66">
        <f t="shared" si="0"/>
        <v>12</v>
      </c>
      <c r="F16" s="65">
        <f>VLOOKUP($A16,'Return Data'!$B$7:$R$2843,11,0)</f>
        <v>16.994800000000001</v>
      </c>
      <c r="G16" s="66">
        <f t="shared" si="1"/>
        <v>11</v>
      </c>
      <c r="H16" s="65">
        <f>VLOOKUP($A16,'Return Data'!$B$7:$R$2843,12,0)</f>
        <v>31.4269</v>
      </c>
      <c r="I16" s="66">
        <f t="shared" si="2"/>
        <v>7</v>
      </c>
      <c r="J16" s="65">
        <f>VLOOKUP($A16,'Return Data'!$B$7:$R$2843,13,0)</f>
        <v>51.190100000000001</v>
      </c>
      <c r="K16" s="66">
        <f t="shared" si="3"/>
        <v>10</v>
      </c>
      <c r="L16" s="65">
        <f>VLOOKUP($A16,'Return Data'!$B$7:$R$2843,17,0)</f>
        <v>14.8703</v>
      </c>
      <c r="M16" s="66">
        <f t="shared" si="4"/>
        <v>12</v>
      </c>
      <c r="N16" s="65">
        <f>VLOOKUP($A16,'Return Data'!$B$7:$R$2843,14,0)</f>
        <v>9.9982000000000006</v>
      </c>
      <c r="O16" s="66">
        <f t="shared" si="6"/>
        <v>9</v>
      </c>
      <c r="P16" s="65">
        <f>VLOOKUP($A16,'Return Data'!$B$7:$R$2843,15,0)</f>
        <v>10.902100000000001</v>
      </c>
      <c r="Q16" s="66">
        <f>RANK(P16,P$8:P$40,0)</f>
        <v>13</v>
      </c>
      <c r="R16" s="65">
        <f>VLOOKUP($A16,'Return Data'!$B$7:$R$2843,16,0)</f>
        <v>13.6137</v>
      </c>
      <c r="S16" s="67">
        <f t="shared" si="5"/>
        <v>8</v>
      </c>
    </row>
    <row r="17" spans="1:19" x14ac:dyDescent="0.3">
      <c r="A17" s="63" t="s">
        <v>494</v>
      </c>
      <c r="B17" s="64">
        <f>VLOOKUP($A17,'Return Data'!$B$7:$R$2843,3,0)</f>
        <v>44330</v>
      </c>
      <c r="C17" s="65">
        <f>VLOOKUP($A17,'Return Data'!$B$7:$R$2843,4,0)</f>
        <v>68.494</v>
      </c>
      <c r="D17" s="65">
        <f>VLOOKUP($A17,'Return Data'!$B$7:$R$2843,10,0)</f>
        <v>-0.27810000000000001</v>
      </c>
      <c r="E17" s="66">
        <f t="shared" si="0"/>
        <v>14</v>
      </c>
      <c r="F17" s="65">
        <f>VLOOKUP($A17,'Return Data'!$B$7:$R$2843,11,0)</f>
        <v>18.186800000000002</v>
      </c>
      <c r="G17" s="66">
        <f t="shared" si="1"/>
        <v>9</v>
      </c>
      <c r="H17" s="65">
        <f>VLOOKUP($A17,'Return Data'!$B$7:$R$2843,12,0)</f>
        <v>31.196999999999999</v>
      </c>
      <c r="I17" s="66">
        <f t="shared" si="2"/>
        <v>8</v>
      </c>
      <c r="J17" s="65">
        <f>VLOOKUP($A17,'Return Data'!$B$7:$R$2843,13,0)</f>
        <v>53.656700000000001</v>
      </c>
      <c r="K17" s="66">
        <f t="shared" si="3"/>
        <v>8</v>
      </c>
      <c r="L17" s="65">
        <f>VLOOKUP($A17,'Return Data'!$B$7:$R$2843,17,0)</f>
        <v>14.4412</v>
      </c>
      <c r="M17" s="66">
        <f t="shared" si="4"/>
        <v>14</v>
      </c>
      <c r="N17" s="65">
        <f>VLOOKUP($A17,'Return Data'!$B$7:$R$2843,14,0)</f>
        <v>8.8257999999999992</v>
      </c>
      <c r="O17" s="66">
        <f t="shared" si="6"/>
        <v>13</v>
      </c>
      <c r="P17" s="65">
        <f>VLOOKUP($A17,'Return Data'!$B$7:$R$2843,15,0)</f>
        <v>11.839499999999999</v>
      </c>
      <c r="Q17" s="66">
        <f>RANK(P17,P$8:P$40,0)</f>
        <v>10</v>
      </c>
      <c r="R17" s="65">
        <f>VLOOKUP($A17,'Return Data'!$B$7:$R$2843,16,0)</f>
        <v>12.6822</v>
      </c>
      <c r="S17" s="67">
        <f t="shared" si="5"/>
        <v>12</v>
      </c>
    </row>
    <row r="18" spans="1:19" x14ac:dyDescent="0.3">
      <c r="A18" s="63" t="s">
        <v>497</v>
      </c>
      <c r="B18" s="64">
        <f>VLOOKUP($A18,'Return Data'!$B$7:$R$2843,3,0)</f>
        <v>44330</v>
      </c>
      <c r="C18" s="65">
        <f>VLOOKUP($A18,'Return Data'!$B$7:$R$2843,4,0)</f>
        <v>13.731199999999999</v>
      </c>
      <c r="D18" s="65">
        <f>VLOOKUP($A18,'Return Data'!$B$7:$R$2843,10,0)</f>
        <v>-2.5811000000000002</v>
      </c>
      <c r="E18" s="66">
        <f t="shared" si="0"/>
        <v>29</v>
      </c>
      <c r="F18" s="65">
        <f>VLOOKUP($A18,'Return Data'!$B$7:$R$2843,11,0)</f>
        <v>11.1136</v>
      </c>
      <c r="G18" s="66">
        <f t="shared" si="1"/>
        <v>25</v>
      </c>
      <c r="H18" s="65">
        <f>VLOOKUP($A18,'Return Data'!$B$7:$R$2843,12,0)</f>
        <v>22.326899999999998</v>
      </c>
      <c r="I18" s="66">
        <f t="shared" si="2"/>
        <v>26</v>
      </c>
      <c r="J18" s="65">
        <f>VLOOKUP($A18,'Return Data'!$B$7:$R$2843,13,0)</f>
        <v>40.918100000000003</v>
      </c>
      <c r="K18" s="66">
        <f t="shared" si="3"/>
        <v>24</v>
      </c>
      <c r="L18" s="65"/>
      <c r="M18" s="66"/>
      <c r="N18" s="65"/>
      <c r="O18" s="66"/>
      <c r="P18" s="65"/>
      <c r="Q18" s="66"/>
      <c r="R18" s="65">
        <f>VLOOKUP($A18,'Return Data'!$B$7:$R$2843,16,0)</f>
        <v>13.1769</v>
      </c>
      <c r="S18" s="67">
        <f t="shared" si="5"/>
        <v>9</v>
      </c>
    </row>
    <row r="19" spans="1:19" x14ac:dyDescent="0.3">
      <c r="A19" s="63" t="s">
        <v>498</v>
      </c>
      <c r="B19" s="64">
        <f>VLOOKUP($A19,'Return Data'!$B$7:$R$2843,3,0)</f>
        <v>44330</v>
      </c>
      <c r="C19" s="65">
        <f>VLOOKUP($A19,'Return Data'!$B$7:$R$2843,4,0)</f>
        <v>178.57</v>
      </c>
      <c r="D19" s="65">
        <f>VLOOKUP($A19,'Return Data'!$B$7:$R$2843,10,0)</f>
        <v>6.0454999999999997</v>
      </c>
      <c r="E19" s="66">
        <f t="shared" si="0"/>
        <v>3</v>
      </c>
      <c r="F19" s="65">
        <f>VLOOKUP($A19,'Return Data'!$B$7:$R$2843,11,0)</f>
        <v>31.8736</v>
      </c>
      <c r="G19" s="66">
        <f t="shared" si="1"/>
        <v>2</v>
      </c>
      <c r="H19" s="65">
        <f>VLOOKUP($A19,'Return Data'!$B$7:$R$2843,12,0)</f>
        <v>37.636800000000001</v>
      </c>
      <c r="I19" s="66">
        <f t="shared" si="2"/>
        <v>3</v>
      </c>
      <c r="J19" s="65">
        <f>VLOOKUP($A19,'Return Data'!$B$7:$R$2843,13,0)</f>
        <v>57.844999999999999</v>
      </c>
      <c r="K19" s="66">
        <f t="shared" si="3"/>
        <v>5</v>
      </c>
      <c r="L19" s="65">
        <f>VLOOKUP($A19,'Return Data'!$B$7:$R$2843,17,0)</f>
        <v>16.6751</v>
      </c>
      <c r="M19" s="66">
        <f>RANK(L19,L$8:L$40,0)</f>
        <v>7</v>
      </c>
      <c r="N19" s="65">
        <f>VLOOKUP($A19,'Return Data'!$B$7:$R$2843,14,0)</f>
        <v>11.7933</v>
      </c>
      <c r="O19" s="66">
        <f>RANK(N19,N$8:N$40,0)</f>
        <v>4</v>
      </c>
      <c r="P19" s="65">
        <f>VLOOKUP($A19,'Return Data'!$B$7:$R$2843,15,0)</f>
        <v>14.2342</v>
      </c>
      <c r="Q19" s="66">
        <f>RANK(P19,P$8:P$40,0)</f>
        <v>2</v>
      </c>
      <c r="R19" s="65">
        <f>VLOOKUP($A19,'Return Data'!$B$7:$R$2843,16,0)</f>
        <v>14.3165</v>
      </c>
      <c r="S19" s="67">
        <f t="shared" si="5"/>
        <v>7</v>
      </c>
    </row>
    <row r="20" spans="1:19" x14ac:dyDescent="0.3">
      <c r="A20" s="63" t="s">
        <v>500</v>
      </c>
      <c r="B20" s="64">
        <f>VLOOKUP($A20,'Return Data'!$B$7:$R$2843,3,0)</f>
        <v>44330</v>
      </c>
      <c r="C20" s="65">
        <f>VLOOKUP($A20,'Return Data'!$B$7:$R$2843,4,0)</f>
        <v>13.818199999999999</v>
      </c>
      <c r="D20" s="65">
        <f>VLOOKUP($A20,'Return Data'!$B$7:$R$2843,10,0)</f>
        <v>-1.2569999999999999</v>
      </c>
      <c r="E20" s="66">
        <f t="shared" si="0"/>
        <v>22</v>
      </c>
      <c r="F20" s="65">
        <f>VLOOKUP($A20,'Return Data'!$B$7:$R$2843,11,0)</f>
        <v>11.084099999999999</v>
      </c>
      <c r="G20" s="66">
        <f t="shared" si="1"/>
        <v>26</v>
      </c>
      <c r="H20" s="65">
        <f>VLOOKUP($A20,'Return Data'!$B$7:$R$2843,12,0)</f>
        <v>19.203600000000002</v>
      </c>
      <c r="I20" s="66">
        <f t="shared" si="2"/>
        <v>31</v>
      </c>
      <c r="J20" s="65">
        <f>VLOOKUP($A20,'Return Data'!$B$7:$R$2843,13,0)</f>
        <v>35.674700000000001</v>
      </c>
      <c r="K20" s="66">
        <f t="shared" si="3"/>
        <v>31</v>
      </c>
      <c r="L20" s="65">
        <f>VLOOKUP($A20,'Return Data'!$B$7:$R$2843,17,0)</f>
        <v>12.3268</v>
      </c>
      <c r="M20" s="66">
        <f>RANK(L20,L$8:L$40,0)</f>
        <v>23</v>
      </c>
      <c r="N20" s="65">
        <f>VLOOKUP($A20,'Return Data'!$B$7:$R$2843,14,0)</f>
        <v>4.3021000000000003</v>
      </c>
      <c r="O20" s="66">
        <f>RANK(N20,N$8:N$40,0)</f>
        <v>25</v>
      </c>
      <c r="P20" s="65"/>
      <c r="Q20" s="66"/>
      <c r="R20" s="65">
        <f>VLOOKUP($A20,'Return Data'!$B$7:$R$2843,16,0)</f>
        <v>7.3560999999999996</v>
      </c>
      <c r="S20" s="67">
        <f t="shared" si="5"/>
        <v>32</v>
      </c>
    </row>
    <row r="21" spans="1:19" x14ac:dyDescent="0.3">
      <c r="A21" s="63" t="s">
        <v>503</v>
      </c>
      <c r="B21" s="64">
        <f>VLOOKUP($A21,'Return Data'!$B$7:$R$2843,3,0)</f>
        <v>44330</v>
      </c>
      <c r="C21" s="65">
        <f>VLOOKUP($A21,'Return Data'!$B$7:$R$2843,4,0)</f>
        <v>14.46</v>
      </c>
      <c r="D21" s="65">
        <f>VLOOKUP($A21,'Return Data'!$B$7:$R$2843,10,0)</f>
        <v>1.2605</v>
      </c>
      <c r="E21" s="66">
        <f t="shared" si="0"/>
        <v>7</v>
      </c>
      <c r="F21" s="65">
        <f>VLOOKUP($A21,'Return Data'!$B$7:$R$2843,11,0)</f>
        <v>17.944500000000001</v>
      </c>
      <c r="G21" s="66">
        <f t="shared" si="1"/>
        <v>10</v>
      </c>
      <c r="H21" s="65">
        <f>VLOOKUP($A21,'Return Data'!$B$7:$R$2843,12,0)</f>
        <v>29.453900000000001</v>
      </c>
      <c r="I21" s="66">
        <f t="shared" si="2"/>
        <v>12</v>
      </c>
      <c r="J21" s="65">
        <f>VLOOKUP($A21,'Return Data'!$B$7:$R$2843,13,0)</f>
        <v>51.255200000000002</v>
      </c>
      <c r="K21" s="66">
        <f t="shared" si="3"/>
        <v>9</v>
      </c>
      <c r="L21" s="65">
        <f>VLOOKUP($A21,'Return Data'!$B$7:$R$2843,17,0)</f>
        <v>14.0641</v>
      </c>
      <c r="M21" s="66">
        <f>RANK(L21,L$8:L$40,0)</f>
        <v>15</v>
      </c>
      <c r="N21" s="65">
        <f>VLOOKUP($A21,'Return Data'!$B$7:$R$2843,14,0)</f>
        <v>7.6138000000000003</v>
      </c>
      <c r="O21" s="66">
        <f>RANK(N21,N$8:N$40,0)</f>
        <v>19</v>
      </c>
      <c r="P21" s="65"/>
      <c r="Q21" s="66"/>
      <c r="R21" s="65">
        <f>VLOOKUP($A21,'Return Data'!$B$7:$R$2843,16,0)</f>
        <v>8.8003</v>
      </c>
      <c r="S21" s="67">
        <f t="shared" si="5"/>
        <v>29</v>
      </c>
    </row>
    <row r="22" spans="1:19" x14ac:dyDescent="0.3">
      <c r="A22" s="63" t="s">
        <v>505</v>
      </c>
      <c r="B22" s="64">
        <f>VLOOKUP($A22,'Return Data'!$B$7:$R$2843,3,0)</f>
        <v>44330</v>
      </c>
      <c r="C22" s="65">
        <f>VLOOKUP($A22,'Return Data'!$B$7:$R$2843,4,0)</f>
        <v>12.886100000000001</v>
      </c>
      <c r="D22" s="65">
        <f>VLOOKUP($A22,'Return Data'!$B$7:$R$2843,10,0)</f>
        <v>-1.4100999999999999</v>
      </c>
      <c r="E22" s="66">
        <f t="shared" si="0"/>
        <v>24</v>
      </c>
      <c r="F22" s="65">
        <f>VLOOKUP($A22,'Return Data'!$B$7:$R$2843,11,0)</f>
        <v>9.8408999999999995</v>
      </c>
      <c r="G22" s="66">
        <f t="shared" si="1"/>
        <v>29</v>
      </c>
      <c r="H22" s="65">
        <f>VLOOKUP($A22,'Return Data'!$B$7:$R$2843,12,0)</f>
        <v>24.1782</v>
      </c>
      <c r="I22" s="66">
        <f t="shared" si="2"/>
        <v>21</v>
      </c>
      <c r="J22" s="65">
        <f>VLOOKUP($A22,'Return Data'!$B$7:$R$2843,13,0)</f>
        <v>42.707999999999998</v>
      </c>
      <c r="K22" s="66">
        <f t="shared" si="3"/>
        <v>21</v>
      </c>
      <c r="L22" s="65"/>
      <c r="M22" s="66"/>
      <c r="N22" s="65"/>
      <c r="O22" s="66"/>
      <c r="P22" s="65"/>
      <c r="Q22" s="66"/>
      <c r="R22" s="65">
        <f>VLOOKUP($A22,'Return Data'!$B$7:$R$2843,16,0)</f>
        <v>11.0504</v>
      </c>
      <c r="S22" s="67">
        <f t="shared" si="5"/>
        <v>24</v>
      </c>
    </row>
    <row r="23" spans="1:19" x14ac:dyDescent="0.3">
      <c r="A23" s="63" t="s">
        <v>507</v>
      </c>
      <c r="B23" s="64">
        <f>VLOOKUP($A23,'Return Data'!$B$7:$R$2843,3,0)</f>
        <v>44330</v>
      </c>
      <c r="C23" s="65">
        <f>VLOOKUP($A23,'Return Data'!$B$7:$R$2843,4,0)</f>
        <v>12.543900000000001</v>
      </c>
      <c r="D23" s="65">
        <f>VLOOKUP($A23,'Return Data'!$B$7:$R$2843,10,0)</f>
        <v>-2.7944</v>
      </c>
      <c r="E23" s="66">
        <f t="shared" si="0"/>
        <v>32</v>
      </c>
      <c r="F23" s="65">
        <f>VLOOKUP($A23,'Return Data'!$B$7:$R$2843,11,0)</f>
        <v>10.478999999999999</v>
      </c>
      <c r="G23" s="66">
        <f t="shared" si="1"/>
        <v>28</v>
      </c>
      <c r="H23" s="65">
        <f>VLOOKUP($A23,'Return Data'!$B$7:$R$2843,12,0)</f>
        <v>19.447500000000002</v>
      </c>
      <c r="I23" s="66">
        <f t="shared" si="2"/>
        <v>30</v>
      </c>
      <c r="J23" s="65">
        <f>VLOOKUP($A23,'Return Data'!$B$7:$R$2843,13,0)</f>
        <v>35.700699999999998</v>
      </c>
      <c r="K23" s="66">
        <f t="shared" si="3"/>
        <v>30</v>
      </c>
      <c r="L23" s="65">
        <f>VLOOKUP($A23,'Return Data'!$B$7:$R$2843,17,0)</f>
        <v>11.529299999999999</v>
      </c>
      <c r="M23" s="66">
        <f>RANK(L23,L$8:L$40,0)</f>
        <v>26</v>
      </c>
      <c r="N23" s="65"/>
      <c r="O23" s="66"/>
      <c r="P23" s="65"/>
      <c r="Q23" s="66"/>
      <c r="R23" s="65">
        <f>VLOOKUP($A23,'Return Data'!$B$7:$R$2843,16,0)</f>
        <v>8.2056000000000004</v>
      </c>
      <c r="S23" s="67">
        <f t="shared" si="5"/>
        <v>31</v>
      </c>
    </row>
    <row r="24" spans="1:19" x14ac:dyDescent="0.3">
      <c r="A24" s="63" t="s">
        <v>508</v>
      </c>
      <c r="B24" s="64">
        <f>VLOOKUP($A24,'Return Data'!$B$7:$R$2843,3,0)</f>
        <v>44330</v>
      </c>
      <c r="C24" s="65">
        <f>VLOOKUP($A24,'Return Data'!$B$7:$R$2843,4,0)</f>
        <v>177.79697835076999</v>
      </c>
      <c r="D24" s="65">
        <f>VLOOKUP($A24,'Return Data'!$B$7:$R$2843,10,0)</f>
        <v>1.0648</v>
      </c>
      <c r="E24" s="66">
        <f t="shared" si="0"/>
        <v>8</v>
      </c>
      <c r="F24" s="65">
        <f>VLOOKUP($A24,'Return Data'!$B$7:$R$2843,11,0)</f>
        <v>18.566500000000001</v>
      </c>
      <c r="G24" s="66">
        <f t="shared" si="1"/>
        <v>8</v>
      </c>
      <c r="H24" s="65">
        <f>VLOOKUP($A24,'Return Data'!$B$7:$R$2843,12,0)</f>
        <v>32.2654</v>
      </c>
      <c r="I24" s="66">
        <f t="shared" si="2"/>
        <v>5</v>
      </c>
      <c r="J24" s="65">
        <f>VLOOKUP($A24,'Return Data'!$B$7:$R$2843,13,0)</f>
        <v>76.813900000000004</v>
      </c>
      <c r="K24" s="66">
        <f t="shared" si="3"/>
        <v>2</v>
      </c>
      <c r="L24" s="65">
        <f>VLOOKUP($A24,'Return Data'!$B$7:$R$2843,17,0)</f>
        <v>15.0945</v>
      </c>
      <c r="M24" s="66">
        <f>RANK(L24,L$8:L$40,0)</f>
        <v>10</v>
      </c>
      <c r="N24" s="65">
        <f>VLOOKUP($A24,'Return Data'!$B$7:$R$2843,14,0)</f>
        <v>9.8840000000000003</v>
      </c>
      <c r="O24" s="66">
        <f>RANK(N24,N$8:N$40,0)</f>
        <v>11</v>
      </c>
      <c r="P24" s="65">
        <f>VLOOKUP($A24,'Return Data'!$B$7:$R$2843,15,0)</f>
        <v>10.375500000000001</v>
      </c>
      <c r="Q24" s="66">
        <f>RANK(P24,P$8:P$40,0)</f>
        <v>15</v>
      </c>
      <c r="R24" s="65">
        <f>VLOOKUP($A24,'Return Data'!$B$7:$R$2843,16,0)</f>
        <v>11.640599999999999</v>
      </c>
      <c r="S24" s="67">
        <f t="shared" si="5"/>
        <v>19</v>
      </c>
    </row>
    <row r="25" spans="1:19" x14ac:dyDescent="0.3">
      <c r="A25" s="63" t="s">
        <v>1837</v>
      </c>
      <c r="B25" s="64">
        <f>VLOOKUP($A25,'Return Data'!$B$7:$R$2843,3,0)</f>
        <v>44330</v>
      </c>
      <c r="C25" s="65">
        <f>VLOOKUP($A25,'Return Data'!$B$7:$R$2843,4,0)</f>
        <v>34.040999999999997</v>
      </c>
      <c r="D25" s="65">
        <f>VLOOKUP($A25,'Return Data'!$B$7:$R$2843,10,0)</f>
        <v>0.82640000000000002</v>
      </c>
      <c r="E25" s="66">
        <f t="shared" si="0"/>
        <v>10</v>
      </c>
      <c r="F25" s="65">
        <f>VLOOKUP($A25,'Return Data'!$B$7:$R$2843,11,0)</f>
        <v>19.555399999999999</v>
      </c>
      <c r="G25" s="66">
        <f t="shared" si="1"/>
        <v>7</v>
      </c>
      <c r="H25" s="65">
        <f>VLOOKUP($A25,'Return Data'!$B$7:$R$2843,12,0)</f>
        <v>34.725099999999998</v>
      </c>
      <c r="I25" s="66">
        <f t="shared" si="2"/>
        <v>4</v>
      </c>
      <c r="J25" s="65">
        <f>VLOOKUP($A25,'Return Data'!$B$7:$R$2843,13,0)</f>
        <v>59.48</v>
      </c>
      <c r="K25" s="66">
        <f t="shared" si="3"/>
        <v>4</v>
      </c>
      <c r="L25" s="65">
        <f>VLOOKUP($A25,'Return Data'!$B$7:$R$2843,17,0)</f>
        <v>19.1142</v>
      </c>
      <c r="M25" s="66">
        <f>RANK(L25,L$8:L$40,0)</f>
        <v>3</v>
      </c>
      <c r="N25" s="65">
        <f>VLOOKUP($A25,'Return Data'!$B$7:$R$2843,14,0)</f>
        <v>11.684900000000001</v>
      </c>
      <c r="O25" s="66">
        <f>RANK(N25,N$8:N$40,0)</f>
        <v>5</v>
      </c>
      <c r="P25" s="65">
        <f>VLOOKUP($A25,'Return Data'!$B$7:$R$2843,15,0)</f>
        <v>12.8729</v>
      </c>
      <c r="Q25" s="66">
        <f>RANK(P25,P$8:P$40,0)</f>
        <v>7</v>
      </c>
      <c r="R25" s="65">
        <f>VLOOKUP($A25,'Return Data'!$B$7:$R$2843,16,0)</f>
        <v>10.5497</v>
      </c>
      <c r="S25" s="67">
        <f t="shared" si="5"/>
        <v>25</v>
      </c>
    </row>
    <row r="26" spans="1:19" x14ac:dyDescent="0.3">
      <c r="A26" s="63" t="s">
        <v>511</v>
      </c>
      <c r="B26" s="64">
        <f>VLOOKUP($A26,'Return Data'!$B$7:$R$2843,3,0)</f>
        <v>44330</v>
      </c>
      <c r="C26" s="65">
        <f>VLOOKUP($A26,'Return Data'!$B$7:$R$2843,4,0)</f>
        <v>32.576000000000001</v>
      </c>
      <c r="D26" s="65">
        <f>VLOOKUP($A26,'Return Data'!$B$7:$R$2843,10,0)</f>
        <v>-0.86729999999999996</v>
      </c>
      <c r="E26" s="66">
        <f t="shared" si="0"/>
        <v>20</v>
      </c>
      <c r="F26" s="65">
        <f>VLOOKUP($A26,'Return Data'!$B$7:$R$2843,11,0)</f>
        <v>13.1858</v>
      </c>
      <c r="G26" s="66">
        <f t="shared" si="1"/>
        <v>23</v>
      </c>
      <c r="H26" s="65">
        <f>VLOOKUP($A26,'Return Data'!$B$7:$R$2843,12,0)</f>
        <v>23.8066</v>
      </c>
      <c r="I26" s="66">
        <f t="shared" si="2"/>
        <v>23</v>
      </c>
      <c r="J26" s="65">
        <f>VLOOKUP($A26,'Return Data'!$B$7:$R$2843,13,0)</f>
        <v>44.097000000000001</v>
      </c>
      <c r="K26" s="66">
        <f t="shared" si="3"/>
        <v>20</v>
      </c>
      <c r="L26" s="65">
        <f>VLOOKUP($A26,'Return Data'!$B$7:$R$2843,17,0)</f>
        <v>13.2469</v>
      </c>
      <c r="M26" s="66">
        <f>RANK(L26,L$8:L$40,0)</f>
        <v>18</v>
      </c>
      <c r="N26" s="65">
        <f>VLOOKUP($A26,'Return Data'!$B$7:$R$2843,14,0)</f>
        <v>6.9462000000000002</v>
      </c>
      <c r="O26" s="66">
        <f>RANK(N26,N$8:N$40,0)</f>
        <v>22</v>
      </c>
      <c r="P26" s="65">
        <f>VLOOKUP($A26,'Return Data'!$B$7:$R$2843,15,0)</f>
        <v>10.7563</v>
      </c>
      <c r="Q26" s="66">
        <f>RANK(P26,P$8:P$40,0)</f>
        <v>14</v>
      </c>
      <c r="R26" s="65">
        <f>VLOOKUP($A26,'Return Data'!$B$7:$R$2843,16,0)</f>
        <v>12.1851</v>
      </c>
      <c r="S26" s="67">
        <f t="shared" si="5"/>
        <v>16</v>
      </c>
    </row>
    <row r="27" spans="1:19" x14ac:dyDescent="0.3">
      <c r="A27" s="63" t="s">
        <v>512</v>
      </c>
      <c r="B27" s="64">
        <f>VLOOKUP($A27,'Return Data'!$B$7:$R$2843,3,0)</f>
        <v>44330</v>
      </c>
      <c r="C27" s="65">
        <f>VLOOKUP($A27,'Return Data'!$B$7:$R$2843,4,0)</f>
        <v>121.0205</v>
      </c>
      <c r="D27" s="65">
        <f>VLOOKUP($A27,'Return Data'!$B$7:$R$2843,10,0)</f>
        <v>-2.7637999999999998</v>
      </c>
      <c r="E27" s="66">
        <f t="shared" si="0"/>
        <v>31</v>
      </c>
      <c r="F27" s="65">
        <f>VLOOKUP($A27,'Return Data'!$B$7:$R$2843,11,0)</f>
        <v>7.8272000000000004</v>
      </c>
      <c r="G27" s="66">
        <f t="shared" si="1"/>
        <v>33</v>
      </c>
      <c r="H27" s="65">
        <f>VLOOKUP($A27,'Return Data'!$B$7:$R$2843,12,0)</f>
        <v>18.7668</v>
      </c>
      <c r="I27" s="66">
        <f t="shared" si="2"/>
        <v>33</v>
      </c>
      <c r="J27" s="65">
        <f>VLOOKUP($A27,'Return Data'!$B$7:$R$2843,13,0)</f>
        <v>32.754399999999997</v>
      </c>
      <c r="K27" s="66">
        <f t="shared" si="3"/>
        <v>33</v>
      </c>
      <c r="L27" s="65">
        <f>VLOOKUP($A27,'Return Data'!$B$7:$R$2843,17,0)</f>
        <v>10.8529</v>
      </c>
      <c r="M27" s="66">
        <f>RANK(L27,L$8:L$40,0)</f>
        <v>27</v>
      </c>
      <c r="N27" s="65">
        <f>VLOOKUP($A27,'Return Data'!$B$7:$R$2843,14,0)</f>
        <v>8.0630000000000006</v>
      </c>
      <c r="O27" s="66">
        <f>RANK(N27,N$8:N$40,0)</f>
        <v>14</v>
      </c>
      <c r="P27" s="65">
        <f>VLOOKUP($A27,'Return Data'!$B$7:$R$2843,15,0)</f>
        <v>9.2457999999999991</v>
      </c>
      <c r="Q27" s="66">
        <f>RANK(P27,P$8:P$40,0)</f>
        <v>19</v>
      </c>
      <c r="R27" s="65">
        <f>VLOOKUP($A27,'Return Data'!$B$7:$R$2843,16,0)</f>
        <v>8.5516000000000005</v>
      </c>
      <c r="S27" s="67">
        <f t="shared" si="5"/>
        <v>30</v>
      </c>
    </row>
    <row r="28" spans="1:19" x14ac:dyDescent="0.3">
      <c r="A28" s="63" t="s">
        <v>515</v>
      </c>
      <c r="B28" s="64">
        <f>VLOOKUP($A28,'Return Data'!$B$7:$R$2843,3,0)</f>
        <v>44330</v>
      </c>
      <c r="C28" s="65">
        <f>VLOOKUP($A28,'Return Data'!$B$7:$R$2843,4,0)</f>
        <v>14.1143</v>
      </c>
      <c r="D28" s="65">
        <f>VLOOKUP($A28,'Return Data'!$B$7:$R$2843,10,0)</f>
        <v>0.9</v>
      </c>
      <c r="E28" s="66">
        <f t="shared" si="0"/>
        <v>9</v>
      </c>
      <c r="F28" s="65">
        <f>VLOOKUP($A28,'Return Data'!$B$7:$R$2843,11,0)</f>
        <v>19.5641</v>
      </c>
      <c r="G28" s="66">
        <f t="shared" si="1"/>
        <v>6</v>
      </c>
      <c r="H28" s="65">
        <f>VLOOKUP($A28,'Return Data'!$B$7:$R$2843,12,0)</f>
        <v>30.6601</v>
      </c>
      <c r="I28" s="66">
        <f t="shared" si="2"/>
        <v>10</v>
      </c>
      <c r="J28" s="65">
        <f>VLOOKUP($A28,'Return Data'!$B$7:$R$2843,13,0)</f>
        <v>48.228299999999997</v>
      </c>
      <c r="K28" s="66">
        <f t="shared" si="3"/>
        <v>12</v>
      </c>
      <c r="L28" s="65"/>
      <c r="M28" s="66"/>
      <c r="N28" s="65"/>
      <c r="O28" s="66"/>
      <c r="P28" s="65"/>
      <c r="Q28" s="66"/>
      <c r="R28" s="65">
        <f>VLOOKUP($A28,'Return Data'!$B$7:$R$2843,16,0)</f>
        <v>20.821400000000001</v>
      </c>
      <c r="S28" s="67">
        <f t="shared" si="5"/>
        <v>1</v>
      </c>
    </row>
    <row r="29" spans="1:19" x14ac:dyDescent="0.3">
      <c r="A29" s="63" t="s">
        <v>518</v>
      </c>
      <c r="B29" s="64">
        <f>VLOOKUP($A29,'Return Data'!$B$7:$R$2843,3,0)</f>
        <v>44330</v>
      </c>
      <c r="C29" s="65">
        <f>VLOOKUP($A29,'Return Data'!$B$7:$R$2843,4,0)</f>
        <v>18.971</v>
      </c>
      <c r="D29" s="65">
        <f>VLOOKUP($A29,'Return Data'!$B$7:$R$2843,10,0)</f>
        <v>-1.0793999999999999</v>
      </c>
      <c r="E29" s="66">
        <f t="shared" si="0"/>
        <v>21</v>
      </c>
      <c r="F29" s="65">
        <f>VLOOKUP($A29,'Return Data'!$B$7:$R$2843,11,0)</f>
        <v>13.6532</v>
      </c>
      <c r="G29" s="66">
        <f t="shared" si="1"/>
        <v>22</v>
      </c>
      <c r="H29" s="65">
        <f>VLOOKUP($A29,'Return Data'!$B$7:$R$2843,12,0)</f>
        <v>24.514299999999999</v>
      </c>
      <c r="I29" s="66">
        <f t="shared" si="2"/>
        <v>20</v>
      </c>
      <c r="J29" s="65">
        <f>VLOOKUP($A29,'Return Data'!$B$7:$R$2843,13,0)</f>
        <v>45.0715</v>
      </c>
      <c r="K29" s="66">
        <f t="shared" si="3"/>
        <v>19</v>
      </c>
      <c r="L29" s="65">
        <f>VLOOKUP($A29,'Return Data'!$B$7:$R$2843,17,0)</f>
        <v>15.109500000000001</v>
      </c>
      <c r="M29" s="66">
        <f>RANK(L29,L$8:L$40,0)</f>
        <v>9</v>
      </c>
      <c r="N29" s="65">
        <f>VLOOKUP($A29,'Return Data'!$B$7:$R$2843,14,0)</f>
        <v>11.585800000000001</v>
      </c>
      <c r="O29" s="66">
        <f>RANK(N29,N$8:N$40,0)</f>
        <v>6</v>
      </c>
      <c r="P29" s="65">
        <f>VLOOKUP($A29,'Return Data'!$B$7:$R$2843,15,0)</f>
        <v>13.7196</v>
      </c>
      <c r="Q29" s="66">
        <f>RANK(P29,P$8:P$40,0)</f>
        <v>3</v>
      </c>
      <c r="R29" s="65">
        <f>VLOOKUP($A29,'Return Data'!$B$7:$R$2843,16,0)</f>
        <v>11.6784</v>
      </c>
      <c r="S29" s="67">
        <f t="shared" si="5"/>
        <v>18</v>
      </c>
    </row>
    <row r="30" spans="1:19" x14ac:dyDescent="0.3">
      <c r="A30" s="63" t="s">
        <v>520</v>
      </c>
      <c r="B30" s="64">
        <f>VLOOKUP($A30,'Return Data'!$B$7:$R$2843,3,0)</f>
        <v>44330</v>
      </c>
      <c r="C30" s="65">
        <f>VLOOKUP($A30,'Return Data'!$B$7:$R$2843,4,0)</f>
        <v>13.576700000000001</v>
      </c>
      <c r="D30" s="65">
        <f>VLOOKUP($A30,'Return Data'!$B$7:$R$2843,10,0)</f>
        <v>-3.738</v>
      </c>
      <c r="E30" s="66">
        <f t="shared" si="0"/>
        <v>33</v>
      </c>
      <c r="F30" s="65">
        <f>VLOOKUP($A30,'Return Data'!$B$7:$R$2843,11,0)</f>
        <v>8.2584999999999997</v>
      </c>
      <c r="G30" s="66">
        <f t="shared" si="1"/>
        <v>32</v>
      </c>
      <c r="H30" s="65">
        <f>VLOOKUP($A30,'Return Data'!$B$7:$R$2843,12,0)</f>
        <v>19.783100000000001</v>
      </c>
      <c r="I30" s="66">
        <f t="shared" si="2"/>
        <v>28</v>
      </c>
      <c r="J30" s="65">
        <f>VLOOKUP($A30,'Return Data'!$B$7:$R$2843,13,0)</f>
        <v>34.593299999999999</v>
      </c>
      <c r="K30" s="66">
        <f t="shared" si="3"/>
        <v>32</v>
      </c>
      <c r="L30" s="65"/>
      <c r="M30" s="66"/>
      <c r="N30" s="65"/>
      <c r="O30" s="66"/>
      <c r="P30" s="65"/>
      <c r="Q30" s="66"/>
      <c r="R30" s="65">
        <f>VLOOKUP($A30,'Return Data'!$B$7:$R$2843,16,0)</f>
        <v>12.154</v>
      </c>
      <c r="S30" s="67">
        <f t="shared" si="5"/>
        <v>17</v>
      </c>
    </row>
    <row r="31" spans="1:19" x14ac:dyDescent="0.3">
      <c r="A31" s="63" t="s">
        <v>2012</v>
      </c>
      <c r="B31" s="64">
        <f>VLOOKUP($A31,'Return Data'!$B$7:$R$2843,3,0)</f>
        <v>44330</v>
      </c>
      <c r="C31" s="65">
        <f>VLOOKUP($A31,'Return Data'!$B$7:$R$2843,4,0)</f>
        <v>12.276199999999999</v>
      </c>
      <c r="D31" s="65">
        <f>VLOOKUP($A31,'Return Data'!$B$7:$R$2843,10,0)</f>
        <v>-1.865</v>
      </c>
      <c r="E31" s="66">
        <f t="shared" si="0"/>
        <v>26</v>
      </c>
      <c r="F31" s="65">
        <f>VLOOKUP($A31,'Return Data'!$B$7:$R$2843,11,0)</f>
        <v>10.8841</v>
      </c>
      <c r="G31" s="66">
        <f t="shared" si="1"/>
        <v>27</v>
      </c>
      <c r="H31" s="65">
        <f>VLOOKUP($A31,'Return Data'!$B$7:$R$2843,12,0)</f>
        <v>19.004999999999999</v>
      </c>
      <c r="I31" s="66">
        <f t="shared" si="2"/>
        <v>32</v>
      </c>
      <c r="J31" s="65">
        <f>VLOOKUP($A31,'Return Data'!$B$7:$R$2843,13,0)</f>
        <v>36.084699999999998</v>
      </c>
      <c r="K31" s="66">
        <f t="shared" si="3"/>
        <v>29</v>
      </c>
      <c r="L31" s="65">
        <f>VLOOKUP($A31,'Return Data'!$B$7:$R$2843,17,0)</f>
        <v>9.4643999999999995</v>
      </c>
      <c r="M31" s="66">
        <f t="shared" ref="M31:M40" si="7">RANK(L31,L$8:L$40,0)</f>
        <v>28</v>
      </c>
      <c r="N31" s="65"/>
      <c r="O31" s="66"/>
      <c r="P31" s="65"/>
      <c r="Q31" s="66"/>
      <c r="R31" s="65">
        <f>VLOOKUP($A31,'Return Data'!$B$7:$R$2843,16,0)</f>
        <v>6.9760999999999997</v>
      </c>
      <c r="S31" s="67">
        <f t="shared" si="5"/>
        <v>33</v>
      </c>
    </row>
    <row r="32" spans="1:19" x14ac:dyDescent="0.3">
      <c r="A32" s="63" t="s">
        <v>521</v>
      </c>
      <c r="B32" s="64">
        <f>VLOOKUP($A32,'Return Data'!$B$7:$R$2843,3,0)</f>
        <v>44330</v>
      </c>
      <c r="C32" s="65">
        <f>VLOOKUP($A32,'Return Data'!$B$7:$R$2843,4,0)</f>
        <v>57.414099999999998</v>
      </c>
      <c r="D32" s="65">
        <f>VLOOKUP($A32,'Return Data'!$B$7:$R$2843,10,0)</f>
        <v>1.9137</v>
      </c>
      <c r="E32" s="66">
        <f t="shared" si="0"/>
        <v>5</v>
      </c>
      <c r="F32" s="65">
        <f>VLOOKUP($A32,'Return Data'!$B$7:$R$2843,11,0)</f>
        <v>20.5654</v>
      </c>
      <c r="G32" s="66">
        <f t="shared" si="1"/>
        <v>5</v>
      </c>
      <c r="H32" s="65">
        <f>VLOOKUP($A32,'Return Data'!$B$7:$R$2843,12,0)</f>
        <v>31.968499999999999</v>
      </c>
      <c r="I32" s="66">
        <f t="shared" si="2"/>
        <v>6</v>
      </c>
      <c r="J32" s="65">
        <f>VLOOKUP($A32,'Return Data'!$B$7:$R$2843,13,0)</f>
        <v>54.311199999999999</v>
      </c>
      <c r="K32" s="66">
        <f t="shared" si="3"/>
        <v>7</v>
      </c>
      <c r="L32" s="65">
        <f>VLOOKUP($A32,'Return Data'!$B$7:$R$2843,17,0)</f>
        <v>6.0277000000000003</v>
      </c>
      <c r="M32" s="66">
        <f t="shared" si="7"/>
        <v>29</v>
      </c>
      <c r="N32" s="65">
        <f>VLOOKUP($A32,'Return Data'!$B$7:$R$2843,14,0)</f>
        <v>1.2638</v>
      </c>
      <c r="O32" s="66">
        <f t="shared" ref="O32:O40" si="8">RANK(N32,N$8:N$40,0)</f>
        <v>26</v>
      </c>
      <c r="P32" s="65">
        <f>VLOOKUP($A32,'Return Data'!$B$7:$R$2843,15,0)</f>
        <v>7.2872000000000003</v>
      </c>
      <c r="Q32" s="66">
        <f t="shared" ref="Q32:Q40" si="9">RANK(P32,P$8:P$40,0)</f>
        <v>22</v>
      </c>
      <c r="R32" s="65">
        <f>VLOOKUP($A32,'Return Data'!$B$7:$R$2843,16,0)</f>
        <v>11.590199999999999</v>
      </c>
      <c r="S32" s="67">
        <f t="shared" si="5"/>
        <v>20</v>
      </c>
    </row>
    <row r="33" spans="1:19" x14ac:dyDescent="0.3">
      <c r="A33" s="63" t="s">
        <v>527</v>
      </c>
      <c r="B33" s="64">
        <f>VLOOKUP($A33,'Return Data'!$B$7:$R$2843,3,0)</f>
        <v>44330</v>
      </c>
      <c r="C33" s="65">
        <f>VLOOKUP($A33,'Return Data'!$B$7:$R$2843,4,0)</f>
        <v>84.57</v>
      </c>
      <c r="D33" s="65">
        <f>VLOOKUP($A33,'Return Data'!$B$7:$R$2843,10,0)</f>
        <v>1.4029</v>
      </c>
      <c r="E33" s="66">
        <f t="shared" si="0"/>
        <v>6</v>
      </c>
      <c r="F33" s="65">
        <f>VLOOKUP($A33,'Return Data'!$B$7:$R$2843,11,0)</f>
        <v>14.983000000000001</v>
      </c>
      <c r="G33" s="66">
        <f t="shared" si="1"/>
        <v>17</v>
      </c>
      <c r="H33" s="65">
        <f>VLOOKUP($A33,'Return Data'!$B$7:$R$2843,12,0)</f>
        <v>26.2239</v>
      </c>
      <c r="I33" s="66">
        <f t="shared" si="2"/>
        <v>15</v>
      </c>
      <c r="J33" s="65">
        <f>VLOOKUP($A33,'Return Data'!$B$7:$R$2843,13,0)</f>
        <v>45.634599999999999</v>
      </c>
      <c r="K33" s="66">
        <f t="shared" si="3"/>
        <v>15</v>
      </c>
      <c r="L33" s="65">
        <f>VLOOKUP($A33,'Return Data'!$B$7:$R$2843,17,0)</f>
        <v>13.0755</v>
      </c>
      <c r="M33" s="66">
        <f t="shared" si="7"/>
        <v>20</v>
      </c>
      <c r="N33" s="65">
        <f>VLOOKUP($A33,'Return Data'!$B$7:$R$2843,14,0)</f>
        <v>7.9573</v>
      </c>
      <c r="O33" s="66">
        <f t="shared" si="8"/>
        <v>15</v>
      </c>
      <c r="P33" s="65">
        <f>VLOOKUP($A33,'Return Data'!$B$7:$R$2843,15,0)</f>
        <v>9.1786999999999992</v>
      </c>
      <c r="Q33" s="66">
        <f t="shared" si="9"/>
        <v>20</v>
      </c>
      <c r="R33" s="65">
        <f>VLOOKUP($A33,'Return Data'!$B$7:$R$2843,16,0)</f>
        <v>13.1492</v>
      </c>
      <c r="S33" s="67">
        <f t="shared" si="5"/>
        <v>10</v>
      </c>
    </row>
    <row r="34" spans="1:19" x14ac:dyDescent="0.3">
      <c r="A34" s="63" t="s">
        <v>529</v>
      </c>
      <c r="B34" s="64">
        <f>VLOOKUP($A34,'Return Data'!$B$7:$R$2843,3,0)</f>
        <v>44330</v>
      </c>
      <c r="C34" s="65">
        <f>VLOOKUP($A34,'Return Data'!$B$7:$R$2843,4,0)</f>
        <v>94.74</v>
      </c>
      <c r="D34" s="65">
        <f>VLOOKUP($A34,'Return Data'!$B$7:$R$2843,10,0)</f>
        <v>-1.2611000000000001</v>
      </c>
      <c r="E34" s="66">
        <f t="shared" si="0"/>
        <v>23</v>
      </c>
      <c r="F34" s="65">
        <f>VLOOKUP($A34,'Return Data'!$B$7:$R$2843,11,0)</f>
        <v>14.517099999999999</v>
      </c>
      <c r="G34" s="66">
        <f t="shared" si="1"/>
        <v>19</v>
      </c>
      <c r="H34" s="65">
        <f>VLOOKUP($A34,'Return Data'!$B$7:$R$2843,12,0)</f>
        <v>25.7166</v>
      </c>
      <c r="I34" s="66">
        <f t="shared" si="2"/>
        <v>17</v>
      </c>
      <c r="J34" s="65">
        <f>VLOOKUP($A34,'Return Data'!$B$7:$R$2843,13,0)</f>
        <v>45.753799999999998</v>
      </c>
      <c r="K34" s="66">
        <f t="shared" si="3"/>
        <v>14</v>
      </c>
      <c r="L34" s="65">
        <f>VLOOKUP($A34,'Return Data'!$B$7:$R$2843,17,0)</f>
        <v>12.531599999999999</v>
      </c>
      <c r="M34" s="66">
        <f t="shared" si="7"/>
        <v>21</v>
      </c>
      <c r="N34" s="65">
        <f>VLOOKUP($A34,'Return Data'!$B$7:$R$2843,14,0)</f>
        <v>7.5502000000000002</v>
      </c>
      <c r="O34" s="66">
        <f t="shared" si="8"/>
        <v>20</v>
      </c>
      <c r="P34" s="65">
        <f>VLOOKUP($A34,'Return Data'!$B$7:$R$2843,15,0)</f>
        <v>13.4655</v>
      </c>
      <c r="Q34" s="66">
        <f t="shared" si="9"/>
        <v>5</v>
      </c>
      <c r="R34" s="65">
        <f>VLOOKUP($A34,'Return Data'!$B$7:$R$2843,16,0)</f>
        <v>11.1091</v>
      </c>
      <c r="S34" s="67">
        <f t="shared" si="5"/>
        <v>23</v>
      </c>
    </row>
    <row r="35" spans="1:19" x14ac:dyDescent="0.3">
      <c r="A35" s="63" t="s">
        <v>531</v>
      </c>
      <c r="B35" s="64">
        <f>VLOOKUP($A35,'Return Data'!$B$7:$R$2843,3,0)</f>
        <v>44330</v>
      </c>
      <c r="C35" s="65">
        <f>VLOOKUP($A35,'Return Data'!$B$7:$R$2843,4,0)</f>
        <v>235.07470000000001</v>
      </c>
      <c r="D35" s="65">
        <f>VLOOKUP($A35,'Return Data'!$B$7:$R$2843,10,0)</f>
        <v>18.711099999999998</v>
      </c>
      <c r="E35" s="66">
        <f t="shared" si="0"/>
        <v>1</v>
      </c>
      <c r="F35" s="65">
        <f>VLOOKUP($A35,'Return Data'!$B$7:$R$2843,11,0)</f>
        <v>39.778599999999997</v>
      </c>
      <c r="G35" s="66">
        <f t="shared" si="1"/>
        <v>1</v>
      </c>
      <c r="H35" s="65">
        <f>VLOOKUP($A35,'Return Data'!$B$7:$R$2843,12,0)</f>
        <v>53.460299999999997</v>
      </c>
      <c r="I35" s="66">
        <f t="shared" si="2"/>
        <v>1</v>
      </c>
      <c r="J35" s="65">
        <f>VLOOKUP($A35,'Return Data'!$B$7:$R$2843,13,0)</f>
        <v>94.983199999999997</v>
      </c>
      <c r="K35" s="66">
        <f t="shared" si="3"/>
        <v>1</v>
      </c>
      <c r="L35" s="65">
        <f>VLOOKUP($A35,'Return Data'!$B$7:$R$2843,17,0)</f>
        <v>33.400599999999997</v>
      </c>
      <c r="M35" s="66">
        <f t="shared" si="7"/>
        <v>1</v>
      </c>
      <c r="N35" s="65">
        <f>VLOOKUP($A35,'Return Data'!$B$7:$R$2843,14,0)</f>
        <v>21.894600000000001</v>
      </c>
      <c r="O35" s="66">
        <f t="shared" si="8"/>
        <v>1</v>
      </c>
      <c r="P35" s="65">
        <f>VLOOKUP($A35,'Return Data'!$B$7:$R$2843,15,0)</f>
        <v>17.549700000000001</v>
      </c>
      <c r="Q35" s="66">
        <f t="shared" si="9"/>
        <v>1</v>
      </c>
      <c r="R35" s="65">
        <f>VLOOKUP($A35,'Return Data'!$B$7:$R$2843,16,0)</f>
        <v>16.950299999999999</v>
      </c>
      <c r="S35" s="67">
        <f t="shared" si="5"/>
        <v>3</v>
      </c>
    </row>
    <row r="36" spans="1:19" x14ac:dyDescent="0.3">
      <c r="A36" s="63" t="s">
        <v>1843</v>
      </c>
      <c r="B36" s="64">
        <f>VLOOKUP($A36,'Return Data'!$B$7:$R$2843,3,0)</f>
        <v>44330</v>
      </c>
      <c r="C36" s="65">
        <f>VLOOKUP($A36,'Return Data'!$B$7:$R$2843,4,0)</f>
        <v>414.34347220865402</v>
      </c>
      <c r="D36" s="65">
        <f>VLOOKUP($A36,'Return Data'!$B$7:$R$2843,10,0)</f>
        <v>-0.28670000000000001</v>
      </c>
      <c r="E36" s="66">
        <f t="shared" si="0"/>
        <v>15</v>
      </c>
      <c r="F36" s="65">
        <f>VLOOKUP($A36,'Return Data'!$B$7:$R$2843,11,0)</f>
        <v>15.707800000000001</v>
      </c>
      <c r="G36" s="66">
        <f t="shared" si="1"/>
        <v>16</v>
      </c>
      <c r="H36" s="65">
        <f>VLOOKUP($A36,'Return Data'!$B$7:$R$2843,12,0)</f>
        <v>23.9876</v>
      </c>
      <c r="I36" s="66">
        <f t="shared" si="2"/>
        <v>22</v>
      </c>
      <c r="J36" s="65">
        <f>VLOOKUP($A36,'Return Data'!$B$7:$R$2843,13,0)</f>
        <v>42.241599999999998</v>
      </c>
      <c r="K36" s="66">
        <f t="shared" si="3"/>
        <v>23</v>
      </c>
      <c r="L36" s="65">
        <f>VLOOKUP($A36,'Return Data'!$B$7:$R$2843,17,0)</f>
        <v>15.189399999999999</v>
      </c>
      <c r="M36" s="66">
        <f t="shared" si="7"/>
        <v>8</v>
      </c>
      <c r="N36" s="65">
        <f>VLOOKUP($A36,'Return Data'!$B$7:$R$2843,14,0)</f>
        <v>11.3222</v>
      </c>
      <c r="O36" s="66">
        <f t="shared" si="8"/>
        <v>8</v>
      </c>
      <c r="P36" s="65">
        <f>VLOOKUP($A36,'Return Data'!$B$7:$R$2843,15,0)</f>
        <v>12.5801</v>
      </c>
      <c r="Q36" s="66">
        <f t="shared" si="9"/>
        <v>8</v>
      </c>
      <c r="R36" s="65">
        <f>VLOOKUP($A36,'Return Data'!$B$7:$R$2843,16,0)</f>
        <v>15.782400000000001</v>
      </c>
      <c r="S36" s="67">
        <f t="shared" si="5"/>
        <v>4</v>
      </c>
    </row>
    <row r="37" spans="1:19" x14ac:dyDescent="0.3">
      <c r="A37" s="63" t="s">
        <v>534</v>
      </c>
      <c r="B37" s="64">
        <f>VLOOKUP($A37,'Return Data'!$B$7:$R$2843,3,0)</f>
        <v>44330</v>
      </c>
      <c r="C37" s="65">
        <f>VLOOKUP($A37,'Return Data'!$B$7:$R$2843,4,0)</f>
        <v>20.369599999999998</v>
      </c>
      <c r="D37" s="65">
        <f>VLOOKUP($A37,'Return Data'!$B$7:$R$2843,10,0)</f>
        <v>-1.9570000000000001</v>
      </c>
      <c r="E37" s="66">
        <f t="shared" si="0"/>
        <v>27</v>
      </c>
      <c r="F37" s="65">
        <f>VLOOKUP($A37,'Return Data'!$B$7:$R$2843,11,0)</f>
        <v>9.6372</v>
      </c>
      <c r="G37" s="66">
        <f t="shared" si="1"/>
        <v>30</v>
      </c>
      <c r="H37" s="65">
        <f>VLOOKUP($A37,'Return Data'!$B$7:$R$2843,12,0)</f>
        <v>19.575700000000001</v>
      </c>
      <c r="I37" s="66">
        <f t="shared" si="2"/>
        <v>29</v>
      </c>
      <c r="J37" s="65">
        <f>VLOOKUP($A37,'Return Data'!$B$7:$R$2843,13,0)</f>
        <v>36.2697</v>
      </c>
      <c r="K37" s="66">
        <f t="shared" si="3"/>
        <v>28</v>
      </c>
      <c r="L37" s="65">
        <f>VLOOKUP($A37,'Return Data'!$B$7:$R$2843,17,0)</f>
        <v>11.656700000000001</v>
      </c>
      <c r="M37" s="66">
        <f t="shared" si="7"/>
        <v>25</v>
      </c>
      <c r="N37" s="65">
        <f>VLOOKUP($A37,'Return Data'!$B$7:$R$2843,14,0)</f>
        <v>7.8962000000000003</v>
      </c>
      <c r="O37" s="66">
        <f t="shared" si="8"/>
        <v>16</v>
      </c>
      <c r="P37" s="65">
        <f>VLOOKUP($A37,'Return Data'!$B$7:$R$2843,15,0)</f>
        <v>9.9214000000000002</v>
      </c>
      <c r="Q37" s="66">
        <f t="shared" si="9"/>
        <v>18</v>
      </c>
      <c r="R37" s="65">
        <f>VLOOKUP($A37,'Return Data'!$B$7:$R$2843,16,0)</f>
        <v>10.0433</v>
      </c>
      <c r="S37" s="67">
        <f t="shared" si="5"/>
        <v>28</v>
      </c>
    </row>
    <row r="38" spans="1:19" x14ac:dyDescent="0.3">
      <c r="A38" s="63" t="s">
        <v>535</v>
      </c>
      <c r="B38" s="64">
        <f>VLOOKUP($A38,'Return Data'!$B$7:$R$2843,3,0)</f>
        <v>44330</v>
      </c>
      <c r="C38" s="65">
        <f>VLOOKUP($A38,'Return Data'!$B$7:$R$2843,4,0)</f>
        <v>113.3188</v>
      </c>
      <c r="D38" s="65">
        <f>VLOOKUP($A38,'Return Data'!$B$7:$R$2843,10,0)</f>
        <v>-0.58520000000000005</v>
      </c>
      <c r="E38" s="66">
        <f t="shared" si="0"/>
        <v>17</v>
      </c>
      <c r="F38" s="65">
        <f>VLOOKUP($A38,'Return Data'!$B$7:$R$2843,11,0)</f>
        <v>14.4992</v>
      </c>
      <c r="G38" s="66">
        <f t="shared" si="1"/>
        <v>20</v>
      </c>
      <c r="H38" s="65">
        <f>VLOOKUP($A38,'Return Data'!$B$7:$R$2843,12,0)</f>
        <v>23.018999999999998</v>
      </c>
      <c r="I38" s="66">
        <f t="shared" si="2"/>
        <v>25</v>
      </c>
      <c r="J38" s="65">
        <f>VLOOKUP($A38,'Return Data'!$B$7:$R$2843,13,0)</f>
        <v>40.2318</v>
      </c>
      <c r="K38" s="66">
        <f t="shared" si="3"/>
        <v>26</v>
      </c>
      <c r="L38" s="65">
        <f>VLOOKUP($A38,'Return Data'!$B$7:$R$2843,17,0)</f>
        <v>13.549300000000001</v>
      </c>
      <c r="M38" s="66">
        <f t="shared" si="7"/>
        <v>17</v>
      </c>
      <c r="N38" s="65">
        <f>VLOOKUP($A38,'Return Data'!$B$7:$R$2843,14,0)</f>
        <v>9.6912000000000003</v>
      </c>
      <c r="O38" s="66">
        <f t="shared" si="8"/>
        <v>12</v>
      </c>
      <c r="P38" s="65">
        <f>VLOOKUP($A38,'Return Data'!$B$7:$R$2843,15,0)</f>
        <v>12.2097</v>
      </c>
      <c r="Q38" s="66">
        <f t="shared" si="9"/>
        <v>9</v>
      </c>
      <c r="R38" s="65">
        <f>VLOOKUP($A38,'Return Data'!$B$7:$R$2843,16,0)</f>
        <v>12.300700000000001</v>
      </c>
      <c r="S38" s="67">
        <f t="shared" si="5"/>
        <v>15</v>
      </c>
    </row>
    <row r="39" spans="1:19" x14ac:dyDescent="0.3">
      <c r="A39" s="63" t="s">
        <v>538</v>
      </c>
      <c r="B39" s="64">
        <f>VLOOKUP($A39,'Return Data'!$B$7:$R$2843,3,0)</f>
        <v>44330</v>
      </c>
      <c r="C39" s="65">
        <f>VLOOKUP($A39,'Return Data'!$B$7:$R$2843,4,0)</f>
        <v>352.17155449542099</v>
      </c>
      <c r="D39" s="65">
        <f>VLOOKUP($A39,'Return Data'!$B$7:$R$2843,10,0)</f>
        <v>-2.1796000000000002</v>
      </c>
      <c r="E39" s="66">
        <f t="shared" si="0"/>
        <v>28</v>
      </c>
      <c r="F39" s="65">
        <f>VLOOKUP($A39,'Return Data'!$B$7:$R$2843,11,0)</f>
        <v>14.498799999999999</v>
      </c>
      <c r="G39" s="66">
        <f t="shared" si="1"/>
        <v>21</v>
      </c>
      <c r="H39" s="65">
        <f>VLOOKUP($A39,'Return Data'!$B$7:$R$2843,12,0)</f>
        <v>25.4877</v>
      </c>
      <c r="I39" s="66">
        <f t="shared" si="2"/>
        <v>18</v>
      </c>
      <c r="J39" s="65">
        <f>VLOOKUP($A39,'Return Data'!$B$7:$R$2843,13,0)</f>
        <v>45.6233</v>
      </c>
      <c r="K39" s="66">
        <f t="shared" si="3"/>
        <v>16</v>
      </c>
      <c r="L39" s="65">
        <f>VLOOKUP($A39,'Return Data'!$B$7:$R$2843,17,0)</f>
        <v>11.7431</v>
      </c>
      <c r="M39" s="66">
        <f t="shared" si="7"/>
        <v>24</v>
      </c>
      <c r="N39" s="65">
        <f>VLOOKUP($A39,'Return Data'!$B$7:$R$2843,14,0)</f>
        <v>7.4280999999999997</v>
      </c>
      <c r="O39" s="66">
        <f t="shared" si="8"/>
        <v>21</v>
      </c>
      <c r="P39" s="65">
        <f>VLOOKUP($A39,'Return Data'!$B$7:$R$2843,15,0)</f>
        <v>9.0068000000000001</v>
      </c>
      <c r="Q39" s="66">
        <f t="shared" si="9"/>
        <v>21</v>
      </c>
      <c r="R39" s="65">
        <f>VLOOKUP($A39,'Return Data'!$B$7:$R$2843,16,0)</f>
        <v>14.9162</v>
      </c>
      <c r="S39" s="67">
        <f t="shared" si="5"/>
        <v>5</v>
      </c>
    </row>
    <row r="40" spans="1:19" x14ac:dyDescent="0.3">
      <c r="A40" s="63" t="s">
        <v>540</v>
      </c>
      <c r="B40" s="64">
        <f>VLOOKUP($A40,'Return Data'!$B$7:$R$2843,3,0)</f>
        <v>44330</v>
      </c>
      <c r="C40" s="65">
        <f>VLOOKUP($A40,'Return Data'!$B$7:$R$2843,4,0)</f>
        <v>217.85143019275699</v>
      </c>
      <c r="D40" s="65">
        <f>VLOOKUP($A40,'Return Data'!$B$7:$R$2843,10,0)</f>
        <v>2.1446999999999998</v>
      </c>
      <c r="E40" s="66">
        <f t="shared" si="0"/>
        <v>4</v>
      </c>
      <c r="F40" s="65">
        <f>VLOOKUP($A40,'Return Data'!$B$7:$R$2843,11,0)</f>
        <v>20.775200000000002</v>
      </c>
      <c r="G40" s="66">
        <f t="shared" si="1"/>
        <v>4</v>
      </c>
      <c r="H40" s="65">
        <f>VLOOKUP($A40,'Return Data'!$B$7:$R$2843,12,0)</f>
        <v>30.656199999999998</v>
      </c>
      <c r="I40" s="66">
        <f t="shared" si="2"/>
        <v>11</v>
      </c>
      <c r="J40" s="65">
        <f>VLOOKUP($A40,'Return Data'!$B$7:$R$2843,13,0)</f>
        <v>55.371499999999997</v>
      </c>
      <c r="K40" s="66">
        <f t="shared" si="3"/>
        <v>6</v>
      </c>
      <c r="L40" s="65">
        <f>VLOOKUP($A40,'Return Data'!$B$7:$R$2843,17,0)</f>
        <v>14.051500000000001</v>
      </c>
      <c r="M40" s="66">
        <f t="shared" si="7"/>
        <v>16</v>
      </c>
      <c r="N40" s="65">
        <f>VLOOKUP($A40,'Return Data'!$B$7:$R$2843,14,0)</f>
        <v>7.8441000000000001</v>
      </c>
      <c r="O40" s="66">
        <f t="shared" si="8"/>
        <v>17</v>
      </c>
      <c r="P40" s="65">
        <f>VLOOKUP($A40,'Return Data'!$B$7:$R$2843,15,0)</f>
        <v>10.9916</v>
      </c>
      <c r="Q40" s="66">
        <f t="shared" si="9"/>
        <v>11</v>
      </c>
      <c r="R40" s="65">
        <f>VLOOKUP($A40,'Return Data'!$B$7:$R$2843,16,0)</f>
        <v>12.389200000000001</v>
      </c>
      <c r="S40" s="67">
        <f t="shared" si="5"/>
        <v>13</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0.41236666666666655</v>
      </c>
      <c r="E42" s="74"/>
      <c r="F42" s="75">
        <f>AVERAGE(F8:F40)</f>
        <v>16.086578787878789</v>
      </c>
      <c r="G42" s="74"/>
      <c r="H42" s="75">
        <f>AVERAGE(H8:H40)</f>
        <v>27.38756363636363</v>
      </c>
      <c r="I42" s="74"/>
      <c r="J42" s="75">
        <f>AVERAGE(J8:J40)</f>
        <v>48.047433333333338</v>
      </c>
      <c r="K42" s="74"/>
      <c r="L42" s="75">
        <f>AVERAGE(L8:L40)</f>
        <v>14.815134482758621</v>
      </c>
      <c r="M42" s="74"/>
      <c r="N42" s="75">
        <f>AVERAGE(N8:N40)</f>
        <v>9.3145961538461535</v>
      </c>
      <c r="O42" s="74"/>
      <c r="P42" s="75">
        <f>AVERAGE(P8:P40)</f>
        <v>11.562727272727273</v>
      </c>
      <c r="Q42" s="74"/>
      <c r="R42" s="75">
        <f>AVERAGE(R8:R40)</f>
        <v>12.257906060606059</v>
      </c>
      <c r="S42" s="76"/>
    </row>
    <row r="43" spans="1:19" x14ac:dyDescent="0.3">
      <c r="A43" s="73" t="s">
        <v>28</v>
      </c>
      <c r="B43" s="74"/>
      <c r="C43" s="74"/>
      <c r="D43" s="75">
        <f>MIN(D8:D40)</f>
        <v>-3.738</v>
      </c>
      <c r="E43" s="74"/>
      <c r="F43" s="75">
        <f>MIN(F8:F40)</f>
        <v>7.8272000000000004</v>
      </c>
      <c r="G43" s="74"/>
      <c r="H43" s="75">
        <f>MIN(H8:H40)</f>
        <v>18.7668</v>
      </c>
      <c r="I43" s="74"/>
      <c r="J43" s="75">
        <f>MIN(J8:J40)</f>
        <v>32.754399999999997</v>
      </c>
      <c r="K43" s="74"/>
      <c r="L43" s="75">
        <f>MIN(L8:L40)</f>
        <v>6.0277000000000003</v>
      </c>
      <c r="M43" s="74"/>
      <c r="N43" s="75">
        <f>MIN(N8:N40)</f>
        <v>1.2638</v>
      </c>
      <c r="O43" s="74"/>
      <c r="P43" s="75">
        <f>MIN(P8:P40)</f>
        <v>7.2872000000000003</v>
      </c>
      <c r="Q43" s="74"/>
      <c r="R43" s="75">
        <f>MIN(R8:R40)</f>
        <v>6.9760999999999997</v>
      </c>
      <c r="S43" s="76"/>
    </row>
    <row r="44" spans="1:19" ht="15" thickBot="1" x14ac:dyDescent="0.35">
      <c r="A44" s="77" t="s">
        <v>29</v>
      </c>
      <c r="B44" s="78"/>
      <c r="C44" s="78"/>
      <c r="D44" s="79">
        <f>MAX(D8:D40)</f>
        <v>18.711099999999998</v>
      </c>
      <c r="E44" s="78"/>
      <c r="F44" s="79">
        <f>MAX(F8:F40)</f>
        <v>39.778599999999997</v>
      </c>
      <c r="G44" s="78"/>
      <c r="H44" s="79">
        <f>MAX(H8:H40)</f>
        <v>53.460299999999997</v>
      </c>
      <c r="I44" s="78"/>
      <c r="J44" s="79">
        <f>MAX(J8:J40)</f>
        <v>94.983199999999997</v>
      </c>
      <c r="K44" s="78"/>
      <c r="L44" s="79">
        <f>MAX(L8:L40)</f>
        <v>33.400599999999997</v>
      </c>
      <c r="M44" s="78"/>
      <c r="N44" s="79">
        <f>MAX(N8:N40)</f>
        <v>21.894600000000001</v>
      </c>
      <c r="O44" s="78"/>
      <c r="P44" s="79">
        <f>MAX(P8:P40)</f>
        <v>17.549700000000001</v>
      </c>
      <c r="Q44" s="78"/>
      <c r="R44" s="79">
        <f>MAX(R8:R40)</f>
        <v>20.821400000000001</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1614</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1615</v>
      </c>
      <c r="B8" s="64">
        <f>VLOOKUP($A8,'Return Data'!$B$7:$R$2843,3,0)</f>
        <v>44330</v>
      </c>
      <c r="C8" s="65">
        <f>VLOOKUP($A8,'Return Data'!$B$7:$R$2843,4,0)</f>
        <v>49.801699999999997</v>
      </c>
      <c r="D8" s="65">
        <f>VLOOKUP($A8,'Return Data'!$B$7:$R$2843,10,0)</f>
        <v>4.1212</v>
      </c>
      <c r="E8" s="66">
        <f t="shared" ref="E8:E15" si="0">RANK(D8,D$8:D$31,0)</f>
        <v>11</v>
      </c>
      <c r="F8" s="65">
        <f>VLOOKUP($A8,'Return Data'!$B$7:$R$2843,11,0)</f>
        <v>22.142299999999999</v>
      </c>
      <c r="G8" s="66">
        <f t="shared" ref="G8:G15" si="1">RANK(F8,F$8:F$31,0)</f>
        <v>1</v>
      </c>
      <c r="H8" s="65">
        <f>VLOOKUP($A8,'Return Data'!$B$7:$R$2843,12,0)</f>
        <v>23.962900000000001</v>
      </c>
      <c r="I8" s="66">
        <f t="shared" ref="I8:I15" si="2">RANK(H8,H$8:H$31,0)</f>
        <v>1</v>
      </c>
      <c r="J8" s="65">
        <f>VLOOKUP($A8,'Return Data'!$B$7:$R$2843,13,0)</f>
        <v>28.9254</v>
      </c>
      <c r="K8" s="66">
        <f t="shared" ref="K8:K15" si="3">RANK(J8,J$8:J$31,0)</f>
        <v>1</v>
      </c>
      <c r="L8" s="65">
        <f>VLOOKUP($A8,'Return Data'!$B$7:$R$2843,17,0)</f>
        <v>10.484500000000001</v>
      </c>
      <c r="M8" s="66">
        <f t="shared" ref="M8:M15" si="4">RANK(L8,L$8:L$31,0)</f>
        <v>9</v>
      </c>
      <c r="N8" s="65">
        <f>VLOOKUP($A8,'Return Data'!$B$7:$R$2843,14,0)</f>
        <v>7.2973999999999997</v>
      </c>
      <c r="O8" s="66">
        <f t="shared" ref="O8:O15" si="5">RANK(N8,N$8:N$31,0)</f>
        <v>15</v>
      </c>
      <c r="P8" s="65">
        <f>VLOOKUP($A8,'Return Data'!$B$7:$R$2843,15,0)</f>
        <v>9.6011000000000006</v>
      </c>
      <c r="Q8" s="66">
        <f t="shared" ref="Q8:Q15" si="6">RANK(P8,P$8:P$31,0)</f>
        <v>4</v>
      </c>
      <c r="R8" s="65">
        <f>VLOOKUP($A8,'Return Data'!$B$7:$R$2843,16,0)</f>
        <v>10.908799999999999</v>
      </c>
      <c r="S8" s="67">
        <f t="shared" ref="S8:S15" si="7">RANK(R8,R$8:R$31,0)</f>
        <v>2</v>
      </c>
    </row>
    <row r="9" spans="1:20" x14ac:dyDescent="0.3">
      <c r="A9" s="63" t="s">
        <v>1616</v>
      </c>
      <c r="B9" s="64">
        <f>VLOOKUP($A9,'Return Data'!$B$7:$R$2843,3,0)</f>
        <v>44330</v>
      </c>
      <c r="C9" s="65">
        <f>VLOOKUP($A9,'Return Data'!$B$7:$R$2843,4,0)</f>
        <v>24.999199999999998</v>
      </c>
      <c r="D9" s="65">
        <f>VLOOKUP($A9,'Return Data'!$B$7:$R$2843,10,0)</f>
        <v>4.2777000000000003</v>
      </c>
      <c r="E9" s="66">
        <f t="shared" si="0"/>
        <v>10</v>
      </c>
      <c r="F9" s="65">
        <f>VLOOKUP($A9,'Return Data'!$B$7:$R$2843,11,0)</f>
        <v>11.752599999999999</v>
      </c>
      <c r="G9" s="66">
        <f t="shared" si="1"/>
        <v>11</v>
      </c>
      <c r="H9" s="65">
        <f>VLOOKUP($A9,'Return Data'!$B$7:$R$2843,12,0)</f>
        <v>14.9175</v>
      </c>
      <c r="I9" s="66">
        <f t="shared" si="2"/>
        <v>8</v>
      </c>
      <c r="J9" s="65">
        <f>VLOOKUP($A9,'Return Data'!$B$7:$R$2843,13,0)</f>
        <v>19.296600000000002</v>
      </c>
      <c r="K9" s="66">
        <f t="shared" si="3"/>
        <v>7</v>
      </c>
      <c r="L9" s="65">
        <f>VLOOKUP($A9,'Return Data'!$B$7:$R$2843,17,0)</f>
        <v>8.92</v>
      </c>
      <c r="M9" s="66">
        <f t="shared" si="4"/>
        <v>14</v>
      </c>
      <c r="N9" s="65">
        <f>VLOOKUP($A9,'Return Data'!$B$7:$R$2843,14,0)</f>
        <v>7.6214000000000004</v>
      </c>
      <c r="O9" s="66">
        <f t="shared" si="5"/>
        <v>14</v>
      </c>
      <c r="P9" s="65">
        <f>VLOOKUP($A9,'Return Data'!$B$7:$R$2843,15,0)</f>
        <v>8.2840000000000007</v>
      </c>
      <c r="Q9" s="66">
        <f t="shared" si="6"/>
        <v>11</v>
      </c>
      <c r="R9" s="65">
        <f>VLOOKUP($A9,'Return Data'!$B$7:$R$2843,16,0)</f>
        <v>9.4252000000000002</v>
      </c>
      <c r="S9" s="67">
        <f t="shared" si="7"/>
        <v>10</v>
      </c>
    </row>
    <row r="10" spans="1:20" x14ac:dyDescent="0.3">
      <c r="A10" s="63" t="s">
        <v>1617</v>
      </c>
      <c r="B10" s="64">
        <f>VLOOKUP($A10,'Return Data'!$B$7:$R$2843,3,0)</f>
        <v>44330</v>
      </c>
      <c r="C10" s="65">
        <f>VLOOKUP($A10,'Return Data'!$B$7:$R$2843,4,0)</f>
        <v>31.193999999999999</v>
      </c>
      <c r="D10" s="65">
        <f>VLOOKUP($A10,'Return Data'!$B$7:$R$2843,10,0)</f>
        <v>-1.6774</v>
      </c>
      <c r="E10" s="66">
        <f t="shared" si="0"/>
        <v>20</v>
      </c>
      <c r="F10" s="65">
        <f>VLOOKUP($A10,'Return Data'!$B$7:$R$2843,11,0)</f>
        <v>6.5220000000000002</v>
      </c>
      <c r="G10" s="66">
        <f t="shared" si="1"/>
        <v>20</v>
      </c>
      <c r="H10" s="65">
        <f>VLOOKUP($A10,'Return Data'!$B$7:$R$2843,12,0)</f>
        <v>7.8075000000000001</v>
      </c>
      <c r="I10" s="66">
        <f t="shared" si="2"/>
        <v>20</v>
      </c>
      <c r="J10" s="65">
        <f>VLOOKUP($A10,'Return Data'!$B$7:$R$2843,13,0)</f>
        <v>11.223599999999999</v>
      </c>
      <c r="K10" s="66">
        <f t="shared" si="3"/>
        <v>21</v>
      </c>
      <c r="L10" s="65">
        <f>VLOOKUP($A10,'Return Data'!$B$7:$R$2843,17,0)</f>
        <v>11.496700000000001</v>
      </c>
      <c r="M10" s="66">
        <f t="shared" si="4"/>
        <v>4</v>
      </c>
      <c r="N10" s="65">
        <f>VLOOKUP($A10,'Return Data'!$B$7:$R$2843,14,0)</f>
        <v>10.3987</v>
      </c>
      <c r="O10" s="66">
        <f t="shared" si="5"/>
        <v>3</v>
      </c>
      <c r="P10" s="65">
        <f>VLOOKUP($A10,'Return Data'!$B$7:$R$2843,15,0)</f>
        <v>9.2148000000000003</v>
      </c>
      <c r="Q10" s="66">
        <f t="shared" si="6"/>
        <v>8</v>
      </c>
      <c r="R10" s="65">
        <f>VLOOKUP($A10,'Return Data'!$B$7:$R$2843,16,0)</f>
        <v>9.3940999999999999</v>
      </c>
      <c r="S10" s="67">
        <f t="shared" si="7"/>
        <v>12</v>
      </c>
    </row>
    <row r="11" spans="1:20" x14ac:dyDescent="0.3">
      <c r="A11" s="63" t="s">
        <v>1618</v>
      </c>
      <c r="B11" s="64">
        <f>VLOOKUP($A11,'Return Data'!$B$7:$R$2843,3,0)</f>
        <v>44330</v>
      </c>
      <c r="C11" s="65">
        <f>VLOOKUP($A11,'Return Data'!$B$7:$R$2843,4,0)</f>
        <v>37.828400000000002</v>
      </c>
      <c r="D11" s="65">
        <f>VLOOKUP($A11,'Return Data'!$B$7:$R$2843,10,0)</f>
        <v>0.59150000000000003</v>
      </c>
      <c r="E11" s="66">
        <f t="shared" si="0"/>
        <v>16</v>
      </c>
      <c r="F11" s="65">
        <f>VLOOKUP($A11,'Return Data'!$B$7:$R$2843,11,0)</f>
        <v>10.1828</v>
      </c>
      <c r="G11" s="66">
        <f t="shared" si="1"/>
        <v>13</v>
      </c>
      <c r="H11" s="65">
        <f>VLOOKUP($A11,'Return Data'!$B$7:$R$2843,12,0)</f>
        <v>11.355700000000001</v>
      </c>
      <c r="I11" s="66">
        <f t="shared" si="2"/>
        <v>14</v>
      </c>
      <c r="J11" s="65">
        <f>VLOOKUP($A11,'Return Data'!$B$7:$R$2843,13,0)</f>
        <v>14.7692</v>
      </c>
      <c r="K11" s="66">
        <f t="shared" si="3"/>
        <v>15</v>
      </c>
      <c r="L11" s="65">
        <f>VLOOKUP($A11,'Return Data'!$B$7:$R$2843,17,0)</f>
        <v>10.0474</v>
      </c>
      <c r="M11" s="66">
        <f t="shared" si="4"/>
        <v>10</v>
      </c>
      <c r="N11" s="65">
        <f>VLOOKUP($A11,'Return Data'!$B$7:$R$2843,14,0)</f>
        <v>8.8628</v>
      </c>
      <c r="O11" s="66">
        <f t="shared" si="5"/>
        <v>7</v>
      </c>
      <c r="P11" s="65">
        <f>VLOOKUP($A11,'Return Data'!$B$7:$R$2843,15,0)</f>
        <v>9.5650999999999993</v>
      </c>
      <c r="Q11" s="66">
        <f t="shared" si="6"/>
        <v>5</v>
      </c>
      <c r="R11" s="65">
        <f>VLOOKUP($A11,'Return Data'!$B$7:$R$2843,16,0)</f>
        <v>9.9398</v>
      </c>
      <c r="S11" s="67">
        <f t="shared" si="7"/>
        <v>5</v>
      </c>
    </row>
    <row r="12" spans="1:20" x14ac:dyDescent="0.3">
      <c r="A12" s="63" t="s">
        <v>1619</v>
      </c>
      <c r="B12" s="64">
        <f>VLOOKUP($A12,'Return Data'!$B$7:$R$2843,3,0)</f>
        <v>44330</v>
      </c>
      <c r="C12" s="65">
        <f>VLOOKUP($A12,'Return Data'!$B$7:$R$2843,4,0)</f>
        <v>22.460799999999999</v>
      </c>
      <c r="D12" s="65">
        <f>VLOOKUP($A12,'Return Data'!$B$7:$R$2843,10,0)</f>
        <v>4.6224999999999996</v>
      </c>
      <c r="E12" s="66">
        <f t="shared" si="0"/>
        <v>9</v>
      </c>
      <c r="F12" s="65">
        <f>VLOOKUP($A12,'Return Data'!$B$7:$R$2843,11,0)</f>
        <v>7.3906000000000001</v>
      </c>
      <c r="G12" s="66">
        <f t="shared" si="1"/>
        <v>18</v>
      </c>
      <c r="H12" s="65">
        <f>VLOOKUP($A12,'Return Data'!$B$7:$R$2843,12,0)</f>
        <v>10.5547</v>
      </c>
      <c r="I12" s="66">
        <f t="shared" si="2"/>
        <v>17</v>
      </c>
      <c r="J12" s="65">
        <f>VLOOKUP($A12,'Return Data'!$B$7:$R$2843,13,0)</f>
        <v>15.857900000000001</v>
      </c>
      <c r="K12" s="66">
        <f t="shared" si="3"/>
        <v>12</v>
      </c>
      <c r="L12" s="65">
        <f>VLOOKUP($A12,'Return Data'!$B$7:$R$2843,17,0)</f>
        <v>3.25</v>
      </c>
      <c r="M12" s="66">
        <f t="shared" si="4"/>
        <v>20</v>
      </c>
      <c r="N12" s="65">
        <f>VLOOKUP($A12,'Return Data'!$B$7:$R$2843,14,0)</f>
        <v>1.3825000000000001</v>
      </c>
      <c r="O12" s="66">
        <f t="shared" si="5"/>
        <v>20</v>
      </c>
      <c r="P12" s="65">
        <f>VLOOKUP($A12,'Return Data'!$B$7:$R$2843,15,0)</f>
        <v>4.9955999999999996</v>
      </c>
      <c r="Q12" s="66">
        <f t="shared" si="6"/>
        <v>19</v>
      </c>
      <c r="R12" s="65">
        <f>VLOOKUP($A12,'Return Data'!$B$7:$R$2843,16,0)</f>
        <v>6.7323000000000004</v>
      </c>
      <c r="S12" s="67">
        <f t="shared" si="7"/>
        <v>21</v>
      </c>
    </row>
    <row r="13" spans="1:20" x14ac:dyDescent="0.3">
      <c r="A13" s="63" t="s">
        <v>1620</v>
      </c>
      <c r="B13" s="64">
        <f>VLOOKUP($A13,'Return Data'!$B$7:$R$2843,3,0)</f>
        <v>44330</v>
      </c>
      <c r="C13" s="65">
        <f>VLOOKUP($A13,'Return Data'!$B$7:$R$2843,4,0)</f>
        <v>76.762100000000004</v>
      </c>
      <c r="D13" s="65">
        <f>VLOOKUP($A13,'Return Data'!$B$7:$R$2843,10,0)</f>
        <v>4.9821999999999997</v>
      </c>
      <c r="E13" s="66">
        <f t="shared" si="0"/>
        <v>7</v>
      </c>
      <c r="F13" s="65">
        <f>VLOOKUP($A13,'Return Data'!$B$7:$R$2843,11,0)</f>
        <v>12.1225</v>
      </c>
      <c r="G13" s="66">
        <f t="shared" si="1"/>
        <v>6</v>
      </c>
      <c r="H13" s="65">
        <f>VLOOKUP($A13,'Return Data'!$B$7:$R$2843,12,0)</f>
        <v>14.612299999999999</v>
      </c>
      <c r="I13" s="66">
        <f t="shared" si="2"/>
        <v>9</v>
      </c>
      <c r="J13" s="65">
        <f>VLOOKUP($A13,'Return Data'!$B$7:$R$2843,13,0)</f>
        <v>19.052399999999999</v>
      </c>
      <c r="K13" s="66">
        <f t="shared" si="3"/>
        <v>8</v>
      </c>
      <c r="L13" s="65">
        <f>VLOOKUP($A13,'Return Data'!$B$7:$R$2843,17,0)</f>
        <v>13.589499999999999</v>
      </c>
      <c r="M13" s="66">
        <f t="shared" si="4"/>
        <v>2</v>
      </c>
      <c r="N13" s="65">
        <f>VLOOKUP($A13,'Return Data'!$B$7:$R$2843,14,0)</f>
        <v>11.2156</v>
      </c>
      <c r="O13" s="66">
        <f t="shared" si="5"/>
        <v>2</v>
      </c>
      <c r="P13" s="65">
        <f>VLOOKUP($A13,'Return Data'!$B$7:$R$2843,15,0)</f>
        <v>10.1104</v>
      </c>
      <c r="Q13" s="66">
        <f t="shared" si="6"/>
        <v>3</v>
      </c>
      <c r="R13" s="65">
        <f>VLOOKUP($A13,'Return Data'!$B$7:$R$2843,16,0)</f>
        <v>10.198399999999999</v>
      </c>
      <c r="S13" s="67">
        <f t="shared" si="7"/>
        <v>4</v>
      </c>
    </row>
    <row r="14" spans="1:20" x14ac:dyDescent="0.3">
      <c r="A14" s="63" t="s">
        <v>1621</v>
      </c>
      <c r="B14" s="64">
        <f>VLOOKUP($A14,'Return Data'!$B$7:$R$2843,3,0)</f>
        <v>44330</v>
      </c>
      <c r="C14" s="65">
        <f>VLOOKUP($A14,'Return Data'!$B$7:$R$2843,4,0)</f>
        <v>45.409199999999998</v>
      </c>
      <c r="D14" s="65">
        <f>VLOOKUP($A14,'Return Data'!$B$7:$R$2843,10,0)</f>
        <v>9.0799000000000003</v>
      </c>
      <c r="E14" s="66">
        <f t="shared" si="0"/>
        <v>3</v>
      </c>
      <c r="F14" s="65">
        <f>VLOOKUP($A14,'Return Data'!$B$7:$R$2843,11,0)</f>
        <v>13.3696</v>
      </c>
      <c r="G14" s="66">
        <f t="shared" si="1"/>
        <v>5</v>
      </c>
      <c r="H14" s="65">
        <f>VLOOKUP($A14,'Return Data'!$B$7:$R$2843,12,0)</f>
        <v>15.4415</v>
      </c>
      <c r="I14" s="66">
        <f t="shared" si="2"/>
        <v>7</v>
      </c>
      <c r="J14" s="65">
        <f>VLOOKUP($A14,'Return Data'!$B$7:$R$2843,13,0)</f>
        <v>19.749700000000001</v>
      </c>
      <c r="K14" s="66">
        <f t="shared" si="3"/>
        <v>6</v>
      </c>
      <c r="L14" s="65">
        <f>VLOOKUP($A14,'Return Data'!$B$7:$R$2843,17,0)</f>
        <v>10.670999999999999</v>
      </c>
      <c r="M14" s="66">
        <f t="shared" si="4"/>
        <v>8</v>
      </c>
      <c r="N14" s="65">
        <f>VLOOKUP($A14,'Return Data'!$B$7:$R$2843,14,0)</f>
        <v>6.3685</v>
      </c>
      <c r="O14" s="66">
        <f t="shared" si="5"/>
        <v>17</v>
      </c>
      <c r="P14" s="65">
        <f>VLOOKUP($A14,'Return Data'!$B$7:$R$2843,15,0)</f>
        <v>8.1273999999999997</v>
      </c>
      <c r="Q14" s="66">
        <f t="shared" si="6"/>
        <v>12</v>
      </c>
      <c r="R14" s="65">
        <f>VLOOKUP($A14,'Return Data'!$B$7:$R$2843,16,0)</f>
        <v>8.6199999999999992</v>
      </c>
      <c r="S14" s="67">
        <f t="shared" si="7"/>
        <v>16</v>
      </c>
    </row>
    <row r="15" spans="1:20" x14ac:dyDescent="0.3">
      <c r="A15" s="63" t="s">
        <v>1622</v>
      </c>
      <c r="B15" s="64">
        <f>VLOOKUP($A15,'Return Data'!$B$7:$R$2843,3,0)</f>
        <v>44330</v>
      </c>
      <c r="C15" s="65">
        <f>VLOOKUP($A15,'Return Data'!$B$7:$R$2843,4,0)</f>
        <v>69.016300000000001</v>
      </c>
      <c r="D15" s="65">
        <f>VLOOKUP($A15,'Return Data'!$B$7:$R$2843,10,0)</f>
        <v>4.8567999999999998</v>
      </c>
      <c r="E15" s="66">
        <f t="shared" si="0"/>
        <v>8</v>
      </c>
      <c r="F15" s="65">
        <f>VLOOKUP($A15,'Return Data'!$B$7:$R$2843,11,0)</f>
        <v>11.9452</v>
      </c>
      <c r="G15" s="66">
        <f t="shared" si="1"/>
        <v>7</v>
      </c>
      <c r="H15" s="65">
        <f>VLOOKUP($A15,'Return Data'!$B$7:$R$2843,12,0)</f>
        <v>14.4093</v>
      </c>
      <c r="I15" s="66">
        <f t="shared" si="2"/>
        <v>10</v>
      </c>
      <c r="J15" s="65">
        <f>VLOOKUP($A15,'Return Data'!$B$7:$R$2843,13,0)</f>
        <v>17.684100000000001</v>
      </c>
      <c r="K15" s="66">
        <f t="shared" si="3"/>
        <v>10</v>
      </c>
      <c r="L15" s="65">
        <f>VLOOKUP($A15,'Return Data'!$B$7:$R$2843,17,0)</f>
        <v>9.2636000000000003</v>
      </c>
      <c r="M15" s="66">
        <f t="shared" si="4"/>
        <v>11</v>
      </c>
      <c r="N15" s="65">
        <f>VLOOKUP($A15,'Return Data'!$B$7:$R$2843,14,0)</f>
        <v>7.9114000000000004</v>
      </c>
      <c r="O15" s="66">
        <f t="shared" si="5"/>
        <v>9</v>
      </c>
      <c r="P15" s="65">
        <f>VLOOKUP($A15,'Return Data'!$B$7:$R$2843,15,0)</f>
        <v>7.9878</v>
      </c>
      <c r="Q15" s="66">
        <f t="shared" si="6"/>
        <v>14</v>
      </c>
      <c r="R15" s="65">
        <f>VLOOKUP($A15,'Return Data'!$B$7:$R$2843,16,0)</f>
        <v>9.4312000000000005</v>
      </c>
      <c r="S15" s="67">
        <f t="shared" si="7"/>
        <v>9</v>
      </c>
    </row>
    <row r="16" spans="1:20" x14ac:dyDescent="0.3">
      <c r="A16" s="63" t="s">
        <v>1623</v>
      </c>
      <c r="B16" s="64"/>
      <c r="C16" s="65"/>
      <c r="D16" s="65"/>
      <c r="E16" s="66"/>
      <c r="F16" s="65"/>
      <c r="G16" s="66"/>
      <c r="H16" s="65"/>
      <c r="I16" s="66"/>
      <c r="J16" s="65"/>
      <c r="K16" s="66"/>
      <c r="L16" s="65"/>
      <c r="M16" s="66"/>
      <c r="N16" s="65"/>
      <c r="O16" s="66"/>
      <c r="P16" s="65"/>
      <c r="Q16" s="66"/>
      <c r="R16" s="65"/>
      <c r="S16" s="67"/>
    </row>
    <row r="17" spans="1:19" x14ac:dyDescent="0.3">
      <c r="A17" s="63" t="s">
        <v>1624</v>
      </c>
      <c r="B17" s="64">
        <f>VLOOKUP($A17,'Return Data'!$B$7:$R$2843,3,0)</f>
        <v>44330</v>
      </c>
      <c r="C17" s="65">
        <f>VLOOKUP($A17,'Return Data'!$B$7:$R$2843,4,0)</f>
        <v>57.288400000000003</v>
      </c>
      <c r="D17" s="65">
        <f>VLOOKUP($A17,'Return Data'!$B$7:$R$2843,10,0)</f>
        <v>10.339</v>
      </c>
      <c r="E17" s="66">
        <f t="shared" ref="E17:E26" si="8">RANK(D17,D$8:D$31,0)</f>
        <v>2</v>
      </c>
      <c r="F17" s="65">
        <f>VLOOKUP($A17,'Return Data'!$B$7:$R$2843,11,0)</f>
        <v>19.620999999999999</v>
      </c>
      <c r="G17" s="66">
        <f t="shared" ref="G17:G26" si="9">RANK(F17,F$8:F$31,0)</f>
        <v>2</v>
      </c>
      <c r="H17" s="65">
        <f>VLOOKUP($A17,'Return Data'!$B$7:$R$2843,12,0)</f>
        <v>19.540299999999998</v>
      </c>
      <c r="I17" s="66">
        <f t="shared" ref="I17:I26" si="10">RANK(H17,H$8:H$31,0)</f>
        <v>3</v>
      </c>
      <c r="J17" s="65">
        <f>VLOOKUP($A17,'Return Data'!$B$7:$R$2843,13,0)</f>
        <v>24.6416</v>
      </c>
      <c r="K17" s="66">
        <f t="shared" ref="K17:K26" si="11">RANK(J17,J$8:J$31,0)</f>
        <v>2</v>
      </c>
      <c r="L17" s="65">
        <f>VLOOKUP($A17,'Return Data'!$B$7:$R$2843,17,0)</f>
        <v>10.932399999999999</v>
      </c>
      <c r="M17" s="66">
        <f t="shared" ref="M17:M26" si="12">RANK(L17,L$8:L$31,0)</f>
        <v>6</v>
      </c>
      <c r="N17" s="65">
        <f>VLOOKUP($A17,'Return Data'!$B$7:$R$2843,14,0)</f>
        <v>8.8727999999999998</v>
      </c>
      <c r="O17" s="66">
        <f t="shared" ref="O17:O26" si="13">RANK(N17,N$8:N$31,0)</f>
        <v>6</v>
      </c>
      <c r="P17" s="65">
        <f>VLOOKUP($A17,'Return Data'!$B$7:$R$2843,15,0)</f>
        <v>9.3140000000000001</v>
      </c>
      <c r="Q17" s="66">
        <f>RANK(P17,P$8:P$31,0)</f>
        <v>6</v>
      </c>
      <c r="R17" s="65">
        <f>VLOOKUP($A17,'Return Data'!$B$7:$R$2843,16,0)</f>
        <v>9.6611999999999991</v>
      </c>
      <c r="S17" s="67">
        <f t="shared" ref="S17:S26" si="14">RANK(R17,R$8:R$31,0)</f>
        <v>8</v>
      </c>
    </row>
    <row r="18" spans="1:19" x14ac:dyDescent="0.3">
      <c r="A18" s="63" t="s">
        <v>1625</v>
      </c>
      <c r="B18" s="64">
        <f>VLOOKUP($A18,'Return Data'!$B$7:$R$2843,3,0)</f>
        <v>44330</v>
      </c>
      <c r="C18" s="65">
        <f>VLOOKUP($A18,'Return Data'!$B$7:$R$2843,4,0)</f>
        <v>46.155200000000001</v>
      </c>
      <c r="D18" s="65">
        <f>VLOOKUP($A18,'Return Data'!$B$7:$R$2843,10,0)</f>
        <v>0.28870000000000001</v>
      </c>
      <c r="E18" s="66">
        <f t="shared" si="8"/>
        <v>17</v>
      </c>
      <c r="F18" s="65">
        <f>VLOOKUP($A18,'Return Data'!$B$7:$R$2843,11,0)</f>
        <v>9.4501000000000008</v>
      </c>
      <c r="G18" s="66">
        <f t="shared" si="9"/>
        <v>14</v>
      </c>
      <c r="H18" s="65">
        <f>VLOOKUP($A18,'Return Data'!$B$7:$R$2843,12,0)</f>
        <v>13.0816</v>
      </c>
      <c r="I18" s="66">
        <f t="shared" si="10"/>
        <v>12</v>
      </c>
      <c r="J18" s="65">
        <f>VLOOKUP($A18,'Return Data'!$B$7:$R$2843,13,0)</f>
        <v>17.021599999999999</v>
      </c>
      <c r="K18" s="66">
        <f t="shared" si="11"/>
        <v>11</v>
      </c>
      <c r="L18" s="65">
        <f>VLOOKUP($A18,'Return Data'!$B$7:$R$2843,17,0)</f>
        <v>11.314500000000001</v>
      </c>
      <c r="M18" s="66">
        <f t="shared" si="12"/>
        <v>5</v>
      </c>
      <c r="N18" s="65">
        <f>VLOOKUP($A18,'Return Data'!$B$7:$R$2843,14,0)</f>
        <v>8.7591000000000001</v>
      </c>
      <c r="O18" s="66">
        <f t="shared" si="13"/>
        <v>8</v>
      </c>
      <c r="P18" s="65">
        <f>VLOOKUP($A18,'Return Data'!$B$7:$R$2843,15,0)</f>
        <v>8.4710000000000001</v>
      </c>
      <c r="Q18" s="66">
        <f>RANK(P18,P$8:P$31,0)</f>
        <v>9</v>
      </c>
      <c r="R18" s="65">
        <f>VLOOKUP($A18,'Return Data'!$B$7:$R$2843,16,0)</f>
        <v>8.8557000000000006</v>
      </c>
      <c r="S18" s="67">
        <f t="shared" si="14"/>
        <v>14</v>
      </c>
    </row>
    <row r="19" spans="1:19" x14ac:dyDescent="0.3">
      <c r="A19" s="63" t="s">
        <v>1626</v>
      </c>
      <c r="B19" s="64">
        <f>VLOOKUP($A19,'Return Data'!$B$7:$R$2843,3,0)</f>
        <v>44330</v>
      </c>
      <c r="C19" s="65">
        <f>VLOOKUP($A19,'Return Data'!$B$7:$R$2843,4,0)</f>
        <v>54.8596</v>
      </c>
      <c r="D19" s="65">
        <f>VLOOKUP($A19,'Return Data'!$B$7:$R$2843,10,0)</f>
        <v>3.7608000000000001</v>
      </c>
      <c r="E19" s="66">
        <f t="shared" si="8"/>
        <v>12</v>
      </c>
      <c r="F19" s="65">
        <f>VLOOKUP($A19,'Return Data'!$B$7:$R$2843,11,0)</f>
        <v>10.642799999999999</v>
      </c>
      <c r="G19" s="66">
        <f t="shared" si="9"/>
        <v>12</v>
      </c>
      <c r="H19" s="65">
        <f>VLOOKUP($A19,'Return Data'!$B$7:$R$2843,12,0)</f>
        <v>13.451000000000001</v>
      </c>
      <c r="I19" s="66">
        <f t="shared" si="10"/>
        <v>11</v>
      </c>
      <c r="J19" s="65">
        <f>VLOOKUP($A19,'Return Data'!$B$7:$R$2843,13,0)</f>
        <v>18.6372</v>
      </c>
      <c r="K19" s="66">
        <f t="shared" si="11"/>
        <v>9</v>
      </c>
      <c r="L19" s="65">
        <f>VLOOKUP($A19,'Return Data'!$B$7:$R$2843,17,0)</f>
        <v>10.895099999999999</v>
      </c>
      <c r="M19" s="66">
        <f t="shared" si="12"/>
        <v>7</v>
      </c>
      <c r="N19" s="65">
        <f>VLOOKUP($A19,'Return Data'!$B$7:$R$2843,14,0)</f>
        <v>9.5312000000000001</v>
      </c>
      <c r="O19" s="66">
        <f t="shared" si="13"/>
        <v>4</v>
      </c>
      <c r="P19" s="65">
        <f>VLOOKUP($A19,'Return Data'!$B$7:$R$2843,15,0)</f>
        <v>10.745100000000001</v>
      </c>
      <c r="Q19" s="66">
        <f>RANK(P19,P$8:P$31,0)</f>
        <v>2</v>
      </c>
      <c r="R19" s="65">
        <f>VLOOKUP($A19,'Return Data'!$B$7:$R$2843,16,0)</f>
        <v>10.938700000000001</v>
      </c>
      <c r="S19" s="67">
        <f t="shared" si="14"/>
        <v>1</v>
      </c>
    </row>
    <row r="20" spans="1:19" x14ac:dyDescent="0.3">
      <c r="A20" s="63" t="s">
        <v>1627</v>
      </c>
      <c r="B20" s="64">
        <f>VLOOKUP($A20,'Return Data'!$B$7:$R$2843,3,0)</f>
        <v>44330</v>
      </c>
      <c r="C20" s="65">
        <f>VLOOKUP($A20,'Return Data'!$B$7:$R$2843,4,0)</f>
        <v>26.582799999999999</v>
      </c>
      <c r="D20" s="65">
        <f>VLOOKUP($A20,'Return Data'!$B$7:$R$2843,10,0)</f>
        <v>-1.1675</v>
      </c>
      <c r="E20" s="66">
        <f t="shared" si="8"/>
        <v>18</v>
      </c>
      <c r="F20" s="65">
        <f>VLOOKUP($A20,'Return Data'!$B$7:$R$2843,11,0)</f>
        <v>7.3872999999999998</v>
      </c>
      <c r="G20" s="66">
        <f t="shared" si="9"/>
        <v>19</v>
      </c>
      <c r="H20" s="65">
        <f>VLOOKUP($A20,'Return Data'!$B$7:$R$2843,12,0)</f>
        <v>9.6286000000000005</v>
      </c>
      <c r="I20" s="66">
        <f t="shared" si="10"/>
        <v>18</v>
      </c>
      <c r="J20" s="65">
        <f>VLOOKUP($A20,'Return Data'!$B$7:$R$2843,13,0)</f>
        <v>14.0154</v>
      </c>
      <c r="K20" s="66">
        <f t="shared" si="11"/>
        <v>16</v>
      </c>
      <c r="L20" s="65">
        <f>VLOOKUP($A20,'Return Data'!$B$7:$R$2843,17,0)</f>
        <v>8.7159999999999993</v>
      </c>
      <c r="M20" s="66">
        <f t="shared" si="12"/>
        <v>15</v>
      </c>
      <c r="N20" s="65">
        <f>VLOOKUP($A20,'Return Data'!$B$7:$R$2843,14,0)</f>
        <v>7.6300999999999997</v>
      </c>
      <c r="O20" s="66">
        <f t="shared" si="13"/>
        <v>13</v>
      </c>
      <c r="P20" s="65">
        <f>VLOOKUP($A20,'Return Data'!$B$7:$R$2843,15,0)</f>
        <v>8.2859999999999996</v>
      </c>
      <c r="Q20" s="66">
        <f>RANK(P20,P$8:P$31,0)</f>
        <v>10</v>
      </c>
      <c r="R20" s="65">
        <f>VLOOKUP($A20,'Return Data'!$B$7:$R$2843,16,0)</f>
        <v>9.0109999999999992</v>
      </c>
      <c r="S20" s="67">
        <f t="shared" si="14"/>
        <v>13</v>
      </c>
    </row>
    <row r="21" spans="1:19" x14ac:dyDescent="0.3">
      <c r="A21" s="63" t="s">
        <v>1628</v>
      </c>
      <c r="B21" s="64">
        <f>VLOOKUP($A21,'Return Data'!$B$7:$R$2843,3,0)</f>
        <v>44330</v>
      </c>
      <c r="C21" s="65">
        <f>VLOOKUP($A21,'Return Data'!$B$7:$R$2843,4,0)</f>
        <v>16.672699999999999</v>
      </c>
      <c r="D21" s="65">
        <f>VLOOKUP($A21,'Return Data'!$B$7:$R$2843,10,0)</f>
        <v>-3.0842999999999998</v>
      </c>
      <c r="E21" s="66">
        <f t="shared" si="8"/>
        <v>21</v>
      </c>
      <c r="F21" s="65">
        <f>VLOOKUP($A21,'Return Data'!$B$7:$R$2843,11,0)</f>
        <v>11.9001</v>
      </c>
      <c r="G21" s="66">
        <f t="shared" si="9"/>
        <v>10</v>
      </c>
      <c r="H21" s="65">
        <f>VLOOKUP($A21,'Return Data'!$B$7:$R$2843,12,0)</f>
        <v>15.610099999999999</v>
      </c>
      <c r="I21" s="66">
        <f t="shared" si="10"/>
        <v>6</v>
      </c>
      <c r="J21" s="65">
        <f>VLOOKUP($A21,'Return Data'!$B$7:$R$2843,13,0)</f>
        <v>14.9611</v>
      </c>
      <c r="K21" s="66">
        <f t="shared" si="11"/>
        <v>13</v>
      </c>
      <c r="L21" s="65">
        <f>VLOOKUP($A21,'Return Data'!$B$7:$R$2843,17,0)</f>
        <v>8.6511999999999993</v>
      </c>
      <c r="M21" s="66">
        <f t="shared" si="12"/>
        <v>16</v>
      </c>
      <c r="N21" s="65">
        <f>VLOOKUP($A21,'Return Data'!$B$7:$R$2843,14,0)</f>
        <v>7.8407</v>
      </c>
      <c r="O21" s="66">
        <f t="shared" si="13"/>
        <v>11</v>
      </c>
      <c r="P21" s="65"/>
      <c r="Q21" s="66"/>
      <c r="R21" s="65">
        <f>VLOOKUP($A21,'Return Data'!$B$7:$R$2843,16,0)</f>
        <v>9.8297000000000008</v>
      </c>
      <c r="S21" s="67">
        <f t="shared" si="14"/>
        <v>6</v>
      </c>
    </row>
    <row r="22" spans="1:19" x14ac:dyDescent="0.3">
      <c r="A22" s="63" t="s">
        <v>1629</v>
      </c>
      <c r="B22" s="64">
        <f>VLOOKUP($A22,'Return Data'!$B$7:$R$2843,3,0)</f>
        <v>44330</v>
      </c>
      <c r="C22" s="65">
        <f>VLOOKUP($A22,'Return Data'!$B$7:$R$2843,4,0)</f>
        <v>42.945799999999998</v>
      </c>
      <c r="D22" s="65">
        <f>VLOOKUP($A22,'Return Data'!$B$7:$R$2843,10,0)</f>
        <v>6.8353000000000002</v>
      </c>
      <c r="E22" s="66">
        <f t="shared" si="8"/>
        <v>5</v>
      </c>
      <c r="F22" s="65">
        <f>VLOOKUP($A22,'Return Data'!$B$7:$R$2843,11,0)</f>
        <v>18.970500000000001</v>
      </c>
      <c r="G22" s="66">
        <f t="shared" si="9"/>
        <v>3</v>
      </c>
      <c r="H22" s="65">
        <f>VLOOKUP($A22,'Return Data'!$B$7:$R$2843,12,0)</f>
        <v>19.751999999999999</v>
      </c>
      <c r="I22" s="66">
        <f t="shared" si="10"/>
        <v>2</v>
      </c>
      <c r="J22" s="65">
        <f>VLOOKUP($A22,'Return Data'!$B$7:$R$2843,13,0)</f>
        <v>23.8277</v>
      </c>
      <c r="K22" s="66">
        <f t="shared" si="11"/>
        <v>4</v>
      </c>
      <c r="L22" s="65">
        <f>VLOOKUP($A22,'Return Data'!$B$7:$R$2843,17,0)</f>
        <v>14.5524</v>
      </c>
      <c r="M22" s="66">
        <f t="shared" si="12"/>
        <v>1</v>
      </c>
      <c r="N22" s="65">
        <f>VLOOKUP($A22,'Return Data'!$B$7:$R$2843,14,0)</f>
        <v>11.2187</v>
      </c>
      <c r="O22" s="66">
        <f t="shared" si="13"/>
        <v>1</v>
      </c>
      <c r="P22" s="65">
        <f>VLOOKUP($A22,'Return Data'!$B$7:$R$2843,15,0)</f>
        <v>10.961399999999999</v>
      </c>
      <c r="Q22" s="66">
        <f>RANK(P22,P$8:P$31,0)</f>
        <v>1</v>
      </c>
      <c r="R22" s="65">
        <f>VLOOKUP($A22,'Return Data'!$B$7:$R$2843,16,0)</f>
        <v>10.796900000000001</v>
      </c>
      <c r="S22" s="67">
        <f t="shared" si="14"/>
        <v>3</v>
      </c>
    </row>
    <row r="23" spans="1:19" x14ac:dyDescent="0.3">
      <c r="A23" s="63" t="s">
        <v>1630</v>
      </c>
      <c r="B23" s="64">
        <f>VLOOKUP($A23,'Return Data'!$B$7:$R$2843,3,0)</f>
        <v>44330</v>
      </c>
      <c r="C23" s="65">
        <f>VLOOKUP($A23,'Return Data'!$B$7:$R$2843,4,0)</f>
        <v>42.834000000000003</v>
      </c>
      <c r="D23" s="65">
        <f>VLOOKUP($A23,'Return Data'!$B$7:$R$2843,10,0)</f>
        <v>3.7399</v>
      </c>
      <c r="E23" s="66">
        <f t="shared" si="8"/>
        <v>13</v>
      </c>
      <c r="F23" s="65">
        <f>VLOOKUP($A23,'Return Data'!$B$7:$R$2843,11,0)</f>
        <v>9.2103999999999999</v>
      </c>
      <c r="G23" s="66">
        <f t="shared" si="9"/>
        <v>15</v>
      </c>
      <c r="H23" s="65">
        <f>VLOOKUP($A23,'Return Data'!$B$7:$R$2843,12,0)</f>
        <v>10.8276</v>
      </c>
      <c r="I23" s="66">
        <f t="shared" si="10"/>
        <v>15</v>
      </c>
      <c r="J23" s="65">
        <f>VLOOKUP($A23,'Return Data'!$B$7:$R$2843,13,0)</f>
        <v>13.746600000000001</v>
      </c>
      <c r="K23" s="66">
        <f t="shared" si="11"/>
        <v>18</v>
      </c>
      <c r="L23" s="65">
        <f>VLOOKUP($A23,'Return Data'!$B$7:$R$2843,17,0)</f>
        <v>9.0330999999999992</v>
      </c>
      <c r="M23" s="66">
        <f t="shared" si="12"/>
        <v>13</v>
      </c>
      <c r="N23" s="65">
        <f>VLOOKUP($A23,'Return Data'!$B$7:$R$2843,14,0)</f>
        <v>7.7892999999999999</v>
      </c>
      <c r="O23" s="66">
        <f t="shared" si="13"/>
        <v>12</v>
      </c>
      <c r="P23" s="65">
        <f>VLOOKUP($A23,'Return Data'!$B$7:$R$2843,15,0)</f>
        <v>8</v>
      </c>
      <c r="Q23" s="66">
        <f>RANK(P23,P$8:P$31,0)</f>
        <v>13</v>
      </c>
      <c r="R23" s="65">
        <f>VLOOKUP($A23,'Return Data'!$B$7:$R$2843,16,0)</f>
        <v>8.0410000000000004</v>
      </c>
      <c r="S23" s="67">
        <f t="shared" si="14"/>
        <v>18</v>
      </c>
    </row>
    <row r="24" spans="1:19" x14ac:dyDescent="0.3">
      <c r="A24" s="63" t="s">
        <v>1631</v>
      </c>
      <c r="B24" s="64">
        <f>VLOOKUP($A24,'Return Data'!$B$7:$R$2843,3,0)</f>
        <v>44330</v>
      </c>
      <c r="C24" s="65">
        <f>VLOOKUP($A24,'Return Data'!$B$7:$R$2843,4,0)</f>
        <v>67.449299999999994</v>
      </c>
      <c r="D24" s="65">
        <f>VLOOKUP($A24,'Return Data'!$B$7:$R$2843,10,0)</f>
        <v>-1.5018</v>
      </c>
      <c r="E24" s="66">
        <f t="shared" si="8"/>
        <v>19</v>
      </c>
      <c r="F24" s="65">
        <f>VLOOKUP($A24,'Return Data'!$B$7:$R$2843,11,0)</f>
        <v>5.8712999999999997</v>
      </c>
      <c r="G24" s="66">
        <f t="shared" si="9"/>
        <v>21</v>
      </c>
      <c r="H24" s="65">
        <f>VLOOKUP($A24,'Return Data'!$B$7:$R$2843,12,0)</f>
        <v>7.6463999999999999</v>
      </c>
      <c r="I24" s="66">
        <f t="shared" si="10"/>
        <v>21</v>
      </c>
      <c r="J24" s="65">
        <f>VLOOKUP($A24,'Return Data'!$B$7:$R$2843,13,0)</f>
        <v>11.5242</v>
      </c>
      <c r="K24" s="66">
        <f t="shared" si="11"/>
        <v>20</v>
      </c>
      <c r="L24" s="65">
        <f>VLOOKUP($A24,'Return Data'!$B$7:$R$2843,17,0)</f>
        <v>9.1329999999999991</v>
      </c>
      <c r="M24" s="66">
        <f t="shared" si="12"/>
        <v>12</v>
      </c>
      <c r="N24" s="65">
        <f>VLOOKUP($A24,'Return Data'!$B$7:$R$2843,14,0)</f>
        <v>7.9002999999999997</v>
      </c>
      <c r="O24" s="66">
        <f t="shared" si="13"/>
        <v>10</v>
      </c>
      <c r="P24" s="65">
        <f>VLOOKUP($A24,'Return Data'!$B$7:$R$2843,15,0)</f>
        <v>7.8489000000000004</v>
      </c>
      <c r="Q24" s="66">
        <f>RANK(P24,P$8:P$31,0)</f>
        <v>16</v>
      </c>
      <c r="R24" s="65">
        <f>VLOOKUP($A24,'Return Data'!$B$7:$R$2843,16,0)</f>
        <v>8.0455000000000005</v>
      </c>
      <c r="S24" s="67">
        <f t="shared" si="14"/>
        <v>17</v>
      </c>
    </row>
    <row r="25" spans="1:19" x14ac:dyDescent="0.3">
      <c r="A25" s="63" t="s">
        <v>2015</v>
      </c>
      <c r="B25" s="64">
        <f>VLOOKUP($A25,'Return Data'!$B$7:$R$2843,3,0)</f>
        <v>44330</v>
      </c>
      <c r="C25" s="65">
        <f>VLOOKUP($A25,'Return Data'!$B$7:$R$2843,4,0)</f>
        <v>23.910599999999999</v>
      </c>
      <c r="D25" s="65">
        <f>VLOOKUP($A25,'Return Data'!$B$7:$R$2843,10,0)</f>
        <v>-4.0369000000000002</v>
      </c>
      <c r="E25" s="66">
        <f t="shared" si="8"/>
        <v>22</v>
      </c>
      <c r="F25" s="65">
        <f>VLOOKUP($A25,'Return Data'!$B$7:$R$2843,11,0)</f>
        <v>7.3948</v>
      </c>
      <c r="G25" s="66">
        <f t="shared" si="9"/>
        <v>17</v>
      </c>
      <c r="H25" s="65">
        <f>VLOOKUP($A25,'Return Data'!$B$7:$R$2843,12,0)</f>
        <v>9.2544000000000004</v>
      </c>
      <c r="I25" s="66">
        <f t="shared" si="10"/>
        <v>19</v>
      </c>
      <c r="J25" s="65">
        <f>VLOOKUP($A25,'Return Data'!$B$7:$R$2843,13,0)</f>
        <v>12.704499999999999</v>
      </c>
      <c r="K25" s="66">
        <f t="shared" si="11"/>
        <v>19</v>
      </c>
      <c r="L25" s="65">
        <f>VLOOKUP($A25,'Return Data'!$B$7:$R$2843,17,0)</f>
        <v>7.2080000000000002</v>
      </c>
      <c r="M25" s="66">
        <f t="shared" si="12"/>
        <v>18</v>
      </c>
      <c r="N25" s="65">
        <f>VLOOKUP($A25,'Return Data'!$B$7:$R$2843,14,0)</f>
        <v>6.9503000000000004</v>
      </c>
      <c r="O25" s="66">
        <f t="shared" si="13"/>
        <v>16</v>
      </c>
      <c r="P25" s="65">
        <f>VLOOKUP($A25,'Return Data'!$B$7:$R$2843,15,0)</f>
        <v>7.6524999999999999</v>
      </c>
      <c r="Q25" s="66">
        <f>RANK(P25,P$8:P$31,0)</f>
        <v>17</v>
      </c>
      <c r="R25" s="65">
        <f>VLOOKUP($A25,'Return Data'!$B$7:$R$2843,16,0)</f>
        <v>8.6579999999999995</v>
      </c>
      <c r="S25" s="67">
        <f t="shared" si="14"/>
        <v>15</v>
      </c>
    </row>
    <row r="26" spans="1:19" x14ac:dyDescent="0.3">
      <c r="A26" s="63" t="s">
        <v>1632</v>
      </c>
      <c r="B26" s="64">
        <f>VLOOKUP($A26,'Return Data'!$B$7:$R$2843,3,0)</f>
        <v>44330</v>
      </c>
      <c r="C26" s="65">
        <f>VLOOKUP($A26,'Return Data'!$B$7:$R$2843,4,0)</f>
        <v>44.358899999999998</v>
      </c>
      <c r="D26" s="65">
        <f>VLOOKUP($A26,'Return Data'!$B$7:$R$2843,10,0)</f>
        <v>8.9953000000000003</v>
      </c>
      <c r="E26" s="66">
        <f t="shared" si="8"/>
        <v>4</v>
      </c>
      <c r="F26" s="65">
        <f>VLOOKUP($A26,'Return Data'!$B$7:$R$2843,11,0)</f>
        <v>11.938599999999999</v>
      </c>
      <c r="G26" s="66">
        <f t="shared" si="9"/>
        <v>8</v>
      </c>
      <c r="H26" s="65">
        <f>VLOOKUP($A26,'Return Data'!$B$7:$R$2843,12,0)</f>
        <v>13.005000000000001</v>
      </c>
      <c r="I26" s="66">
        <f t="shared" si="10"/>
        <v>13</v>
      </c>
      <c r="J26" s="65">
        <f>VLOOKUP($A26,'Return Data'!$B$7:$R$2843,13,0)</f>
        <v>13.8345</v>
      </c>
      <c r="K26" s="66">
        <f t="shared" si="11"/>
        <v>17</v>
      </c>
      <c r="L26" s="65">
        <f>VLOOKUP($A26,'Return Data'!$B$7:$R$2843,17,0)</f>
        <v>-0.7036</v>
      </c>
      <c r="M26" s="66">
        <f t="shared" si="12"/>
        <v>21</v>
      </c>
      <c r="N26" s="65">
        <f>VLOOKUP($A26,'Return Data'!$B$7:$R$2843,14,0)</f>
        <v>1.2017</v>
      </c>
      <c r="O26" s="66">
        <f t="shared" si="13"/>
        <v>21</v>
      </c>
      <c r="P26" s="65">
        <f>VLOOKUP($A26,'Return Data'!$B$7:$R$2843,15,0)</f>
        <v>4.3052999999999999</v>
      </c>
      <c r="Q26" s="66">
        <f>RANK(P26,P$8:P$31,0)</f>
        <v>20</v>
      </c>
      <c r="R26" s="65">
        <f>VLOOKUP($A26,'Return Data'!$B$7:$R$2843,16,0)</f>
        <v>6.8811999999999998</v>
      </c>
      <c r="S26" s="67">
        <f t="shared" si="14"/>
        <v>20</v>
      </c>
    </row>
    <row r="27" spans="1:19" x14ac:dyDescent="0.3">
      <c r="A27" s="63" t="s">
        <v>1633</v>
      </c>
      <c r="B27" s="64"/>
      <c r="C27" s="65"/>
      <c r="D27" s="65"/>
      <c r="E27" s="66"/>
      <c r="F27" s="65"/>
      <c r="G27" s="66"/>
      <c r="H27" s="65"/>
      <c r="I27" s="66"/>
      <c r="J27" s="65"/>
      <c r="K27" s="66"/>
      <c r="L27" s="65"/>
      <c r="M27" s="66"/>
      <c r="N27" s="65"/>
      <c r="O27" s="66"/>
      <c r="P27" s="65"/>
      <c r="Q27" s="66"/>
      <c r="R27" s="65"/>
      <c r="S27" s="67"/>
    </row>
    <row r="28" spans="1:19" x14ac:dyDescent="0.3">
      <c r="A28" s="63" t="s">
        <v>1634</v>
      </c>
      <c r="B28" s="64">
        <f>VLOOKUP($A28,'Return Data'!$B$7:$R$2843,3,0)</f>
        <v>44330</v>
      </c>
      <c r="C28" s="65">
        <f>VLOOKUP($A28,'Return Data'!$B$7:$R$2843,4,0)</f>
        <v>51.9084</v>
      </c>
      <c r="D28" s="65">
        <f>VLOOKUP($A28,'Return Data'!$B$7:$R$2843,10,0)</f>
        <v>5.0854999999999997</v>
      </c>
      <c r="E28" s="66">
        <f>RANK(D28,D$8:D$31,0)</f>
        <v>6</v>
      </c>
      <c r="F28" s="65">
        <f>VLOOKUP($A28,'Return Data'!$B$7:$R$2843,11,0)</f>
        <v>16.4636</v>
      </c>
      <c r="G28" s="66">
        <f>RANK(F28,F$8:F$31,0)</f>
        <v>4</v>
      </c>
      <c r="H28" s="65">
        <f>VLOOKUP($A28,'Return Data'!$B$7:$R$2843,12,0)</f>
        <v>19.274899999999999</v>
      </c>
      <c r="I28" s="66">
        <f>RANK(H28,H$8:H$31,0)</f>
        <v>4</v>
      </c>
      <c r="J28" s="65">
        <f>VLOOKUP($A28,'Return Data'!$B$7:$R$2843,13,0)</f>
        <v>23.981999999999999</v>
      </c>
      <c r="K28" s="66">
        <f>RANK(J28,J$8:J$31,0)</f>
        <v>3</v>
      </c>
      <c r="L28" s="65">
        <f>VLOOKUP($A28,'Return Data'!$B$7:$R$2843,17,0)</f>
        <v>12.331200000000001</v>
      </c>
      <c r="M28" s="66">
        <f>RANK(L28,L$8:L$31,0)</f>
        <v>3</v>
      </c>
      <c r="N28" s="65">
        <f>VLOOKUP($A28,'Return Data'!$B$7:$R$2843,14,0)</f>
        <v>9.1814</v>
      </c>
      <c r="O28" s="66">
        <f>RANK(N28,N$8:N$31,0)</f>
        <v>5</v>
      </c>
      <c r="P28" s="65">
        <f>VLOOKUP($A28,'Return Data'!$B$7:$R$2843,15,0)</f>
        <v>9.2622</v>
      </c>
      <c r="Q28" s="66">
        <f>RANK(P28,P$8:P$31,0)</f>
        <v>7</v>
      </c>
      <c r="R28" s="65">
        <f>VLOOKUP($A28,'Return Data'!$B$7:$R$2843,16,0)</f>
        <v>9.7561</v>
      </c>
      <c r="S28" s="67">
        <f>RANK(R28,R$8:R$31,0)</f>
        <v>7</v>
      </c>
    </row>
    <row r="29" spans="1:19" x14ac:dyDescent="0.3">
      <c r="A29" s="63" t="s">
        <v>1635</v>
      </c>
      <c r="B29" s="64">
        <f>VLOOKUP($A29,'Return Data'!$B$7:$R$2843,3,0)</f>
        <v>44330</v>
      </c>
      <c r="C29" s="65">
        <f>VLOOKUP($A29,'Return Data'!$B$7:$R$2843,4,0)</f>
        <v>22.4773</v>
      </c>
      <c r="D29" s="65">
        <f>VLOOKUP($A29,'Return Data'!$B$7:$R$2843,10,0)</f>
        <v>1.6395</v>
      </c>
      <c r="E29" s="66">
        <f>RANK(D29,D$8:D$31,0)</f>
        <v>14</v>
      </c>
      <c r="F29" s="65">
        <f>VLOOKUP($A29,'Return Data'!$B$7:$R$2843,11,0)</f>
        <v>9.0654000000000003</v>
      </c>
      <c r="G29" s="66">
        <f>RANK(F29,F$8:F$31,0)</f>
        <v>16</v>
      </c>
      <c r="H29" s="65">
        <f>VLOOKUP($A29,'Return Data'!$B$7:$R$2843,12,0)</f>
        <v>10.685</v>
      </c>
      <c r="I29" s="66">
        <f>RANK(H29,H$8:H$31,0)</f>
        <v>16</v>
      </c>
      <c r="J29" s="65">
        <f>VLOOKUP($A29,'Return Data'!$B$7:$R$2843,13,0)</f>
        <v>14.9176</v>
      </c>
      <c r="K29" s="66">
        <f>RANK(J29,J$8:J$31,0)</f>
        <v>14</v>
      </c>
      <c r="L29" s="65">
        <f>VLOOKUP($A29,'Return Data'!$B$7:$R$2843,17,0)</f>
        <v>5.2122000000000002</v>
      </c>
      <c r="M29" s="66">
        <f>RANK(L29,L$8:L$31,0)</f>
        <v>19</v>
      </c>
      <c r="N29" s="65">
        <f>VLOOKUP($A29,'Return Data'!$B$7:$R$2843,14,0)</f>
        <v>4.5744999999999996</v>
      </c>
      <c r="O29" s="66">
        <f>RANK(N29,N$8:N$31,0)</f>
        <v>19</v>
      </c>
      <c r="P29" s="65">
        <f>VLOOKUP($A29,'Return Data'!$B$7:$R$2843,15,0)</f>
        <v>6.8531000000000004</v>
      </c>
      <c r="Q29" s="66">
        <f>RANK(P29,P$8:P$31,0)</f>
        <v>18</v>
      </c>
      <c r="R29" s="65">
        <f>VLOOKUP($A29,'Return Data'!$B$7:$R$2843,16,0)</f>
        <v>7.8186999999999998</v>
      </c>
      <c r="S29" s="67">
        <f>RANK(R29,R$8:R$31,0)</f>
        <v>19</v>
      </c>
    </row>
    <row r="30" spans="1:19" x14ac:dyDescent="0.3">
      <c r="A30" s="63" t="s">
        <v>1636</v>
      </c>
      <c r="B30" s="64">
        <f>VLOOKUP($A30,'Return Data'!$B$7:$R$2843,3,0)</f>
        <v>44330</v>
      </c>
      <c r="C30" s="65">
        <f>VLOOKUP($A30,'Return Data'!$B$7:$R$2843,4,0)</f>
        <v>0.96079999999999999</v>
      </c>
      <c r="D30" s="65">
        <f>VLOOKUP($A30,'Return Data'!$B$7:$R$2843,10,0)</f>
        <v>11.4207</v>
      </c>
      <c r="E30" s="66">
        <f>RANK(D30,D$8:D$31,0)</f>
        <v>1</v>
      </c>
      <c r="F30" s="65">
        <f>VLOOKUP($A30,'Return Data'!$B$7:$R$2843,11,0)</f>
        <v>-40.602600000000002</v>
      </c>
      <c r="G30" s="66">
        <f>RANK(F30,F$8:F$31,0)</f>
        <v>22</v>
      </c>
      <c r="H30" s="65"/>
      <c r="I30" s="66"/>
      <c r="J30" s="65"/>
      <c r="K30" s="66"/>
      <c r="L30" s="65"/>
      <c r="M30" s="66"/>
      <c r="N30" s="65"/>
      <c r="O30" s="66"/>
      <c r="P30" s="65"/>
      <c r="Q30" s="66"/>
      <c r="R30" s="65">
        <f>VLOOKUP($A30,'Return Data'!$B$7:$R$2843,16,0)</f>
        <v>-12.308299999999999</v>
      </c>
      <c r="S30" s="67">
        <f>RANK(R30,R$8:R$31,0)</f>
        <v>22</v>
      </c>
    </row>
    <row r="31" spans="1:19" x14ac:dyDescent="0.3">
      <c r="A31" s="63" t="s">
        <v>1637</v>
      </c>
      <c r="B31" s="64">
        <f>VLOOKUP($A31,'Return Data'!$B$7:$R$2843,3,0)</f>
        <v>44330</v>
      </c>
      <c r="C31" s="65">
        <f>VLOOKUP($A31,'Return Data'!$B$7:$R$2843,4,0)</f>
        <v>49.100299999999997</v>
      </c>
      <c r="D31" s="65">
        <f>VLOOKUP($A31,'Return Data'!$B$7:$R$2843,10,0)</f>
        <v>1.5318000000000001</v>
      </c>
      <c r="E31" s="66">
        <f>RANK(D31,D$8:D$31,0)</f>
        <v>15</v>
      </c>
      <c r="F31" s="65">
        <f>VLOOKUP($A31,'Return Data'!$B$7:$R$2843,11,0)</f>
        <v>11.934100000000001</v>
      </c>
      <c r="G31" s="66">
        <f>RANK(F31,F$8:F$31,0)</f>
        <v>9</v>
      </c>
      <c r="H31" s="65">
        <f>VLOOKUP($A31,'Return Data'!$B$7:$R$2843,12,0)</f>
        <v>17.7668</v>
      </c>
      <c r="I31" s="66">
        <f>RANK(H31,H$8:H$31,0)</f>
        <v>5</v>
      </c>
      <c r="J31" s="65">
        <f>VLOOKUP($A31,'Return Data'!$B$7:$R$2843,13,0)</f>
        <v>21.985900000000001</v>
      </c>
      <c r="K31" s="66">
        <f>RANK(J31,J$8:J$31,0)</f>
        <v>5</v>
      </c>
      <c r="L31" s="65">
        <f>VLOOKUP($A31,'Return Data'!$B$7:$R$2843,17,0)</f>
        <v>7.3960999999999997</v>
      </c>
      <c r="M31" s="66">
        <f>RANK(L31,L$8:L$31,0)</f>
        <v>17</v>
      </c>
      <c r="N31" s="65">
        <f>VLOOKUP($A31,'Return Data'!$B$7:$R$2843,14,0)</f>
        <v>6.2550999999999997</v>
      </c>
      <c r="O31" s="66">
        <f>RANK(N31,N$8:N$31,0)</f>
        <v>18</v>
      </c>
      <c r="P31" s="65">
        <f>VLOOKUP($A31,'Return Data'!$B$7:$R$2843,15,0)</f>
        <v>7.9619</v>
      </c>
      <c r="Q31" s="66">
        <f>RANK(P31,P$8:P$31,0)</f>
        <v>15</v>
      </c>
      <c r="R31" s="65">
        <f>VLOOKUP($A31,'Return Data'!$B$7:$R$2843,16,0)</f>
        <v>9.4085999999999999</v>
      </c>
      <c r="S31" s="67">
        <f>RANK(R31,R$8:R$31,0)</f>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3.3954727272727272</v>
      </c>
      <c r="E33" s="74"/>
      <c r="F33" s="75">
        <f>AVERAGE(F8:F31)</f>
        <v>9.3034090909090921</v>
      </c>
      <c r="G33" s="74"/>
      <c r="H33" s="75">
        <f>AVERAGE(H8:H31)</f>
        <v>13.932623809523808</v>
      </c>
      <c r="I33" s="74"/>
      <c r="J33" s="75">
        <f>AVERAGE(J8:J31)</f>
        <v>17.731371428571428</v>
      </c>
      <c r="K33" s="74"/>
      <c r="L33" s="75">
        <f>AVERAGE(L8:L31)</f>
        <v>9.1616333333333326</v>
      </c>
      <c r="M33" s="74"/>
      <c r="N33" s="75">
        <f>AVERAGE(N8:N31)</f>
        <v>7.5601666666666647</v>
      </c>
      <c r="O33" s="74"/>
      <c r="P33" s="75">
        <f>AVERAGE(P8:P31)</f>
        <v>8.3773800000000023</v>
      </c>
      <c r="Q33" s="74"/>
      <c r="R33" s="75">
        <f>AVERAGE(R8:R31)</f>
        <v>8.1838090909090919</v>
      </c>
      <c r="S33" s="76"/>
    </row>
    <row r="34" spans="1:19" x14ac:dyDescent="0.3">
      <c r="A34" s="73" t="s">
        <v>28</v>
      </c>
      <c r="B34" s="74"/>
      <c r="C34" s="74"/>
      <c r="D34" s="75">
        <f>MIN(D8:D31)</f>
        <v>-4.0369000000000002</v>
      </c>
      <c r="E34" s="74"/>
      <c r="F34" s="75">
        <f>MIN(F8:F31)</f>
        <v>-40.602600000000002</v>
      </c>
      <c r="G34" s="74"/>
      <c r="H34" s="75">
        <f>MIN(H8:H31)</f>
        <v>7.6463999999999999</v>
      </c>
      <c r="I34" s="74"/>
      <c r="J34" s="75">
        <f>MIN(J8:J31)</f>
        <v>11.223599999999999</v>
      </c>
      <c r="K34" s="74"/>
      <c r="L34" s="75">
        <f>MIN(L8:L31)</f>
        <v>-0.7036</v>
      </c>
      <c r="M34" s="74"/>
      <c r="N34" s="75">
        <f>MIN(N8:N31)</f>
        <v>1.2017</v>
      </c>
      <c r="O34" s="74"/>
      <c r="P34" s="75">
        <f>MIN(P8:P31)</f>
        <v>4.3052999999999999</v>
      </c>
      <c r="Q34" s="74"/>
      <c r="R34" s="75">
        <f>MIN(R8:R31)</f>
        <v>-12.308299999999999</v>
      </c>
      <c r="S34" s="76"/>
    </row>
    <row r="35" spans="1:19" ht="15" thickBot="1" x14ac:dyDescent="0.35">
      <c r="A35" s="77" t="s">
        <v>29</v>
      </c>
      <c r="B35" s="78"/>
      <c r="C35" s="78"/>
      <c r="D35" s="79">
        <f>MAX(D8:D31)</f>
        <v>11.4207</v>
      </c>
      <c r="E35" s="78"/>
      <c r="F35" s="79">
        <f>MAX(F8:F31)</f>
        <v>22.142299999999999</v>
      </c>
      <c r="G35" s="78"/>
      <c r="H35" s="79">
        <f>MAX(H8:H31)</f>
        <v>23.962900000000001</v>
      </c>
      <c r="I35" s="78"/>
      <c r="J35" s="79">
        <f>MAX(J8:J31)</f>
        <v>28.9254</v>
      </c>
      <c r="K35" s="78"/>
      <c r="L35" s="79">
        <f>MAX(L8:L31)</f>
        <v>14.5524</v>
      </c>
      <c r="M35" s="78"/>
      <c r="N35" s="79">
        <f>MAX(N8:N31)</f>
        <v>11.2187</v>
      </c>
      <c r="O35" s="78"/>
      <c r="P35" s="79">
        <f>MAX(P8:P31)</f>
        <v>10.961399999999999</v>
      </c>
      <c r="Q35" s="78"/>
      <c r="R35" s="79">
        <f>MAX(R8:R31)</f>
        <v>10.938700000000001</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1613</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1638</v>
      </c>
      <c r="B8" s="64">
        <f>VLOOKUP($A8,'Return Data'!$B$7:$R$2843,3,0)</f>
        <v>44330</v>
      </c>
      <c r="C8" s="65">
        <f>VLOOKUP($A8,'Return Data'!$B$7:$R$2843,4,0)</f>
        <v>46.298400000000001</v>
      </c>
      <c r="D8" s="65">
        <f>VLOOKUP($A8,'Return Data'!$B$7:$R$2843,10,0)</f>
        <v>3.2806000000000002</v>
      </c>
      <c r="E8" s="66">
        <f t="shared" ref="E8:E15" si="0">RANK(D8,D$8:D$31,0)</f>
        <v>10</v>
      </c>
      <c r="F8" s="65">
        <f>VLOOKUP($A8,'Return Data'!$B$7:$R$2843,11,0)</f>
        <v>21.216000000000001</v>
      </c>
      <c r="G8" s="66">
        <f t="shared" ref="G8:G15" si="1">RANK(F8,F$8:F$31,0)</f>
        <v>1</v>
      </c>
      <c r="H8" s="65">
        <f>VLOOKUP($A8,'Return Data'!$B$7:$R$2843,12,0)</f>
        <v>22.985399999999998</v>
      </c>
      <c r="I8" s="66">
        <f t="shared" ref="I8:I15" si="2">RANK(H8,H$8:H$31,0)</f>
        <v>1</v>
      </c>
      <c r="J8" s="65">
        <f>VLOOKUP($A8,'Return Data'!$B$7:$R$2843,13,0)</f>
        <v>27.817</v>
      </c>
      <c r="K8" s="66">
        <f t="shared" ref="K8:K15" si="3">RANK(J8,J$8:J$31,0)</f>
        <v>1</v>
      </c>
      <c r="L8" s="65">
        <f>VLOOKUP($A8,'Return Data'!$B$7:$R$2843,17,0)</f>
        <v>9.5824999999999996</v>
      </c>
      <c r="M8" s="66">
        <f t="shared" ref="M8:M15" si="4">RANK(L8,L$8:L$31,0)</f>
        <v>7</v>
      </c>
      <c r="N8" s="65">
        <f>VLOOKUP($A8,'Return Data'!$B$7:$R$2843,14,0)</f>
        <v>6.4311999999999996</v>
      </c>
      <c r="O8" s="66">
        <f t="shared" ref="O8:O15" si="5">RANK(N8,N$8:N$31,0)</f>
        <v>14</v>
      </c>
      <c r="P8" s="65">
        <f>VLOOKUP($A8,'Return Data'!$B$7:$R$2843,15,0)</f>
        <v>8.5239999999999991</v>
      </c>
      <c r="Q8" s="66">
        <f t="shared" ref="Q8:Q15" si="6">RANK(P8,P$8:P$31,0)</f>
        <v>5</v>
      </c>
      <c r="R8" s="65">
        <f>VLOOKUP($A8,'Return Data'!$B$7:$R$2843,16,0)</f>
        <v>9.44</v>
      </c>
      <c r="S8" s="67">
        <f t="shared" ref="S8:S15" si="7">RANK(R8,R$8:R$31,0)</f>
        <v>4</v>
      </c>
    </row>
    <row r="9" spans="1:20" x14ac:dyDescent="0.3">
      <c r="A9" s="63" t="s">
        <v>1639</v>
      </c>
      <c r="B9" s="64">
        <f>VLOOKUP($A9,'Return Data'!$B$7:$R$2843,3,0)</f>
        <v>44330</v>
      </c>
      <c r="C9" s="65">
        <f>VLOOKUP($A9,'Return Data'!$B$7:$R$2843,4,0)</f>
        <v>22.5733</v>
      </c>
      <c r="D9" s="65">
        <f>VLOOKUP($A9,'Return Data'!$B$7:$R$2843,10,0)</f>
        <v>3.1427999999999998</v>
      </c>
      <c r="E9" s="66">
        <f t="shared" si="0"/>
        <v>12</v>
      </c>
      <c r="F9" s="65">
        <f>VLOOKUP($A9,'Return Data'!$B$7:$R$2843,11,0)</f>
        <v>10.5664</v>
      </c>
      <c r="G9" s="66">
        <f t="shared" si="1"/>
        <v>10</v>
      </c>
      <c r="H9" s="65">
        <f>VLOOKUP($A9,'Return Data'!$B$7:$R$2843,12,0)</f>
        <v>13.683</v>
      </c>
      <c r="I9" s="66">
        <f t="shared" si="2"/>
        <v>6</v>
      </c>
      <c r="J9" s="65">
        <f>VLOOKUP($A9,'Return Data'!$B$7:$R$2843,13,0)</f>
        <v>17.988399999999999</v>
      </c>
      <c r="K9" s="66">
        <f t="shared" si="3"/>
        <v>6</v>
      </c>
      <c r="L9" s="65">
        <f>VLOOKUP($A9,'Return Data'!$B$7:$R$2843,17,0)</f>
        <v>7.8083999999999998</v>
      </c>
      <c r="M9" s="66">
        <f t="shared" si="4"/>
        <v>14</v>
      </c>
      <c r="N9" s="65">
        <f>VLOOKUP($A9,'Return Data'!$B$7:$R$2843,14,0)</f>
        <v>6.5530999999999997</v>
      </c>
      <c r="O9" s="66">
        <f t="shared" si="5"/>
        <v>13</v>
      </c>
      <c r="P9" s="65">
        <f>VLOOKUP($A9,'Return Data'!$B$7:$R$2843,15,0)</f>
        <v>7.0758999999999999</v>
      </c>
      <c r="Q9" s="66">
        <f t="shared" si="6"/>
        <v>14</v>
      </c>
      <c r="R9" s="65">
        <f>VLOOKUP($A9,'Return Data'!$B$7:$R$2843,16,0)</f>
        <v>7.8034999999999997</v>
      </c>
      <c r="S9" s="67">
        <f t="shared" si="7"/>
        <v>15</v>
      </c>
    </row>
    <row r="10" spans="1:20" x14ac:dyDescent="0.3">
      <c r="A10" s="63" t="s">
        <v>1640</v>
      </c>
      <c r="B10" s="64">
        <f>VLOOKUP($A10,'Return Data'!$B$7:$R$2843,3,0)</f>
        <v>44330</v>
      </c>
      <c r="C10" s="65">
        <f>VLOOKUP($A10,'Return Data'!$B$7:$R$2843,4,0)</f>
        <v>29.0608</v>
      </c>
      <c r="D10" s="65">
        <f>VLOOKUP($A10,'Return Data'!$B$7:$R$2843,10,0)</f>
        <v>-2.5480999999999998</v>
      </c>
      <c r="E10" s="66">
        <f t="shared" si="0"/>
        <v>20</v>
      </c>
      <c r="F10" s="65">
        <f>VLOOKUP($A10,'Return Data'!$B$7:$R$2843,11,0)</f>
        <v>5.6071</v>
      </c>
      <c r="G10" s="66">
        <f t="shared" si="1"/>
        <v>19</v>
      </c>
      <c r="H10" s="65">
        <f>VLOOKUP($A10,'Return Data'!$B$7:$R$2843,12,0)</f>
        <v>6.8670999999999998</v>
      </c>
      <c r="I10" s="66">
        <f t="shared" si="2"/>
        <v>20</v>
      </c>
      <c r="J10" s="65">
        <f>VLOOKUP($A10,'Return Data'!$B$7:$R$2843,13,0)</f>
        <v>10.2521</v>
      </c>
      <c r="K10" s="66">
        <f t="shared" si="3"/>
        <v>21</v>
      </c>
      <c r="L10" s="65">
        <f>VLOOKUP($A10,'Return Data'!$B$7:$R$2843,17,0)</f>
        <v>10.5497</v>
      </c>
      <c r="M10" s="66">
        <f t="shared" si="4"/>
        <v>4</v>
      </c>
      <c r="N10" s="65">
        <f>VLOOKUP($A10,'Return Data'!$B$7:$R$2843,14,0)</f>
        <v>9.5025999999999993</v>
      </c>
      <c r="O10" s="66">
        <f t="shared" si="5"/>
        <v>3</v>
      </c>
      <c r="P10" s="65">
        <f>VLOOKUP($A10,'Return Data'!$B$7:$R$2843,15,0)</f>
        <v>8.2995999999999999</v>
      </c>
      <c r="Q10" s="66">
        <f t="shared" si="6"/>
        <v>7</v>
      </c>
      <c r="R10" s="65">
        <f>VLOOKUP($A10,'Return Data'!$B$7:$R$2843,16,0)</f>
        <v>6.6003999999999996</v>
      </c>
      <c r="S10" s="67">
        <f t="shared" si="7"/>
        <v>19</v>
      </c>
    </row>
    <row r="11" spans="1:20" x14ac:dyDescent="0.3">
      <c r="A11" s="63" t="s">
        <v>1641</v>
      </c>
      <c r="B11" s="64">
        <f>VLOOKUP($A11,'Return Data'!$B$7:$R$2843,3,0)</f>
        <v>44330</v>
      </c>
      <c r="C11" s="65">
        <f>VLOOKUP($A11,'Return Data'!$B$7:$R$2843,4,0)</f>
        <v>33.123100000000001</v>
      </c>
      <c r="D11" s="65">
        <f>VLOOKUP($A11,'Return Data'!$B$7:$R$2843,10,0)</f>
        <v>-1.0616000000000001</v>
      </c>
      <c r="E11" s="66">
        <f t="shared" si="0"/>
        <v>16</v>
      </c>
      <c r="F11" s="65">
        <f>VLOOKUP($A11,'Return Data'!$B$7:$R$2843,11,0)</f>
        <v>8.5553000000000008</v>
      </c>
      <c r="G11" s="66">
        <f t="shared" si="1"/>
        <v>14</v>
      </c>
      <c r="H11" s="65">
        <f>VLOOKUP($A11,'Return Data'!$B$7:$R$2843,12,0)</f>
        <v>9.7164999999999999</v>
      </c>
      <c r="I11" s="66">
        <f t="shared" si="2"/>
        <v>17</v>
      </c>
      <c r="J11" s="65">
        <f>VLOOKUP($A11,'Return Data'!$B$7:$R$2843,13,0)</f>
        <v>13.0319</v>
      </c>
      <c r="K11" s="66">
        <f t="shared" si="3"/>
        <v>16</v>
      </c>
      <c r="L11" s="65">
        <f>VLOOKUP($A11,'Return Data'!$B$7:$R$2843,17,0)</f>
        <v>8.3544999999999998</v>
      </c>
      <c r="M11" s="66">
        <f t="shared" si="4"/>
        <v>12</v>
      </c>
      <c r="N11" s="65">
        <f>VLOOKUP($A11,'Return Data'!$B$7:$R$2843,14,0)</f>
        <v>7.0837000000000003</v>
      </c>
      <c r="O11" s="66">
        <f t="shared" si="5"/>
        <v>10</v>
      </c>
      <c r="P11" s="65">
        <f>VLOOKUP($A11,'Return Data'!$B$7:$R$2843,15,0)</f>
        <v>7.5019999999999998</v>
      </c>
      <c r="Q11" s="66">
        <f t="shared" si="6"/>
        <v>8</v>
      </c>
      <c r="R11" s="65">
        <f>VLOOKUP($A11,'Return Data'!$B$7:$R$2843,16,0)</f>
        <v>7.4584000000000001</v>
      </c>
      <c r="S11" s="67">
        <f t="shared" si="7"/>
        <v>16</v>
      </c>
    </row>
    <row r="12" spans="1:20" x14ac:dyDescent="0.3">
      <c r="A12" s="63" t="s">
        <v>1642</v>
      </c>
      <c r="B12" s="64">
        <f>VLOOKUP($A12,'Return Data'!$B$7:$R$2843,3,0)</f>
        <v>44330</v>
      </c>
      <c r="C12" s="65">
        <f>VLOOKUP($A12,'Return Data'!$B$7:$R$2843,4,0)</f>
        <v>21.5518</v>
      </c>
      <c r="D12" s="65">
        <f>VLOOKUP($A12,'Return Data'!$B$7:$R$2843,10,0)</f>
        <v>3.9657</v>
      </c>
      <c r="E12" s="66">
        <f t="shared" si="0"/>
        <v>8</v>
      </c>
      <c r="F12" s="65">
        <f>VLOOKUP($A12,'Return Data'!$B$7:$R$2843,11,0)</f>
        <v>6.7027000000000001</v>
      </c>
      <c r="G12" s="66">
        <f t="shared" si="1"/>
        <v>17</v>
      </c>
      <c r="H12" s="65">
        <f>VLOOKUP($A12,'Return Data'!$B$7:$R$2843,12,0)</f>
        <v>9.8541000000000007</v>
      </c>
      <c r="I12" s="66">
        <f t="shared" si="2"/>
        <v>16</v>
      </c>
      <c r="J12" s="65">
        <f>VLOOKUP($A12,'Return Data'!$B$7:$R$2843,13,0)</f>
        <v>15.1204</v>
      </c>
      <c r="K12" s="66">
        <f t="shared" si="3"/>
        <v>11</v>
      </c>
      <c r="L12" s="65">
        <f>VLOOKUP($A12,'Return Data'!$B$7:$R$2843,17,0)</f>
        <v>2.621</v>
      </c>
      <c r="M12" s="66">
        <f t="shared" si="4"/>
        <v>20</v>
      </c>
      <c r="N12" s="65">
        <f>VLOOKUP($A12,'Return Data'!$B$7:$R$2843,14,0)</f>
        <v>0.7732</v>
      </c>
      <c r="O12" s="66">
        <f t="shared" si="5"/>
        <v>20</v>
      </c>
      <c r="P12" s="65">
        <f>VLOOKUP($A12,'Return Data'!$B$7:$R$2843,15,0)</f>
        <v>4.3617999999999997</v>
      </c>
      <c r="Q12" s="66">
        <f t="shared" si="6"/>
        <v>19</v>
      </c>
      <c r="R12" s="65">
        <f>VLOOKUP($A12,'Return Data'!$B$7:$R$2843,16,0)</f>
        <v>6.516</v>
      </c>
      <c r="S12" s="67">
        <f t="shared" si="7"/>
        <v>20</v>
      </c>
    </row>
    <row r="13" spans="1:20" x14ac:dyDescent="0.3">
      <c r="A13" s="63" t="s">
        <v>1643</v>
      </c>
      <c r="B13" s="64">
        <f>VLOOKUP($A13,'Return Data'!$B$7:$R$2843,3,0)</f>
        <v>44330</v>
      </c>
      <c r="C13" s="65">
        <f>VLOOKUP($A13,'Return Data'!$B$7:$R$2843,4,0)</f>
        <v>81.101613588025501</v>
      </c>
      <c r="D13" s="65">
        <f>VLOOKUP($A13,'Return Data'!$B$7:$R$2843,10,0)</f>
        <v>3.6591999999999998</v>
      </c>
      <c r="E13" s="66">
        <f t="shared" si="0"/>
        <v>9</v>
      </c>
      <c r="F13" s="65">
        <f>VLOOKUP($A13,'Return Data'!$B$7:$R$2843,11,0)</f>
        <v>10.7597</v>
      </c>
      <c r="G13" s="66">
        <f t="shared" si="1"/>
        <v>9</v>
      </c>
      <c r="H13" s="65">
        <f>VLOOKUP($A13,'Return Data'!$B$7:$R$2843,12,0)</f>
        <v>13.237500000000001</v>
      </c>
      <c r="I13" s="66">
        <f t="shared" si="2"/>
        <v>10</v>
      </c>
      <c r="J13" s="65">
        <f>VLOOKUP($A13,'Return Data'!$B$7:$R$2843,13,0)</f>
        <v>17.622900000000001</v>
      </c>
      <c r="K13" s="66">
        <f t="shared" si="3"/>
        <v>9</v>
      </c>
      <c r="L13" s="65">
        <f>VLOOKUP($A13,'Return Data'!$B$7:$R$2843,17,0)</f>
        <v>12.3323</v>
      </c>
      <c r="M13" s="66">
        <f t="shared" si="4"/>
        <v>2</v>
      </c>
      <c r="N13" s="65">
        <f>VLOOKUP($A13,'Return Data'!$B$7:$R$2843,14,0)</f>
        <v>10.033300000000001</v>
      </c>
      <c r="O13" s="66">
        <f t="shared" si="5"/>
        <v>1</v>
      </c>
      <c r="P13" s="65">
        <f>VLOOKUP($A13,'Return Data'!$B$7:$R$2843,15,0)</f>
        <v>8.9155999999999995</v>
      </c>
      <c r="Q13" s="66">
        <f t="shared" si="6"/>
        <v>3</v>
      </c>
      <c r="R13" s="65">
        <f>VLOOKUP($A13,'Return Data'!$B$7:$R$2843,16,0)</f>
        <v>8.4937000000000005</v>
      </c>
      <c r="S13" s="67">
        <f t="shared" si="7"/>
        <v>9</v>
      </c>
    </row>
    <row r="14" spans="1:20" x14ac:dyDescent="0.3">
      <c r="A14" s="63" t="s">
        <v>1644</v>
      </c>
      <c r="B14" s="64">
        <f>VLOOKUP($A14,'Return Data'!$B$7:$R$2843,3,0)</f>
        <v>44330</v>
      </c>
      <c r="C14" s="65">
        <f>VLOOKUP($A14,'Return Data'!$B$7:$R$2843,4,0)</f>
        <v>41.6584</v>
      </c>
      <c r="D14" s="65">
        <f>VLOOKUP($A14,'Return Data'!$B$7:$R$2843,10,0)</f>
        <v>7.3395999999999999</v>
      </c>
      <c r="E14" s="66">
        <f t="shared" si="0"/>
        <v>4</v>
      </c>
      <c r="F14" s="65">
        <f>VLOOKUP($A14,'Return Data'!$B$7:$R$2843,11,0)</f>
        <v>11.540699999999999</v>
      </c>
      <c r="G14" s="66">
        <f t="shared" si="1"/>
        <v>5</v>
      </c>
      <c r="H14" s="65">
        <f>VLOOKUP($A14,'Return Data'!$B$7:$R$2843,12,0)</f>
        <v>13.555300000000001</v>
      </c>
      <c r="I14" s="66">
        <f t="shared" si="2"/>
        <v>8</v>
      </c>
      <c r="J14" s="65">
        <f>VLOOKUP($A14,'Return Data'!$B$7:$R$2843,13,0)</f>
        <v>17.753599999999999</v>
      </c>
      <c r="K14" s="66">
        <f t="shared" si="3"/>
        <v>7</v>
      </c>
      <c r="L14" s="65">
        <f>VLOOKUP($A14,'Return Data'!$B$7:$R$2843,17,0)</f>
        <v>8.8743999999999996</v>
      </c>
      <c r="M14" s="66">
        <f t="shared" si="4"/>
        <v>9</v>
      </c>
      <c r="N14" s="65">
        <f>VLOOKUP($A14,'Return Data'!$B$7:$R$2843,14,0)</f>
        <v>4.6166999999999998</v>
      </c>
      <c r="O14" s="66">
        <f t="shared" si="5"/>
        <v>18</v>
      </c>
      <c r="P14" s="65">
        <f>VLOOKUP($A14,'Return Data'!$B$7:$R$2843,15,0)</f>
        <v>6.7351000000000001</v>
      </c>
      <c r="Q14" s="66">
        <f t="shared" si="6"/>
        <v>16</v>
      </c>
      <c r="R14" s="65">
        <f>VLOOKUP($A14,'Return Data'!$B$7:$R$2843,16,0)</f>
        <v>8.7913999999999994</v>
      </c>
      <c r="S14" s="67">
        <f t="shared" si="7"/>
        <v>7</v>
      </c>
    </row>
    <row r="15" spans="1:20" x14ac:dyDescent="0.3">
      <c r="A15" s="63" t="s">
        <v>1645</v>
      </c>
      <c r="B15" s="64">
        <f>VLOOKUP($A15,'Return Data'!$B$7:$R$2843,3,0)</f>
        <v>44330</v>
      </c>
      <c r="C15" s="65">
        <f>VLOOKUP($A15,'Return Data'!$B$7:$R$2843,4,0)</f>
        <v>64.814099999999996</v>
      </c>
      <c r="D15" s="65">
        <f>VLOOKUP($A15,'Return Data'!$B$7:$R$2843,10,0)</f>
        <v>4.1630000000000003</v>
      </c>
      <c r="E15" s="66">
        <f t="shared" si="0"/>
        <v>7</v>
      </c>
      <c r="F15" s="65">
        <f>VLOOKUP($A15,'Return Data'!$B$7:$R$2843,11,0)</f>
        <v>11.1821</v>
      </c>
      <c r="G15" s="66">
        <f t="shared" si="1"/>
        <v>8</v>
      </c>
      <c r="H15" s="65">
        <f>VLOOKUP($A15,'Return Data'!$B$7:$R$2843,12,0)</f>
        <v>13.5749</v>
      </c>
      <c r="I15" s="66">
        <f t="shared" si="2"/>
        <v>7</v>
      </c>
      <c r="J15" s="65">
        <f>VLOOKUP($A15,'Return Data'!$B$7:$R$2843,13,0)</f>
        <v>16.764900000000001</v>
      </c>
      <c r="K15" s="66">
        <f t="shared" si="3"/>
        <v>10</v>
      </c>
      <c r="L15" s="65">
        <f>VLOOKUP($A15,'Return Data'!$B$7:$R$2843,17,0)</f>
        <v>8.4108000000000001</v>
      </c>
      <c r="M15" s="66">
        <f t="shared" si="4"/>
        <v>11</v>
      </c>
      <c r="N15" s="65">
        <f>VLOOKUP($A15,'Return Data'!$B$7:$R$2843,14,0)</f>
        <v>7.1029</v>
      </c>
      <c r="O15" s="66">
        <f t="shared" si="5"/>
        <v>9</v>
      </c>
      <c r="P15" s="65">
        <f>VLOOKUP($A15,'Return Data'!$B$7:$R$2843,15,0)</f>
        <v>7.1816000000000004</v>
      </c>
      <c r="Q15" s="66">
        <f t="shared" si="6"/>
        <v>13</v>
      </c>
      <c r="R15" s="65">
        <f>VLOOKUP($A15,'Return Data'!$B$7:$R$2843,16,0)</f>
        <v>9.4783000000000008</v>
      </c>
      <c r="S15" s="67">
        <f t="shared" si="7"/>
        <v>3</v>
      </c>
    </row>
    <row r="16" spans="1:20" x14ac:dyDescent="0.3">
      <c r="A16" s="63" t="s">
        <v>1646</v>
      </c>
      <c r="B16" s="64"/>
      <c r="C16" s="65"/>
      <c r="D16" s="65"/>
      <c r="E16" s="66"/>
      <c r="F16" s="65"/>
      <c r="G16" s="66"/>
      <c r="H16" s="65"/>
      <c r="I16" s="66"/>
      <c r="J16" s="65"/>
      <c r="K16" s="66"/>
      <c r="L16" s="65"/>
      <c r="M16" s="66"/>
      <c r="N16" s="65"/>
      <c r="O16" s="66"/>
      <c r="P16" s="65"/>
      <c r="Q16" s="66"/>
      <c r="R16" s="65"/>
      <c r="S16" s="67"/>
    </row>
    <row r="17" spans="1:19" x14ac:dyDescent="0.3">
      <c r="A17" s="63" t="s">
        <v>1647</v>
      </c>
      <c r="B17" s="64">
        <f>VLOOKUP($A17,'Return Data'!$B$7:$R$2843,3,0)</f>
        <v>44330</v>
      </c>
      <c r="C17" s="65">
        <f>VLOOKUP($A17,'Return Data'!$B$7:$R$2843,4,0)</f>
        <v>54.986400000000003</v>
      </c>
      <c r="D17" s="65">
        <f>VLOOKUP($A17,'Return Data'!$B$7:$R$2843,10,0)</f>
        <v>9.9474999999999998</v>
      </c>
      <c r="E17" s="66">
        <f t="shared" ref="E17:E26" si="8">RANK(D17,D$8:D$31,0)</f>
        <v>2</v>
      </c>
      <c r="F17" s="65">
        <f>VLOOKUP($A17,'Return Data'!$B$7:$R$2843,11,0)</f>
        <v>19.1812</v>
      </c>
      <c r="G17" s="66">
        <f t="shared" ref="G17:G26" si="9">RANK(F17,F$8:F$31,0)</f>
        <v>2</v>
      </c>
      <c r="H17" s="65">
        <f>VLOOKUP($A17,'Return Data'!$B$7:$R$2843,12,0)</f>
        <v>19.078700000000001</v>
      </c>
      <c r="I17" s="66">
        <f t="shared" ref="I17:I26" si="10">RANK(H17,H$8:H$31,0)</f>
        <v>2</v>
      </c>
      <c r="J17" s="65">
        <f>VLOOKUP($A17,'Return Data'!$B$7:$R$2843,13,0)</f>
        <v>24.130400000000002</v>
      </c>
      <c r="K17" s="66">
        <f t="shared" ref="K17:K26" si="11">RANK(J17,J$8:J$31,0)</f>
        <v>2</v>
      </c>
      <c r="L17" s="65">
        <f>VLOOKUP($A17,'Return Data'!$B$7:$R$2843,17,0)</f>
        <v>10.478199999999999</v>
      </c>
      <c r="M17" s="66">
        <f t="shared" ref="M17:M26" si="12">RANK(L17,L$8:L$31,0)</f>
        <v>5</v>
      </c>
      <c r="N17" s="65">
        <f>VLOOKUP($A17,'Return Data'!$B$7:$R$2843,14,0)</f>
        <v>8.3828999999999994</v>
      </c>
      <c r="O17" s="66">
        <f t="shared" ref="O17:O26" si="13">RANK(N17,N$8:N$31,0)</f>
        <v>6</v>
      </c>
      <c r="P17" s="65">
        <f>VLOOKUP($A17,'Return Data'!$B$7:$R$2843,15,0)</f>
        <v>8.7468000000000004</v>
      </c>
      <c r="Q17" s="66">
        <f>RANK(P17,P$8:P$31,0)</f>
        <v>4</v>
      </c>
      <c r="R17" s="65">
        <f>VLOOKUP($A17,'Return Data'!$B$7:$R$2843,16,0)</f>
        <v>10.295199999999999</v>
      </c>
      <c r="S17" s="67">
        <f t="shared" ref="S17:S26" si="14">RANK(R17,R$8:R$31,0)</f>
        <v>1</v>
      </c>
    </row>
    <row r="18" spans="1:19" x14ac:dyDescent="0.3">
      <c r="A18" s="63" t="s">
        <v>1648</v>
      </c>
      <c r="B18" s="64">
        <f>VLOOKUP($A18,'Return Data'!$B$7:$R$2843,3,0)</f>
        <v>44330</v>
      </c>
      <c r="C18" s="65">
        <f>VLOOKUP($A18,'Return Data'!$B$7:$R$2843,4,0)</f>
        <v>43.103099999999998</v>
      </c>
      <c r="D18" s="65">
        <f>VLOOKUP($A18,'Return Data'!$B$7:$R$2843,10,0)</f>
        <v>-1.3198000000000001</v>
      </c>
      <c r="E18" s="66">
        <f t="shared" si="8"/>
        <v>17</v>
      </c>
      <c r="F18" s="65">
        <f>VLOOKUP($A18,'Return Data'!$B$7:$R$2843,11,0)</f>
        <v>7.7569999999999997</v>
      </c>
      <c r="G18" s="66">
        <f t="shared" si="9"/>
        <v>16</v>
      </c>
      <c r="H18" s="65">
        <f>VLOOKUP($A18,'Return Data'!$B$7:$R$2843,12,0)</f>
        <v>11.2614</v>
      </c>
      <c r="I18" s="66">
        <f t="shared" si="10"/>
        <v>13</v>
      </c>
      <c r="J18" s="65">
        <f>VLOOKUP($A18,'Return Data'!$B$7:$R$2843,13,0)</f>
        <v>15.045299999999999</v>
      </c>
      <c r="K18" s="66">
        <f t="shared" si="11"/>
        <v>12</v>
      </c>
      <c r="L18" s="65">
        <f>VLOOKUP($A18,'Return Data'!$B$7:$R$2843,17,0)</f>
        <v>9.4236000000000004</v>
      </c>
      <c r="M18" s="66">
        <f t="shared" si="12"/>
        <v>8</v>
      </c>
      <c r="N18" s="65">
        <f>VLOOKUP($A18,'Return Data'!$B$7:$R$2843,14,0)</f>
        <v>7.3281999999999998</v>
      </c>
      <c r="O18" s="66">
        <f t="shared" si="13"/>
        <v>7</v>
      </c>
      <c r="P18" s="65">
        <f>VLOOKUP($A18,'Return Data'!$B$7:$R$2843,15,0)</f>
        <v>7.3853</v>
      </c>
      <c r="Q18" s="66">
        <f>RANK(P18,P$8:P$31,0)</f>
        <v>9</v>
      </c>
      <c r="R18" s="65">
        <f>VLOOKUP($A18,'Return Data'!$B$7:$R$2843,16,0)</f>
        <v>8.8492999999999995</v>
      </c>
      <c r="S18" s="67">
        <f t="shared" si="14"/>
        <v>6</v>
      </c>
    </row>
    <row r="19" spans="1:19" x14ac:dyDescent="0.3">
      <c r="A19" s="63" t="s">
        <v>1649</v>
      </c>
      <c r="B19" s="64">
        <f>VLOOKUP($A19,'Return Data'!$B$7:$R$2843,3,0)</f>
        <v>44330</v>
      </c>
      <c r="C19" s="65">
        <f>VLOOKUP($A19,'Return Data'!$B$7:$R$2843,4,0)</f>
        <v>51.517000000000003</v>
      </c>
      <c r="D19" s="65">
        <f>VLOOKUP($A19,'Return Data'!$B$7:$R$2843,10,0)</f>
        <v>2.8431000000000002</v>
      </c>
      <c r="E19" s="66">
        <f t="shared" si="8"/>
        <v>13</v>
      </c>
      <c r="F19" s="65">
        <f>VLOOKUP($A19,'Return Data'!$B$7:$R$2843,11,0)</f>
        <v>9.6911000000000005</v>
      </c>
      <c r="G19" s="66">
        <f t="shared" si="9"/>
        <v>12</v>
      </c>
      <c r="H19" s="65">
        <f>VLOOKUP($A19,'Return Data'!$B$7:$R$2843,12,0)</f>
        <v>12.500999999999999</v>
      </c>
      <c r="I19" s="66">
        <f t="shared" si="10"/>
        <v>11</v>
      </c>
      <c r="J19" s="65">
        <f>VLOOKUP($A19,'Return Data'!$B$7:$R$2843,13,0)</f>
        <v>17.6555</v>
      </c>
      <c r="K19" s="66">
        <f t="shared" si="11"/>
        <v>8</v>
      </c>
      <c r="L19" s="65">
        <f>VLOOKUP($A19,'Return Data'!$B$7:$R$2843,17,0)</f>
        <v>10.098100000000001</v>
      </c>
      <c r="M19" s="66">
        <f t="shared" si="12"/>
        <v>6</v>
      </c>
      <c r="N19" s="65">
        <f>VLOOKUP($A19,'Return Data'!$B$7:$R$2843,14,0)</f>
        <v>8.7617999999999991</v>
      </c>
      <c r="O19" s="66">
        <f t="shared" si="13"/>
        <v>4</v>
      </c>
      <c r="P19" s="65">
        <f>VLOOKUP($A19,'Return Data'!$B$7:$R$2843,15,0)</f>
        <v>9.9114000000000004</v>
      </c>
      <c r="Q19" s="66">
        <f>RANK(P19,P$8:P$31,0)</f>
        <v>1</v>
      </c>
      <c r="R19" s="65">
        <f>VLOOKUP($A19,'Return Data'!$B$7:$R$2843,16,0)</f>
        <v>10.0402</v>
      </c>
      <c r="S19" s="67">
        <f t="shared" si="14"/>
        <v>2</v>
      </c>
    </row>
    <row r="20" spans="1:19" x14ac:dyDescent="0.3">
      <c r="A20" s="63" t="s">
        <v>1650</v>
      </c>
      <c r="B20" s="64">
        <f>VLOOKUP($A20,'Return Data'!$B$7:$R$2843,3,0)</f>
        <v>44330</v>
      </c>
      <c r="C20" s="65">
        <f>VLOOKUP($A20,'Return Data'!$B$7:$R$2843,4,0)</f>
        <v>24.699300000000001</v>
      </c>
      <c r="D20" s="65">
        <f>VLOOKUP($A20,'Return Data'!$B$7:$R$2843,10,0)</f>
        <v>-2.0935999999999999</v>
      </c>
      <c r="E20" s="66">
        <f t="shared" si="8"/>
        <v>18</v>
      </c>
      <c r="F20" s="65">
        <f>VLOOKUP($A20,'Return Data'!$B$7:$R$2843,11,0)</f>
        <v>6.4273999999999996</v>
      </c>
      <c r="G20" s="66">
        <f t="shared" si="9"/>
        <v>18</v>
      </c>
      <c r="H20" s="65">
        <f>VLOOKUP($A20,'Return Data'!$B$7:$R$2843,12,0)</f>
        <v>8.6372999999999998</v>
      </c>
      <c r="I20" s="66">
        <f t="shared" si="10"/>
        <v>18</v>
      </c>
      <c r="J20" s="65">
        <f>VLOOKUP($A20,'Return Data'!$B$7:$R$2843,13,0)</f>
        <v>12.960699999999999</v>
      </c>
      <c r="K20" s="66">
        <f t="shared" si="11"/>
        <v>17</v>
      </c>
      <c r="L20" s="65">
        <f>VLOOKUP($A20,'Return Data'!$B$7:$R$2843,17,0)</f>
        <v>7.7282000000000002</v>
      </c>
      <c r="M20" s="66">
        <f t="shared" si="12"/>
        <v>15</v>
      </c>
      <c r="N20" s="65">
        <f>VLOOKUP($A20,'Return Data'!$B$7:$R$2843,14,0)</f>
        <v>6.6965000000000003</v>
      </c>
      <c r="O20" s="66">
        <f t="shared" si="13"/>
        <v>12</v>
      </c>
      <c r="P20" s="65">
        <f>VLOOKUP($A20,'Return Data'!$B$7:$R$2843,15,0)</f>
        <v>7.343</v>
      </c>
      <c r="Q20" s="66">
        <f>RANK(P20,P$8:P$31,0)</f>
        <v>10</v>
      </c>
      <c r="R20" s="65">
        <f>VLOOKUP($A20,'Return Data'!$B$7:$R$2843,16,0)</f>
        <v>8.3909000000000002</v>
      </c>
      <c r="S20" s="67">
        <f t="shared" si="14"/>
        <v>10</v>
      </c>
    </row>
    <row r="21" spans="1:19" x14ac:dyDescent="0.3">
      <c r="A21" s="63" t="s">
        <v>1651</v>
      </c>
      <c r="B21" s="64">
        <f>VLOOKUP($A21,'Return Data'!$B$7:$R$2843,3,0)</f>
        <v>44330</v>
      </c>
      <c r="C21" s="65">
        <f>VLOOKUP($A21,'Return Data'!$B$7:$R$2843,4,0)</f>
        <v>15.354200000000001</v>
      </c>
      <c r="D21" s="65">
        <f>VLOOKUP($A21,'Return Data'!$B$7:$R$2843,10,0)</f>
        <v>-4.8083999999999998</v>
      </c>
      <c r="E21" s="66">
        <f t="shared" si="8"/>
        <v>21</v>
      </c>
      <c r="F21" s="65">
        <f>VLOOKUP($A21,'Return Data'!$B$7:$R$2843,11,0)</f>
        <v>9.7721</v>
      </c>
      <c r="G21" s="66">
        <f t="shared" si="9"/>
        <v>11</v>
      </c>
      <c r="H21" s="65">
        <f>VLOOKUP($A21,'Return Data'!$B$7:$R$2843,12,0)</f>
        <v>13.470800000000001</v>
      </c>
      <c r="I21" s="66">
        <f t="shared" si="10"/>
        <v>9</v>
      </c>
      <c r="J21" s="65">
        <f>VLOOKUP($A21,'Return Data'!$B$7:$R$2843,13,0)</f>
        <v>12.8156</v>
      </c>
      <c r="K21" s="66">
        <f t="shared" si="11"/>
        <v>18</v>
      </c>
      <c r="L21" s="65">
        <f>VLOOKUP($A21,'Return Data'!$B$7:$R$2843,17,0)</f>
        <v>6.8032000000000004</v>
      </c>
      <c r="M21" s="66">
        <f t="shared" si="12"/>
        <v>16</v>
      </c>
      <c r="N21" s="65">
        <f>VLOOKUP($A21,'Return Data'!$B$7:$R$2843,14,0)</f>
        <v>6.1710000000000003</v>
      </c>
      <c r="O21" s="66">
        <f t="shared" si="13"/>
        <v>15</v>
      </c>
      <c r="P21" s="65"/>
      <c r="Q21" s="66"/>
      <c r="R21" s="65">
        <f>VLOOKUP($A21,'Return Data'!$B$7:$R$2843,16,0)</f>
        <v>8.1826000000000008</v>
      </c>
      <c r="S21" s="67">
        <f t="shared" si="14"/>
        <v>12</v>
      </c>
    </row>
    <row r="22" spans="1:19" x14ac:dyDescent="0.3">
      <c r="A22" s="63" t="s">
        <v>1652</v>
      </c>
      <c r="B22" s="64">
        <f>VLOOKUP($A22,'Return Data'!$B$7:$R$2843,3,0)</f>
        <v>44330</v>
      </c>
      <c r="C22" s="65">
        <f>VLOOKUP($A22,'Return Data'!$B$7:$R$2843,4,0)</f>
        <v>39.282899999999998</v>
      </c>
      <c r="D22" s="65">
        <f>VLOOKUP($A22,'Return Data'!$B$7:$R$2843,10,0)</f>
        <v>5.6776999999999997</v>
      </c>
      <c r="E22" s="66">
        <f t="shared" si="8"/>
        <v>5</v>
      </c>
      <c r="F22" s="65">
        <f>VLOOKUP($A22,'Return Data'!$B$7:$R$2843,11,0)</f>
        <v>17.698</v>
      </c>
      <c r="G22" s="66">
        <f t="shared" si="9"/>
        <v>3</v>
      </c>
      <c r="H22" s="65">
        <f>VLOOKUP($A22,'Return Data'!$B$7:$R$2843,12,0)</f>
        <v>18.412800000000001</v>
      </c>
      <c r="I22" s="66">
        <f t="shared" si="10"/>
        <v>4</v>
      </c>
      <c r="J22" s="65">
        <f>VLOOKUP($A22,'Return Data'!$B$7:$R$2843,13,0)</f>
        <v>22.393799999999999</v>
      </c>
      <c r="K22" s="66">
        <f t="shared" si="11"/>
        <v>4</v>
      </c>
      <c r="L22" s="65">
        <f>VLOOKUP($A22,'Return Data'!$B$7:$R$2843,17,0)</f>
        <v>13.248799999999999</v>
      </c>
      <c r="M22" s="66">
        <f t="shared" si="12"/>
        <v>1</v>
      </c>
      <c r="N22" s="65">
        <f>VLOOKUP($A22,'Return Data'!$B$7:$R$2843,14,0)</f>
        <v>9.9382999999999999</v>
      </c>
      <c r="O22" s="66">
        <f t="shared" si="13"/>
        <v>2</v>
      </c>
      <c r="P22" s="65">
        <f>VLOOKUP($A22,'Return Data'!$B$7:$R$2843,15,0)</f>
        <v>9.6029</v>
      </c>
      <c r="Q22" s="66">
        <f>RANK(P22,P$8:P$31,0)</f>
        <v>2</v>
      </c>
      <c r="R22" s="65">
        <f>VLOOKUP($A22,'Return Data'!$B$7:$R$2843,16,0)</f>
        <v>8.1513000000000009</v>
      </c>
      <c r="S22" s="67">
        <f t="shared" si="14"/>
        <v>14</v>
      </c>
    </row>
    <row r="23" spans="1:19" x14ac:dyDescent="0.3">
      <c r="A23" s="63" t="s">
        <v>1653</v>
      </c>
      <c r="B23" s="64">
        <f>VLOOKUP($A23,'Return Data'!$B$7:$R$2843,3,0)</f>
        <v>44330</v>
      </c>
      <c r="C23" s="65">
        <f>VLOOKUP($A23,'Return Data'!$B$7:$R$2843,4,0)</f>
        <v>40.512900000000002</v>
      </c>
      <c r="D23" s="65">
        <f>VLOOKUP($A23,'Return Data'!$B$7:$R$2843,10,0)</f>
        <v>3.1440999999999999</v>
      </c>
      <c r="E23" s="66">
        <f t="shared" si="8"/>
        <v>11</v>
      </c>
      <c r="F23" s="65">
        <f>VLOOKUP($A23,'Return Data'!$B$7:$R$2843,11,0)</f>
        <v>8.6057000000000006</v>
      </c>
      <c r="G23" s="66">
        <f t="shared" si="9"/>
        <v>13</v>
      </c>
      <c r="H23" s="65">
        <f>VLOOKUP($A23,'Return Data'!$B$7:$R$2843,12,0)</f>
        <v>10.228</v>
      </c>
      <c r="I23" s="66">
        <f t="shared" si="10"/>
        <v>14</v>
      </c>
      <c r="J23" s="65">
        <f>VLOOKUP($A23,'Return Data'!$B$7:$R$2843,13,0)</f>
        <v>13.120900000000001</v>
      </c>
      <c r="K23" s="66">
        <f t="shared" si="11"/>
        <v>15</v>
      </c>
      <c r="L23" s="65">
        <f>VLOOKUP($A23,'Return Data'!$B$7:$R$2843,17,0)</f>
        <v>8.4335000000000004</v>
      </c>
      <c r="M23" s="66">
        <f t="shared" si="12"/>
        <v>10</v>
      </c>
      <c r="N23" s="65">
        <f>VLOOKUP($A23,'Return Data'!$B$7:$R$2843,14,0)</f>
        <v>7.1363000000000003</v>
      </c>
      <c r="O23" s="66">
        <f t="shared" si="13"/>
        <v>8</v>
      </c>
      <c r="P23" s="65">
        <f>VLOOKUP($A23,'Return Data'!$B$7:$R$2843,15,0)</f>
        <v>7.2972000000000001</v>
      </c>
      <c r="Q23" s="66">
        <f>RANK(P23,P$8:P$31,0)</f>
        <v>11</v>
      </c>
      <c r="R23" s="65">
        <f>VLOOKUP($A23,'Return Data'!$B$7:$R$2843,16,0)</f>
        <v>5.9325000000000001</v>
      </c>
      <c r="S23" s="67">
        <f t="shared" si="14"/>
        <v>21</v>
      </c>
    </row>
    <row r="24" spans="1:19" x14ac:dyDescent="0.3">
      <c r="A24" s="63" t="s">
        <v>1654</v>
      </c>
      <c r="B24" s="64">
        <f>VLOOKUP($A24,'Return Data'!$B$7:$R$2843,3,0)</f>
        <v>44330</v>
      </c>
      <c r="C24" s="65">
        <f>VLOOKUP($A24,'Return Data'!$B$7:$R$2843,4,0)</f>
        <v>63.243200000000002</v>
      </c>
      <c r="D24" s="65">
        <f>VLOOKUP($A24,'Return Data'!$B$7:$R$2843,10,0)</f>
        <v>-2.2778</v>
      </c>
      <c r="E24" s="66">
        <f t="shared" si="8"/>
        <v>19</v>
      </c>
      <c r="F24" s="65">
        <f>VLOOKUP($A24,'Return Data'!$B$7:$R$2843,11,0)</f>
        <v>5.0679999999999996</v>
      </c>
      <c r="G24" s="66">
        <f t="shared" si="9"/>
        <v>21</v>
      </c>
      <c r="H24" s="65">
        <f>VLOOKUP($A24,'Return Data'!$B$7:$R$2843,12,0)</f>
        <v>6.7683</v>
      </c>
      <c r="I24" s="66">
        <f t="shared" si="10"/>
        <v>21</v>
      </c>
      <c r="J24" s="65">
        <f>VLOOKUP($A24,'Return Data'!$B$7:$R$2843,13,0)</f>
        <v>10.532400000000001</v>
      </c>
      <c r="K24" s="66">
        <f t="shared" si="11"/>
        <v>20</v>
      </c>
      <c r="L24" s="65">
        <f>VLOOKUP($A24,'Return Data'!$B$7:$R$2843,17,0)</f>
        <v>8.1786999999999992</v>
      </c>
      <c r="M24" s="66">
        <f t="shared" si="12"/>
        <v>13</v>
      </c>
      <c r="N24" s="65">
        <f>VLOOKUP($A24,'Return Data'!$B$7:$R$2843,14,0)</f>
        <v>6.9386000000000001</v>
      </c>
      <c r="O24" s="66">
        <f t="shared" si="13"/>
        <v>11</v>
      </c>
      <c r="P24" s="65">
        <f>VLOOKUP($A24,'Return Data'!$B$7:$R$2843,15,0)</f>
        <v>6.9104000000000001</v>
      </c>
      <c r="Q24" s="66">
        <f>RANK(P24,P$8:P$31,0)</f>
        <v>15</v>
      </c>
      <c r="R24" s="65">
        <f>VLOOKUP($A24,'Return Data'!$B$7:$R$2843,16,0)</f>
        <v>8.2989999999999995</v>
      </c>
      <c r="S24" s="67">
        <f t="shared" si="14"/>
        <v>11</v>
      </c>
    </row>
    <row r="25" spans="1:19" x14ac:dyDescent="0.3">
      <c r="A25" s="63" t="s">
        <v>2016</v>
      </c>
      <c r="B25" s="64">
        <f>VLOOKUP($A25,'Return Data'!$B$7:$R$2843,3,0)</f>
        <v>44330</v>
      </c>
      <c r="C25" s="65">
        <f>VLOOKUP($A25,'Return Data'!$B$7:$R$2843,4,0)</f>
        <v>21.072299999999998</v>
      </c>
      <c r="D25" s="65">
        <f>VLOOKUP($A25,'Return Data'!$B$7:$R$2843,10,0)</f>
        <v>-5.9241999999999999</v>
      </c>
      <c r="E25" s="66">
        <f t="shared" si="8"/>
        <v>22</v>
      </c>
      <c r="F25" s="65">
        <f>VLOOKUP($A25,'Return Data'!$B$7:$R$2843,11,0)</f>
        <v>5.4931999999999999</v>
      </c>
      <c r="G25" s="66">
        <f t="shared" si="9"/>
        <v>20</v>
      </c>
      <c r="H25" s="65">
        <f>VLOOKUP($A25,'Return Data'!$B$7:$R$2843,12,0)</f>
        <v>7.2817999999999996</v>
      </c>
      <c r="I25" s="66">
        <f t="shared" si="10"/>
        <v>19</v>
      </c>
      <c r="J25" s="65">
        <f>VLOOKUP($A25,'Return Data'!$B$7:$R$2843,13,0)</f>
        <v>10.657</v>
      </c>
      <c r="K25" s="66">
        <f t="shared" si="11"/>
        <v>19</v>
      </c>
      <c r="L25" s="65">
        <f>VLOOKUP($A25,'Return Data'!$B$7:$R$2843,17,0)</f>
        <v>5.6382000000000003</v>
      </c>
      <c r="M25" s="66">
        <f t="shared" si="12"/>
        <v>18</v>
      </c>
      <c r="N25" s="65">
        <f>VLOOKUP($A25,'Return Data'!$B$7:$R$2843,14,0)</f>
        <v>5.2294999999999998</v>
      </c>
      <c r="O25" s="66">
        <f t="shared" si="13"/>
        <v>17</v>
      </c>
      <c r="P25" s="65">
        <f>VLOOKUP($A25,'Return Data'!$B$7:$R$2843,15,0)</f>
        <v>5.9009</v>
      </c>
      <c r="Q25" s="66">
        <f>RANK(P25,P$8:P$31,0)</f>
        <v>17</v>
      </c>
      <c r="R25" s="65">
        <f>VLOOKUP($A25,'Return Data'!$B$7:$R$2843,16,0)</f>
        <v>7.1452999999999998</v>
      </c>
      <c r="S25" s="67">
        <f t="shared" si="14"/>
        <v>17</v>
      </c>
    </row>
    <row r="26" spans="1:19" x14ac:dyDescent="0.3">
      <c r="A26" s="63" t="s">
        <v>1655</v>
      </c>
      <c r="B26" s="64">
        <f>VLOOKUP($A26,'Return Data'!$B$7:$R$2843,3,0)</f>
        <v>44330</v>
      </c>
      <c r="C26" s="65">
        <f>VLOOKUP($A26,'Return Data'!$B$7:$R$2843,4,0)</f>
        <v>41.420400000000001</v>
      </c>
      <c r="D26" s="65">
        <f>VLOOKUP($A26,'Return Data'!$B$7:$R$2843,10,0)</f>
        <v>8.3560999999999996</v>
      </c>
      <c r="E26" s="66">
        <f t="shared" si="8"/>
        <v>3</v>
      </c>
      <c r="F26" s="65">
        <f>VLOOKUP($A26,'Return Data'!$B$7:$R$2843,11,0)</f>
        <v>11.2765</v>
      </c>
      <c r="G26" s="66">
        <f t="shared" si="9"/>
        <v>7</v>
      </c>
      <c r="H26" s="65">
        <f>VLOOKUP($A26,'Return Data'!$B$7:$R$2843,12,0)</f>
        <v>12.319900000000001</v>
      </c>
      <c r="I26" s="66">
        <f t="shared" si="10"/>
        <v>12</v>
      </c>
      <c r="J26" s="65">
        <f>VLOOKUP($A26,'Return Data'!$B$7:$R$2843,13,0)</f>
        <v>13.136799999999999</v>
      </c>
      <c r="K26" s="66">
        <f t="shared" si="11"/>
        <v>14</v>
      </c>
      <c r="L26" s="65">
        <f>VLOOKUP($A26,'Return Data'!$B$7:$R$2843,17,0)</f>
        <v>-1.3653</v>
      </c>
      <c r="M26" s="66">
        <f t="shared" si="12"/>
        <v>21</v>
      </c>
      <c r="N26" s="65">
        <f>VLOOKUP($A26,'Return Data'!$B$7:$R$2843,14,0)</f>
        <v>0.44540000000000002</v>
      </c>
      <c r="O26" s="66">
        <f t="shared" si="13"/>
        <v>21</v>
      </c>
      <c r="P26" s="65">
        <f>VLOOKUP($A26,'Return Data'!$B$7:$R$2843,15,0)</f>
        <v>3.4767999999999999</v>
      </c>
      <c r="Q26" s="66">
        <f>RANK(P26,P$8:P$31,0)</f>
        <v>20</v>
      </c>
      <c r="R26" s="65">
        <f>VLOOKUP($A26,'Return Data'!$B$7:$R$2843,16,0)</f>
        <v>8.5372000000000003</v>
      </c>
      <c r="S26" s="67">
        <f t="shared" si="14"/>
        <v>8</v>
      </c>
    </row>
    <row r="27" spans="1:19" x14ac:dyDescent="0.3">
      <c r="A27" s="63" t="s">
        <v>1656</v>
      </c>
      <c r="B27" s="64"/>
      <c r="C27" s="65"/>
      <c r="D27" s="65"/>
      <c r="E27" s="66"/>
      <c r="F27" s="65"/>
      <c r="G27" s="66"/>
      <c r="H27" s="65"/>
      <c r="I27" s="66"/>
      <c r="J27" s="65"/>
      <c r="K27" s="66"/>
      <c r="L27" s="65"/>
      <c r="M27" s="66"/>
      <c r="N27" s="65"/>
      <c r="O27" s="66"/>
      <c r="P27" s="65"/>
      <c r="Q27" s="66"/>
      <c r="R27" s="65"/>
      <c r="S27" s="67"/>
    </row>
    <row r="28" spans="1:19" x14ac:dyDescent="0.3">
      <c r="A28" s="63" t="s">
        <v>1657</v>
      </c>
      <c r="B28" s="64">
        <f>VLOOKUP($A28,'Return Data'!$B$7:$R$2843,3,0)</f>
        <v>44330</v>
      </c>
      <c r="C28" s="65">
        <f>VLOOKUP($A28,'Return Data'!$B$7:$R$2843,4,0)</f>
        <v>48.5535</v>
      </c>
      <c r="D28" s="65">
        <f>VLOOKUP($A28,'Return Data'!$B$7:$R$2843,10,0)</f>
        <v>4.5094000000000003</v>
      </c>
      <c r="E28" s="66">
        <f>RANK(D28,D$8:D$31,0)</f>
        <v>6</v>
      </c>
      <c r="F28" s="65">
        <f>VLOOKUP($A28,'Return Data'!$B$7:$R$2843,11,0)</f>
        <v>15.8401</v>
      </c>
      <c r="G28" s="66">
        <f>RANK(F28,F$8:F$31,0)</f>
        <v>4</v>
      </c>
      <c r="H28" s="65">
        <f>VLOOKUP($A28,'Return Data'!$B$7:$R$2843,12,0)</f>
        <v>18.593800000000002</v>
      </c>
      <c r="I28" s="66">
        <f>RANK(H28,H$8:H$31,0)</f>
        <v>3</v>
      </c>
      <c r="J28" s="65">
        <f>VLOOKUP($A28,'Return Data'!$B$7:$R$2843,13,0)</f>
        <v>23.241900000000001</v>
      </c>
      <c r="K28" s="66">
        <f>RANK(J28,J$8:J$31,0)</f>
        <v>3</v>
      </c>
      <c r="L28" s="65">
        <f>VLOOKUP($A28,'Return Data'!$B$7:$R$2843,17,0)</f>
        <v>11.661</v>
      </c>
      <c r="M28" s="66">
        <f>RANK(L28,L$8:L$31,0)</f>
        <v>3</v>
      </c>
      <c r="N28" s="65">
        <f>VLOOKUP($A28,'Return Data'!$B$7:$R$2843,14,0)</f>
        <v>8.4489000000000001</v>
      </c>
      <c r="O28" s="66">
        <f>RANK(N28,N$8:N$31,0)</f>
        <v>5</v>
      </c>
      <c r="P28" s="65">
        <f>VLOOKUP($A28,'Return Data'!$B$7:$R$2843,15,0)</f>
        <v>8.3973999999999993</v>
      </c>
      <c r="Q28" s="66">
        <f>RANK(P28,P$8:P$31,0)</f>
        <v>6</v>
      </c>
      <c r="R28" s="65">
        <f>VLOOKUP($A28,'Return Data'!$B$7:$R$2843,16,0)</f>
        <v>8.1546000000000003</v>
      </c>
      <c r="S28" s="67">
        <f>RANK(R28,R$8:R$31,0)</f>
        <v>13</v>
      </c>
    </row>
    <row r="29" spans="1:19" x14ac:dyDescent="0.3">
      <c r="A29" s="63" t="s">
        <v>1658</v>
      </c>
      <c r="B29" s="64">
        <f>VLOOKUP($A29,'Return Data'!$B$7:$R$2843,3,0)</f>
        <v>44330</v>
      </c>
      <c r="C29" s="65">
        <f>VLOOKUP($A29,'Return Data'!$B$7:$R$2843,4,0)</f>
        <v>21.195799999999998</v>
      </c>
      <c r="D29" s="65">
        <f>VLOOKUP($A29,'Return Data'!$B$7:$R$2843,10,0)</f>
        <v>1.034</v>
      </c>
      <c r="E29" s="66">
        <f>RANK(D29,D$8:D$31,0)</f>
        <v>14</v>
      </c>
      <c r="F29" s="65">
        <f>VLOOKUP($A29,'Return Data'!$B$7:$R$2843,11,0)</f>
        <v>8.4010999999999996</v>
      </c>
      <c r="G29" s="66">
        <f>RANK(F29,F$8:F$31,0)</f>
        <v>15</v>
      </c>
      <c r="H29" s="65">
        <f>VLOOKUP($A29,'Return Data'!$B$7:$R$2843,12,0)</f>
        <v>9.9723000000000006</v>
      </c>
      <c r="I29" s="66">
        <f>RANK(H29,H$8:H$31,0)</f>
        <v>15</v>
      </c>
      <c r="J29" s="65">
        <f>VLOOKUP($A29,'Return Data'!$B$7:$R$2843,13,0)</f>
        <v>14.1111</v>
      </c>
      <c r="K29" s="66">
        <f>RANK(J29,J$8:J$31,0)</f>
        <v>13</v>
      </c>
      <c r="L29" s="65">
        <f>VLOOKUP($A29,'Return Data'!$B$7:$R$2843,17,0)</f>
        <v>4.3936999999999999</v>
      </c>
      <c r="M29" s="66">
        <f>RANK(L29,L$8:L$31,0)</f>
        <v>19</v>
      </c>
      <c r="N29" s="65">
        <f>VLOOKUP($A29,'Return Data'!$B$7:$R$2843,14,0)</f>
        <v>3.5926999999999998</v>
      </c>
      <c r="O29" s="66">
        <f>RANK(N29,N$8:N$31,0)</f>
        <v>19</v>
      </c>
      <c r="P29" s="65">
        <f>VLOOKUP($A29,'Return Data'!$B$7:$R$2843,15,0)</f>
        <v>5.8287000000000004</v>
      </c>
      <c r="Q29" s="66">
        <f>RANK(P29,P$8:P$31,0)</f>
        <v>18</v>
      </c>
      <c r="R29" s="65">
        <f>VLOOKUP($A29,'Return Data'!$B$7:$R$2843,16,0)</f>
        <v>6.9425999999999997</v>
      </c>
      <c r="S29" s="67">
        <f>RANK(R29,R$8:R$31,0)</f>
        <v>18</v>
      </c>
    </row>
    <row r="30" spans="1:19" x14ac:dyDescent="0.3">
      <c r="A30" s="63" t="s">
        <v>1659</v>
      </c>
      <c r="B30" s="64">
        <f>VLOOKUP($A30,'Return Data'!$B$7:$R$2843,3,0)</f>
        <v>44330</v>
      </c>
      <c r="C30" s="65">
        <f>VLOOKUP($A30,'Return Data'!$B$7:$R$2843,4,0)</f>
        <v>0.91520000000000001</v>
      </c>
      <c r="D30" s="65">
        <f>VLOOKUP($A30,'Return Data'!$B$7:$R$2843,10,0)</f>
        <v>11.4497</v>
      </c>
      <c r="E30" s="66">
        <f>RANK(D30,D$8:D$31,0)</f>
        <v>1</v>
      </c>
      <c r="F30" s="65">
        <f>VLOOKUP($A30,'Return Data'!$B$7:$R$2843,11,0)</f>
        <v>-40.988599999999998</v>
      </c>
      <c r="G30" s="66">
        <f>RANK(F30,F$8:F$31,0)</f>
        <v>22</v>
      </c>
      <c r="H30" s="65"/>
      <c r="I30" s="66"/>
      <c r="J30" s="65"/>
      <c r="K30" s="66"/>
      <c r="L30" s="65"/>
      <c r="M30" s="66"/>
      <c r="N30" s="65"/>
      <c r="O30" s="66"/>
      <c r="P30" s="65"/>
      <c r="Q30" s="66"/>
      <c r="R30" s="65">
        <f>VLOOKUP($A30,'Return Data'!$B$7:$R$2843,16,0)</f>
        <v>-12.475899999999999</v>
      </c>
      <c r="S30" s="67">
        <f>RANK(R30,R$8:R$31,0)</f>
        <v>22</v>
      </c>
    </row>
    <row r="31" spans="1:19" x14ac:dyDescent="0.3">
      <c r="A31" s="63" t="s">
        <v>1660</v>
      </c>
      <c r="B31" s="64">
        <f>VLOOKUP($A31,'Return Data'!$B$7:$R$2843,3,0)</f>
        <v>44330</v>
      </c>
      <c r="C31" s="65">
        <f>VLOOKUP($A31,'Return Data'!$B$7:$R$2843,4,0)</f>
        <v>46.508499999999998</v>
      </c>
      <c r="D31" s="65">
        <f>VLOOKUP($A31,'Return Data'!$B$7:$R$2843,10,0)</f>
        <v>0.91710000000000003</v>
      </c>
      <c r="E31" s="66">
        <f>RANK(D31,D$8:D$31,0)</f>
        <v>15</v>
      </c>
      <c r="F31" s="65">
        <f>VLOOKUP($A31,'Return Data'!$B$7:$R$2843,11,0)</f>
        <v>11.278600000000001</v>
      </c>
      <c r="G31" s="66">
        <f>RANK(F31,F$8:F$31,0)</f>
        <v>6</v>
      </c>
      <c r="H31" s="65">
        <f>VLOOKUP($A31,'Return Data'!$B$7:$R$2843,12,0)</f>
        <v>17.059899999999999</v>
      </c>
      <c r="I31" s="66">
        <f>RANK(H31,H$8:H$31,0)</f>
        <v>5</v>
      </c>
      <c r="J31" s="65">
        <f>VLOOKUP($A31,'Return Data'!$B$7:$R$2843,13,0)</f>
        <v>21.215599999999998</v>
      </c>
      <c r="K31" s="66">
        <f>RANK(J31,J$8:J$31,0)</f>
        <v>5</v>
      </c>
      <c r="L31" s="65">
        <f>VLOOKUP($A31,'Return Data'!$B$7:$R$2843,17,0)</f>
        <v>6.6970000000000001</v>
      </c>
      <c r="M31" s="66">
        <f>RANK(L31,L$8:L$31,0)</f>
        <v>17</v>
      </c>
      <c r="N31" s="65">
        <f>VLOOKUP($A31,'Return Data'!$B$7:$R$2843,14,0)</f>
        <v>5.5575000000000001</v>
      </c>
      <c r="O31" s="66">
        <f>RANK(N31,N$8:N$31,0)</f>
        <v>16</v>
      </c>
      <c r="P31" s="65">
        <f>VLOOKUP($A31,'Return Data'!$B$7:$R$2843,15,0)</f>
        <v>7.2375999999999996</v>
      </c>
      <c r="Q31" s="66">
        <f>RANK(P31,P$8:P$31,0)</f>
        <v>12</v>
      </c>
      <c r="R31" s="65">
        <f>VLOOKUP($A31,'Return Data'!$B$7:$R$2843,16,0)</f>
        <v>9.2233999999999998</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2.4270954545454546</v>
      </c>
      <c r="E33" s="74"/>
      <c r="F33" s="75">
        <f>AVERAGE(F8:F31)</f>
        <v>8.2559727272727326</v>
      </c>
      <c r="G33" s="74"/>
      <c r="H33" s="75">
        <f>AVERAGE(H8:H31)</f>
        <v>12.812371428571428</v>
      </c>
      <c r="I33" s="74"/>
      <c r="J33" s="75">
        <f>AVERAGE(J8:J31)</f>
        <v>16.541342857142858</v>
      </c>
      <c r="K33" s="74"/>
      <c r="L33" s="75">
        <f>AVERAGE(L8:L31)</f>
        <v>8.0928809523809537</v>
      </c>
      <c r="M33" s="74"/>
      <c r="N33" s="75">
        <f>AVERAGE(N8:N31)</f>
        <v>6.5106809523809526</v>
      </c>
      <c r="O33" s="74"/>
      <c r="P33" s="75">
        <f>AVERAGE(P8:P31)</f>
        <v>7.3316999999999997</v>
      </c>
      <c r="Q33" s="74"/>
      <c r="R33" s="75">
        <f>AVERAGE(R8:R31)</f>
        <v>7.2840863636363631</v>
      </c>
      <c r="S33" s="76"/>
    </row>
    <row r="34" spans="1:19" x14ac:dyDescent="0.3">
      <c r="A34" s="73" t="s">
        <v>28</v>
      </c>
      <c r="B34" s="74"/>
      <c r="C34" s="74"/>
      <c r="D34" s="75">
        <f>MIN(D8:D31)</f>
        <v>-5.9241999999999999</v>
      </c>
      <c r="E34" s="74"/>
      <c r="F34" s="75">
        <f>MIN(F8:F31)</f>
        <v>-40.988599999999998</v>
      </c>
      <c r="G34" s="74"/>
      <c r="H34" s="75">
        <f>MIN(H8:H31)</f>
        <v>6.7683</v>
      </c>
      <c r="I34" s="74"/>
      <c r="J34" s="75">
        <f>MIN(J8:J31)</f>
        <v>10.2521</v>
      </c>
      <c r="K34" s="74"/>
      <c r="L34" s="75">
        <f>MIN(L8:L31)</f>
        <v>-1.3653</v>
      </c>
      <c r="M34" s="74"/>
      <c r="N34" s="75">
        <f>MIN(N8:N31)</f>
        <v>0.44540000000000002</v>
      </c>
      <c r="O34" s="74"/>
      <c r="P34" s="75">
        <f>MIN(P8:P31)</f>
        <v>3.4767999999999999</v>
      </c>
      <c r="Q34" s="74"/>
      <c r="R34" s="75">
        <f>MIN(R8:R31)</f>
        <v>-12.475899999999999</v>
      </c>
      <c r="S34" s="76"/>
    </row>
    <row r="35" spans="1:19" ht="15" thickBot="1" x14ac:dyDescent="0.35">
      <c r="A35" s="77" t="s">
        <v>29</v>
      </c>
      <c r="B35" s="78"/>
      <c r="C35" s="78"/>
      <c r="D35" s="79">
        <f>MAX(D8:D31)</f>
        <v>11.4497</v>
      </c>
      <c r="E35" s="78"/>
      <c r="F35" s="79">
        <f>MAX(F8:F31)</f>
        <v>21.216000000000001</v>
      </c>
      <c r="G35" s="78"/>
      <c r="H35" s="79">
        <f>MAX(H8:H31)</f>
        <v>22.985399999999998</v>
      </c>
      <c r="I35" s="78"/>
      <c r="J35" s="79">
        <f>MAX(J8:J31)</f>
        <v>27.817</v>
      </c>
      <c r="K35" s="78"/>
      <c r="L35" s="79">
        <f>MAX(L8:L31)</f>
        <v>13.248799999999999</v>
      </c>
      <c r="M35" s="78"/>
      <c r="N35" s="79">
        <f>MAX(N8:N31)</f>
        <v>10.033300000000001</v>
      </c>
      <c r="O35" s="78"/>
      <c r="P35" s="79">
        <f>MAX(P8:P31)</f>
        <v>9.9114000000000004</v>
      </c>
      <c r="Q35" s="78"/>
      <c r="R35" s="79">
        <f>MAX(R8:R31)</f>
        <v>10.295199999999999</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1663</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1665</v>
      </c>
      <c r="B8" s="64">
        <f>VLOOKUP($A8,'Return Data'!$B$7:$R$2843,3,0)</f>
        <v>44330</v>
      </c>
      <c r="C8" s="65">
        <f>VLOOKUP($A8,'Return Data'!$B$7:$R$2843,4,0)</f>
        <v>17.149999999999999</v>
      </c>
      <c r="D8" s="65">
        <f>VLOOKUP($A8,'Return Data'!$B$7:$R$2843,10,0)</f>
        <v>-0.92430000000000001</v>
      </c>
      <c r="E8" s="66">
        <f>RANK(D8,D$8:D$32,0)</f>
        <v>20</v>
      </c>
      <c r="F8" s="65">
        <f>VLOOKUP($A8,'Return Data'!$B$7:$R$2843,11,0)</f>
        <v>9.3053000000000008</v>
      </c>
      <c r="G8" s="66">
        <f>RANK(F8,F$8:F$32,0)</f>
        <v>9</v>
      </c>
      <c r="H8" s="65">
        <f>VLOOKUP($A8,'Return Data'!$B$7:$R$2843,12,0)</f>
        <v>16.825600000000001</v>
      </c>
      <c r="I8" s="66">
        <f>RANK(H8,H$8:H$32,0)</f>
        <v>8</v>
      </c>
      <c r="J8" s="65">
        <f>VLOOKUP($A8,'Return Data'!$B$7:$R$2843,13,0)</f>
        <v>26.381699999999999</v>
      </c>
      <c r="K8" s="66">
        <f>RANK(J8,J$8:J$32,0)</f>
        <v>10</v>
      </c>
      <c r="L8" s="65">
        <f>VLOOKUP($A8,'Return Data'!$B$7:$R$2843,17,0)</f>
        <v>11.462300000000001</v>
      </c>
      <c r="M8" s="66">
        <f>RANK(L8,L$8:L$32,0)</f>
        <v>5</v>
      </c>
      <c r="N8" s="65">
        <f>VLOOKUP($A8,'Return Data'!$B$7:$R$2843,14,0)</f>
        <v>7.9244000000000003</v>
      </c>
      <c r="O8" s="66">
        <f>RANK(N8,N$8:N$32,0)</f>
        <v>10</v>
      </c>
      <c r="P8" s="65">
        <f>VLOOKUP($A8,'Return Data'!$B$7:$R$2843,15,0)</f>
        <v>9.6588999999999992</v>
      </c>
      <c r="Q8" s="66">
        <f>RANK(P8,P$8:P$32,0)</f>
        <v>6</v>
      </c>
      <c r="R8" s="65">
        <f>VLOOKUP($A8,'Return Data'!$B$7:$R$2843,16,0)</f>
        <v>8.7042999999999999</v>
      </c>
      <c r="S8" s="67">
        <f>RANK(R8,R$8:R$32,0)</f>
        <v>13</v>
      </c>
    </row>
    <row r="9" spans="1:20" x14ac:dyDescent="0.3">
      <c r="A9" s="63" t="s">
        <v>1666</v>
      </c>
      <c r="B9" s="64">
        <f>VLOOKUP($A9,'Return Data'!$B$7:$R$2843,3,0)</f>
        <v>44330</v>
      </c>
      <c r="C9" s="65">
        <f>VLOOKUP($A9,'Return Data'!$B$7:$R$2843,4,0)</f>
        <v>16.29</v>
      </c>
      <c r="D9" s="65">
        <f>VLOOKUP($A9,'Return Data'!$B$7:$R$2843,10,0)</f>
        <v>-0.97260000000000002</v>
      </c>
      <c r="E9" s="66">
        <f t="shared" ref="E9:E32" si="0">RANK(D9,D$8:D$32,0)</f>
        <v>21</v>
      </c>
      <c r="F9" s="65">
        <f>VLOOKUP($A9,'Return Data'!$B$7:$R$2843,11,0)</f>
        <v>7.383</v>
      </c>
      <c r="G9" s="66">
        <f t="shared" ref="G9:G32" si="1">RANK(F9,F$8:F$32,0)</f>
        <v>16</v>
      </c>
      <c r="H9" s="65">
        <f>VLOOKUP($A9,'Return Data'!$B$7:$R$2843,12,0)</f>
        <v>15.45</v>
      </c>
      <c r="I9" s="66">
        <f t="shared" ref="I9:I32" si="2">RANK(H9,H$8:H$32,0)</f>
        <v>11</v>
      </c>
      <c r="J9" s="65">
        <f>VLOOKUP($A9,'Return Data'!$B$7:$R$2843,13,0)</f>
        <v>26.376999999999999</v>
      </c>
      <c r="K9" s="66">
        <f t="shared" ref="K9:K32" si="3">RANK(J9,J$8:J$32,0)</f>
        <v>11</v>
      </c>
      <c r="L9" s="65">
        <f>VLOOKUP($A9,'Return Data'!$B$7:$R$2843,17,0)</f>
        <v>10.906000000000001</v>
      </c>
      <c r="M9" s="66">
        <f t="shared" ref="M9:M32" si="4">RANK(L9,L$8:L$32,0)</f>
        <v>7</v>
      </c>
      <c r="N9" s="65">
        <f>VLOOKUP($A9,'Return Data'!$B$7:$R$2843,14,0)</f>
        <v>9.2200000000000006</v>
      </c>
      <c r="O9" s="66">
        <f t="shared" ref="O9:O30" si="5">RANK(N9,N$8:N$32,0)</f>
        <v>4</v>
      </c>
      <c r="P9" s="65">
        <f>VLOOKUP($A9,'Return Data'!$B$7:$R$2843,15,0)</f>
        <v>9.9771999999999998</v>
      </c>
      <c r="Q9" s="66">
        <f t="shared" ref="Q9:Q30" si="6">RANK(P9,P$8:P$32,0)</f>
        <v>3</v>
      </c>
      <c r="R9" s="65">
        <f>VLOOKUP($A9,'Return Data'!$B$7:$R$2843,16,0)</f>
        <v>8.8513999999999999</v>
      </c>
      <c r="S9" s="67">
        <f t="shared" ref="S9:S32" si="7">RANK(R9,R$8:R$32,0)</f>
        <v>11</v>
      </c>
    </row>
    <row r="10" spans="1:20" x14ac:dyDescent="0.3">
      <c r="A10" s="63" t="s">
        <v>1667</v>
      </c>
      <c r="B10" s="64">
        <f>VLOOKUP($A10,'Return Data'!$B$7:$R$2843,3,0)</f>
        <v>44330</v>
      </c>
      <c r="C10" s="65">
        <f>VLOOKUP($A10,'Return Data'!$B$7:$R$2843,4,0)</f>
        <v>11.95</v>
      </c>
      <c r="D10" s="65">
        <f>VLOOKUP($A10,'Return Data'!$B$7:$R$2843,10,0)</f>
        <v>0.67400000000000004</v>
      </c>
      <c r="E10" s="66">
        <f t="shared" si="0"/>
        <v>8</v>
      </c>
      <c r="F10" s="65">
        <f>VLOOKUP($A10,'Return Data'!$B$7:$R$2843,11,0)</f>
        <v>3.5529000000000002</v>
      </c>
      <c r="G10" s="66">
        <f t="shared" si="1"/>
        <v>23</v>
      </c>
      <c r="H10" s="65">
        <f>VLOOKUP($A10,'Return Data'!$B$7:$R$2843,12,0)</f>
        <v>7.2710999999999997</v>
      </c>
      <c r="I10" s="66">
        <f t="shared" si="2"/>
        <v>23</v>
      </c>
      <c r="J10" s="65">
        <f>VLOOKUP($A10,'Return Data'!$B$7:$R$2843,13,0)</f>
        <v>16.5854</v>
      </c>
      <c r="K10" s="66">
        <f t="shared" si="3"/>
        <v>23</v>
      </c>
      <c r="L10" s="65"/>
      <c r="M10" s="66"/>
      <c r="N10" s="65"/>
      <c r="O10" s="66"/>
      <c r="P10" s="65"/>
      <c r="Q10" s="66"/>
      <c r="R10" s="65">
        <f>VLOOKUP($A10,'Return Data'!$B$7:$R$2843,16,0)</f>
        <v>10.370200000000001</v>
      </c>
      <c r="S10" s="67">
        <f t="shared" si="7"/>
        <v>2</v>
      </c>
    </row>
    <row r="11" spans="1:20" x14ac:dyDescent="0.3">
      <c r="A11" s="63" t="s">
        <v>1668</v>
      </c>
      <c r="B11" s="64">
        <f>VLOOKUP($A11,'Return Data'!$B$7:$R$2843,3,0)</f>
        <v>44330</v>
      </c>
      <c r="C11" s="65">
        <f>VLOOKUP($A11,'Return Data'!$B$7:$R$2843,4,0)</f>
        <v>16.077000000000002</v>
      </c>
      <c r="D11" s="65">
        <f>VLOOKUP($A11,'Return Data'!$B$7:$R$2843,10,0)</f>
        <v>1.6245000000000001</v>
      </c>
      <c r="E11" s="66">
        <f t="shared" si="0"/>
        <v>1</v>
      </c>
      <c r="F11" s="65">
        <f>VLOOKUP($A11,'Return Data'!$B$7:$R$2843,11,0)</f>
        <v>10.7384</v>
      </c>
      <c r="G11" s="66">
        <f t="shared" si="1"/>
        <v>4</v>
      </c>
      <c r="H11" s="65">
        <f>VLOOKUP($A11,'Return Data'!$B$7:$R$2843,12,0)</f>
        <v>18.161100000000001</v>
      </c>
      <c r="I11" s="66">
        <f t="shared" si="2"/>
        <v>4</v>
      </c>
      <c r="J11" s="65">
        <f>VLOOKUP($A11,'Return Data'!$B$7:$R$2843,13,0)</f>
        <v>30.813700000000001</v>
      </c>
      <c r="K11" s="66">
        <f t="shared" si="3"/>
        <v>5</v>
      </c>
      <c r="L11" s="65">
        <f>VLOOKUP($A11,'Return Data'!$B$7:$R$2843,17,0)</f>
        <v>11.3574</v>
      </c>
      <c r="M11" s="66">
        <f t="shared" si="4"/>
        <v>6</v>
      </c>
      <c r="N11" s="65">
        <f>VLOOKUP($A11,'Return Data'!$B$7:$R$2843,14,0)</f>
        <v>7.9908000000000001</v>
      </c>
      <c r="O11" s="66">
        <f t="shared" si="5"/>
        <v>9</v>
      </c>
      <c r="P11" s="65"/>
      <c r="Q11" s="66"/>
      <c r="R11" s="65">
        <f>VLOOKUP($A11,'Return Data'!$B$7:$R$2843,16,0)</f>
        <v>9.6943000000000001</v>
      </c>
      <c r="S11" s="67">
        <f t="shared" si="7"/>
        <v>5</v>
      </c>
    </row>
    <row r="12" spans="1:20" x14ac:dyDescent="0.3">
      <c r="A12" s="63" t="s">
        <v>1669</v>
      </c>
      <c r="B12" s="64">
        <f>VLOOKUP($A12,'Return Data'!$B$7:$R$2843,3,0)</f>
        <v>44330</v>
      </c>
      <c r="C12" s="65">
        <f>VLOOKUP($A12,'Return Data'!$B$7:$R$2843,4,0)</f>
        <v>17.7029</v>
      </c>
      <c r="D12" s="65">
        <f>VLOOKUP($A12,'Return Data'!$B$7:$R$2843,10,0)</f>
        <v>-0.36530000000000001</v>
      </c>
      <c r="E12" s="66">
        <f t="shared" si="0"/>
        <v>17</v>
      </c>
      <c r="F12" s="65">
        <f>VLOOKUP($A12,'Return Data'!$B$7:$R$2843,11,0)</f>
        <v>7.5628000000000002</v>
      </c>
      <c r="G12" s="66">
        <f t="shared" si="1"/>
        <v>15</v>
      </c>
      <c r="H12" s="65">
        <f>VLOOKUP($A12,'Return Data'!$B$7:$R$2843,12,0)</f>
        <v>11.7692</v>
      </c>
      <c r="I12" s="66">
        <f t="shared" si="2"/>
        <v>17</v>
      </c>
      <c r="J12" s="65">
        <f>VLOOKUP($A12,'Return Data'!$B$7:$R$2843,13,0)</f>
        <v>20.6388</v>
      </c>
      <c r="K12" s="66">
        <f t="shared" si="3"/>
        <v>20</v>
      </c>
      <c r="L12" s="65">
        <f>VLOOKUP($A12,'Return Data'!$B$7:$R$2843,17,0)</f>
        <v>11.699</v>
      </c>
      <c r="M12" s="66">
        <f t="shared" si="4"/>
        <v>4</v>
      </c>
      <c r="N12" s="65">
        <f>VLOOKUP($A12,'Return Data'!$B$7:$R$2843,14,0)</f>
        <v>9.391</v>
      </c>
      <c r="O12" s="66">
        <f t="shared" si="5"/>
        <v>3</v>
      </c>
      <c r="P12" s="65">
        <f>VLOOKUP($A12,'Return Data'!$B$7:$R$2843,15,0)</f>
        <v>9.9057999999999993</v>
      </c>
      <c r="Q12" s="66">
        <f t="shared" si="6"/>
        <v>4</v>
      </c>
      <c r="R12" s="65">
        <f>VLOOKUP($A12,'Return Data'!$B$7:$R$2843,16,0)</f>
        <v>9.0548999999999999</v>
      </c>
      <c r="S12" s="67">
        <f t="shared" si="7"/>
        <v>9</v>
      </c>
    </row>
    <row r="13" spans="1:20" x14ac:dyDescent="0.3">
      <c r="A13" s="63" t="s">
        <v>1670</v>
      </c>
      <c r="B13" s="64">
        <f>VLOOKUP($A13,'Return Data'!$B$7:$R$2843,3,0)</f>
        <v>44330</v>
      </c>
      <c r="C13" s="65">
        <f>VLOOKUP($A13,'Return Data'!$B$7:$R$2843,4,0)</f>
        <v>12.175599999999999</v>
      </c>
      <c r="D13" s="65">
        <f>VLOOKUP($A13,'Return Data'!$B$7:$R$2843,10,0)</f>
        <v>0.16869999999999999</v>
      </c>
      <c r="E13" s="66">
        <f t="shared" si="0"/>
        <v>9</v>
      </c>
      <c r="F13" s="65">
        <f>VLOOKUP($A13,'Return Data'!$B$7:$R$2843,11,0)</f>
        <v>9.0789000000000009</v>
      </c>
      <c r="G13" s="66">
        <f t="shared" si="1"/>
        <v>11</v>
      </c>
      <c r="H13" s="65">
        <f>VLOOKUP($A13,'Return Data'!$B$7:$R$2843,12,0)</f>
        <v>15.7508</v>
      </c>
      <c r="I13" s="66">
        <f t="shared" si="2"/>
        <v>10</v>
      </c>
      <c r="J13" s="65">
        <f>VLOOKUP($A13,'Return Data'!$B$7:$R$2843,13,0)</f>
        <v>27.458500000000001</v>
      </c>
      <c r="K13" s="66">
        <f t="shared" si="3"/>
        <v>8</v>
      </c>
      <c r="L13" s="65">
        <f>VLOOKUP($A13,'Return Data'!$B$7:$R$2843,17,0)</f>
        <v>9.2111999999999998</v>
      </c>
      <c r="M13" s="66">
        <f t="shared" si="4"/>
        <v>16</v>
      </c>
      <c r="N13" s="65"/>
      <c r="O13" s="66"/>
      <c r="P13" s="65"/>
      <c r="Q13" s="66"/>
      <c r="R13" s="65">
        <f>VLOOKUP($A13,'Return Data'!$B$7:$R$2843,16,0)</f>
        <v>7.5194999999999999</v>
      </c>
      <c r="S13" s="67">
        <f t="shared" si="7"/>
        <v>20</v>
      </c>
    </row>
    <row r="14" spans="1:20" x14ac:dyDescent="0.3">
      <c r="A14" s="63" t="s">
        <v>1671</v>
      </c>
      <c r="B14" s="64">
        <f>VLOOKUP($A14,'Return Data'!$B$7:$R$2843,3,0)</f>
        <v>44330</v>
      </c>
      <c r="C14" s="65">
        <f>VLOOKUP($A14,'Return Data'!$B$7:$R$2843,4,0)</f>
        <v>46.793999999999997</v>
      </c>
      <c r="D14" s="65">
        <f>VLOOKUP($A14,'Return Data'!$B$7:$R$2843,10,0)</f>
        <v>1.4548000000000001</v>
      </c>
      <c r="E14" s="66">
        <f t="shared" si="0"/>
        <v>2</v>
      </c>
      <c r="F14" s="65">
        <f>VLOOKUP($A14,'Return Data'!$B$7:$R$2843,11,0)</f>
        <v>13.190300000000001</v>
      </c>
      <c r="G14" s="66">
        <f t="shared" si="1"/>
        <v>1</v>
      </c>
      <c r="H14" s="65">
        <f>VLOOKUP($A14,'Return Data'!$B$7:$R$2843,12,0)</f>
        <v>18.489799999999999</v>
      </c>
      <c r="I14" s="66">
        <f t="shared" si="2"/>
        <v>2</v>
      </c>
      <c r="J14" s="65">
        <f>VLOOKUP($A14,'Return Data'!$B$7:$R$2843,13,0)</f>
        <v>29.350999999999999</v>
      </c>
      <c r="K14" s="66">
        <f t="shared" si="3"/>
        <v>7</v>
      </c>
      <c r="L14" s="65">
        <f>VLOOKUP($A14,'Return Data'!$B$7:$R$2843,17,0)</f>
        <v>10.2675</v>
      </c>
      <c r="M14" s="66">
        <f t="shared" si="4"/>
        <v>10</v>
      </c>
      <c r="N14" s="65">
        <f>VLOOKUP($A14,'Return Data'!$B$7:$R$2843,14,0)</f>
        <v>8.3350000000000009</v>
      </c>
      <c r="O14" s="66">
        <f t="shared" si="5"/>
        <v>7</v>
      </c>
      <c r="P14" s="65">
        <f>VLOOKUP($A14,'Return Data'!$B$7:$R$2843,15,0)</f>
        <v>11.463699999999999</v>
      </c>
      <c r="Q14" s="66">
        <f t="shared" si="6"/>
        <v>1</v>
      </c>
      <c r="R14" s="65">
        <f>VLOOKUP($A14,'Return Data'!$B$7:$R$2843,16,0)</f>
        <v>10.0137</v>
      </c>
      <c r="S14" s="67">
        <f t="shared" si="7"/>
        <v>4</v>
      </c>
    </row>
    <row r="15" spans="1:20" x14ac:dyDescent="0.3">
      <c r="A15" s="63" t="s">
        <v>1672</v>
      </c>
      <c r="B15" s="64">
        <f>VLOOKUP($A15,'Return Data'!$B$7:$R$2843,3,0)</f>
        <v>44330</v>
      </c>
      <c r="C15" s="65">
        <f>VLOOKUP($A15,'Return Data'!$B$7:$R$2843,4,0)</f>
        <v>16.91</v>
      </c>
      <c r="D15" s="65">
        <f>VLOOKUP($A15,'Return Data'!$B$7:$R$2843,10,0)</f>
        <v>0.89500000000000002</v>
      </c>
      <c r="E15" s="66">
        <f t="shared" si="0"/>
        <v>4</v>
      </c>
      <c r="F15" s="65">
        <f>VLOOKUP($A15,'Return Data'!$B$7:$R$2843,11,0)</f>
        <v>9.2377000000000002</v>
      </c>
      <c r="G15" s="66">
        <f t="shared" si="1"/>
        <v>10</v>
      </c>
      <c r="H15" s="65">
        <f>VLOOKUP($A15,'Return Data'!$B$7:$R$2843,12,0)</f>
        <v>12.883800000000001</v>
      </c>
      <c r="I15" s="66">
        <f t="shared" si="2"/>
        <v>15</v>
      </c>
      <c r="J15" s="65">
        <f>VLOOKUP($A15,'Return Data'!$B$7:$R$2843,13,0)</f>
        <v>23.6111</v>
      </c>
      <c r="K15" s="66">
        <f t="shared" si="3"/>
        <v>12</v>
      </c>
      <c r="L15" s="65">
        <f>VLOOKUP($A15,'Return Data'!$B$7:$R$2843,17,0)</f>
        <v>9.0745000000000005</v>
      </c>
      <c r="M15" s="66">
        <f t="shared" si="4"/>
        <v>18</v>
      </c>
      <c r="N15" s="65">
        <f>VLOOKUP($A15,'Return Data'!$B$7:$R$2843,14,0)</f>
        <v>8.1905999999999999</v>
      </c>
      <c r="O15" s="66">
        <f t="shared" si="5"/>
        <v>8</v>
      </c>
      <c r="P15" s="65">
        <f>VLOOKUP($A15,'Return Data'!$B$7:$R$2843,15,0)</f>
        <v>9.4113000000000007</v>
      </c>
      <c r="Q15" s="66">
        <f t="shared" si="6"/>
        <v>8</v>
      </c>
      <c r="R15" s="65">
        <f>VLOOKUP($A15,'Return Data'!$B$7:$R$2843,16,0)</f>
        <v>8.4938000000000002</v>
      </c>
      <c r="S15" s="67">
        <f t="shared" si="7"/>
        <v>17</v>
      </c>
    </row>
    <row r="16" spans="1:20" x14ac:dyDescent="0.3">
      <c r="A16" s="63" t="s">
        <v>1673</v>
      </c>
      <c r="B16" s="64">
        <f>VLOOKUP($A16,'Return Data'!$B$7:$R$2843,3,0)</f>
        <v>44330</v>
      </c>
      <c r="C16" s="65">
        <f>VLOOKUP($A16,'Return Data'!$B$7:$R$2843,4,0)</f>
        <v>20.972999999999999</v>
      </c>
      <c r="D16" s="65">
        <f>VLOOKUP($A16,'Return Data'!$B$7:$R$2843,10,0)</f>
        <v>-1.3685</v>
      </c>
      <c r="E16" s="66">
        <f t="shared" si="0"/>
        <v>22</v>
      </c>
      <c r="F16" s="65">
        <f>VLOOKUP($A16,'Return Data'!$B$7:$R$2843,11,0)</f>
        <v>7.6360999999999999</v>
      </c>
      <c r="G16" s="66">
        <f t="shared" si="1"/>
        <v>14</v>
      </c>
      <c r="H16" s="65">
        <f>VLOOKUP($A16,'Return Data'!$B$7:$R$2843,12,0)</f>
        <v>13.8513</v>
      </c>
      <c r="I16" s="66">
        <f t="shared" si="2"/>
        <v>13</v>
      </c>
      <c r="J16" s="65">
        <f>VLOOKUP($A16,'Return Data'!$B$7:$R$2843,13,0)</f>
        <v>22.204599999999999</v>
      </c>
      <c r="K16" s="66">
        <f t="shared" si="3"/>
        <v>14</v>
      </c>
      <c r="L16" s="65">
        <f>VLOOKUP($A16,'Return Data'!$B$7:$R$2843,17,0)</f>
        <v>10.6309</v>
      </c>
      <c r="M16" s="66">
        <f t="shared" si="4"/>
        <v>8</v>
      </c>
      <c r="N16" s="65">
        <f>VLOOKUP($A16,'Return Data'!$B$7:$R$2843,14,0)</f>
        <v>7.7251000000000003</v>
      </c>
      <c r="O16" s="66">
        <f t="shared" si="5"/>
        <v>13</v>
      </c>
      <c r="P16" s="65">
        <f>VLOOKUP($A16,'Return Data'!$B$7:$R$2843,15,0)</f>
        <v>7.2492000000000001</v>
      </c>
      <c r="Q16" s="66">
        <f t="shared" si="6"/>
        <v>12</v>
      </c>
      <c r="R16" s="65">
        <f>VLOOKUP($A16,'Return Data'!$B$7:$R$2843,16,0)</f>
        <v>7.3677000000000001</v>
      </c>
      <c r="S16" s="67">
        <f t="shared" si="7"/>
        <v>22</v>
      </c>
    </row>
    <row r="17" spans="1:19" x14ac:dyDescent="0.3">
      <c r="A17" s="63" t="s">
        <v>1674</v>
      </c>
      <c r="B17" s="64">
        <f>VLOOKUP($A17,'Return Data'!$B$7:$R$2843,3,0)</f>
        <v>44330</v>
      </c>
      <c r="C17" s="65">
        <f>VLOOKUP($A17,'Return Data'!$B$7:$R$2843,4,0)</f>
        <v>24.62</v>
      </c>
      <c r="D17" s="65">
        <f>VLOOKUP($A17,'Return Data'!$B$7:$R$2843,10,0)</f>
        <v>-0.36420000000000002</v>
      </c>
      <c r="E17" s="66">
        <f t="shared" si="0"/>
        <v>16</v>
      </c>
      <c r="F17" s="65">
        <f>VLOOKUP($A17,'Return Data'!$B$7:$R$2843,11,0)</f>
        <v>6.7649999999999997</v>
      </c>
      <c r="G17" s="66">
        <f t="shared" si="1"/>
        <v>17</v>
      </c>
      <c r="H17" s="65">
        <f>VLOOKUP($A17,'Return Data'!$B$7:$R$2843,12,0)</f>
        <v>10.502700000000001</v>
      </c>
      <c r="I17" s="66">
        <f t="shared" si="2"/>
        <v>20</v>
      </c>
      <c r="J17" s="65">
        <f>VLOOKUP($A17,'Return Data'!$B$7:$R$2843,13,0)</f>
        <v>20.923400000000001</v>
      </c>
      <c r="K17" s="66">
        <f t="shared" si="3"/>
        <v>19</v>
      </c>
      <c r="L17" s="65">
        <f>VLOOKUP($A17,'Return Data'!$B$7:$R$2843,17,0)</f>
        <v>9.4687000000000001</v>
      </c>
      <c r="M17" s="66">
        <f t="shared" si="4"/>
        <v>15</v>
      </c>
      <c r="N17" s="65">
        <f>VLOOKUP($A17,'Return Data'!$B$7:$R$2843,14,0)</f>
        <v>7.3258999999999999</v>
      </c>
      <c r="O17" s="66">
        <f t="shared" si="5"/>
        <v>14</v>
      </c>
      <c r="P17" s="65">
        <f>VLOOKUP($A17,'Return Data'!$B$7:$R$2843,15,0)</f>
        <v>7.0308999999999999</v>
      </c>
      <c r="Q17" s="66">
        <f t="shared" si="6"/>
        <v>13</v>
      </c>
      <c r="R17" s="65">
        <f>VLOOKUP($A17,'Return Data'!$B$7:$R$2843,16,0)</f>
        <v>7.5004</v>
      </c>
      <c r="S17" s="67">
        <f t="shared" si="7"/>
        <v>21</v>
      </c>
    </row>
    <row r="18" spans="1:19" x14ac:dyDescent="0.3">
      <c r="A18" s="63" t="s">
        <v>1675</v>
      </c>
      <c r="B18" s="64">
        <f>VLOOKUP($A18,'Return Data'!$B$7:$R$2843,3,0)</f>
        <v>44330</v>
      </c>
      <c r="C18" s="65">
        <f>VLOOKUP($A18,'Return Data'!$B$7:$R$2843,4,0)</f>
        <v>12.1235</v>
      </c>
      <c r="D18" s="65">
        <f>VLOOKUP($A18,'Return Data'!$B$7:$R$2843,10,0)</f>
        <v>4.3700000000000003E-2</v>
      </c>
      <c r="E18" s="66">
        <f t="shared" si="0"/>
        <v>10</v>
      </c>
      <c r="F18" s="65">
        <f>VLOOKUP($A18,'Return Data'!$B$7:$R$2843,11,0)</f>
        <v>5.4702999999999999</v>
      </c>
      <c r="G18" s="66">
        <f t="shared" si="1"/>
        <v>20</v>
      </c>
      <c r="H18" s="65">
        <f>VLOOKUP($A18,'Return Data'!$B$7:$R$2843,12,0)</f>
        <v>9.6265999999999998</v>
      </c>
      <c r="I18" s="66">
        <f t="shared" si="2"/>
        <v>22</v>
      </c>
      <c r="J18" s="65">
        <f>VLOOKUP($A18,'Return Data'!$B$7:$R$2843,13,0)</f>
        <v>18.27</v>
      </c>
      <c r="K18" s="66">
        <f t="shared" si="3"/>
        <v>22</v>
      </c>
      <c r="L18" s="65"/>
      <c r="M18" s="66"/>
      <c r="N18" s="65"/>
      <c r="O18" s="66"/>
      <c r="P18" s="65"/>
      <c r="Q18" s="66"/>
      <c r="R18" s="65">
        <f>VLOOKUP($A18,'Return Data'!$B$7:$R$2843,16,0)</f>
        <v>9.1951000000000001</v>
      </c>
      <c r="S18" s="67">
        <f t="shared" si="7"/>
        <v>8</v>
      </c>
    </row>
    <row r="19" spans="1:19" x14ac:dyDescent="0.3">
      <c r="A19" s="63" t="s">
        <v>1676</v>
      </c>
      <c r="B19" s="64">
        <f>VLOOKUP($A19,'Return Data'!$B$7:$R$2843,3,0)</f>
        <v>44330</v>
      </c>
      <c r="C19" s="65">
        <f>VLOOKUP($A19,'Return Data'!$B$7:$R$2843,4,0)</f>
        <v>17.6374</v>
      </c>
      <c r="D19" s="65">
        <f>VLOOKUP($A19,'Return Data'!$B$7:$R$2843,10,0)</f>
        <v>-0.32329999999999998</v>
      </c>
      <c r="E19" s="66">
        <f t="shared" si="0"/>
        <v>15</v>
      </c>
      <c r="F19" s="65">
        <f>VLOOKUP($A19,'Return Data'!$B$7:$R$2843,11,0)</f>
        <v>5.7492999999999999</v>
      </c>
      <c r="G19" s="66">
        <f t="shared" si="1"/>
        <v>19</v>
      </c>
      <c r="H19" s="65">
        <f>VLOOKUP($A19,'Return Data'!$B$7:$R$2843,12,0)</f>
        <v>11.1914</v>
      </c>
      <c r="I19" s="66">
        <f t="shared" si="2"/>
        <v>18</v>
      </c>
      <c r="J19" s="65">
        <f>VLOOKUP($A19,'Return Data'!$B$7:$R$2843,13,0)</f>
        <v>21.956</v>
      </c>
      <c r="K19" s="66">
        <f t="shared" si="3"/>
        <v>17</v>
      </c>
      <c r="L19" s="65">
        <f>VLOOKUP($A19,'Return Data'!$B$7:$R$2843,17,0)</f>
        <v>10.155099999999999</v>
      </c>
      <c r="M19" s="66">
        <f t="shared" si="4"/>
        <v>11</v>
      </c>
      <c r="N19" s="65">
        <f>VLOOKUP($A19,'Return Data'!$B$7:$R$2843,14,0)</f>
        <v>8.5204000000000004</v>
      </c>
      <c r="O19" s="66">
        <f t="shared" si="5"/>
        <v>6</v>
      </c>
      <c r="P19" s="65">
        <f>VLOOKUP($A19,'Return Data'!$B$7:$R$2843,15,0)</f>
        <v>9.4605999999999995</v>
      </c>
      <c r="Q19" s="66">
        <f t="shared" si="6"/>
        <v>7</v>
      </c>
      <c r="R19" s="65">
        <f>VLOOKUP($A19,'Return Data'!$B$7:$R$2843,16,0)</f>
        <v>8.9934999999999992</v>
      </c>
      <c r="S19" s="67">
        <f t="shared" si="7"/>
        <v>10</v>
      </c>
    </row>
    <row r="20" spans="1:19" x14ac:dyDescent="0.3">
      <c r="A20" s="63" t="s">
        <v>1677</v>
      </c>
      <c r="B20" s="64">
        <f>VLOOKUP($A20,'Return Data'!$B$7:$R$2843,3,0)</f>
        <v>44330</v>
      </c>
      <c r="C20" s="65">
        <f>VLOOKUP($A20,'Return Data'!$B$7:$R$2843,4,0)</f>
        <v>22.149000000000001</v>
      </c>
      <c r="D20" s="65">
        <f>VLOOKUP($A20,'Return Data'!$B$7:$R$2843,10,0)</f>
        <v>0.71389999999999998</v>
      </c>
      <c r="E20" s="66">
        <f t="shared" si="0"/>
        <v>6</v>
      </c>
      <c r="F20" s="65">
        <f>VLOOKUP($A20,'Return Data'!$B$7:$R$2843,11,0)</f>
        <v>10.4909</v>
      </c>
      <c r="G20" s="66">
        <f t="shared" si="1"/>
        <v>6</v>
      </c>
      <c r="H20" s="65">
        <f>VLOOKUP($A20,'Return Data'!$B$7:$R$2843,12,0)</f>
        <v>16.930599999999998</v>
      </c>
      <c r="I20" s="66">
        <f t="shared" si="2"/>
        <v>7</v>
      </c>
      <c r="J20" s="65">
        <f>VLOOKUP($A20,'Return Data'!$B$7:$R$2843,13,0)</f>
        <v>33.355400000000003</v>
      </c>
      <c r="K20" s="66">
        <f t="shared" si="3"/>
        <v>2</v>
      </c>
      <c r="L20" s="65">
        <f>VLOOKUP($A20,'Return Data'!$B$7:$R$2843,17,0)</f>
        <v>9.8477999999999994</v>
      </c>
      <c r="M20" s="66">
        <f t="shared" si="4"/>
        <v>13</v>
      </c>
      <c r="N20" s="65">
        <f>VLOOKUP($A20,'Return Data'!$B$7:$R$2843,14,0)</f>
        <v>6.9071999999999996</v>
      </c>
      <c r="O20" s="66">
        <f t="shared" si="5"/>
        <v>15</v>
      </c>
      <c r="P20" s="65">
        <f>VLOOKUP($A20,'Return Data'!$B$7:$R$2843,15,0)</f>
        <v>8.1478999999999999</v>
      </c>
      <c r="Q20" s="66">
        <f t="shared" si="6"/>
        <v>10</v>
      </c>
      <c r="R20" s="65">
        <f>VLOOKUP($A20,'Return Data'!$B$7:$R$2843,16,0)</f>
        <v>8.6295999999999999</v>
      </c>
      <c r="S20" s="67">
        <f t="shared" si="7"/>
        <v>14</v>
      </c>
    </row>
    <row r="21" spans="1:19" x14ac:dyDescent="0.3">
      <c r="A21" s="63" t="s">
        <v>1678</v>
      </c>
      <c r="B21" s="64">
        <f>VLOOKUP($A21,'Return Data'!$B$7:$R$2843,3,0)</f>
        <v>44330</v>
      </c>
      <c r="C21" s="65">
        <f>VLOOKUP($A21,'Return Data'!$B$7:$R$2843,4,0)</f>
        <v>15.092000000000001</v>
      </c>
      <c r="D21" s="65">
        <f>VLOOKUP($A21,'Return Data'!$B$7:$R$2843,10,0)</f>
        <v>-0.25309999999999999</v>
      </c>
      <c r="E21" s="66">
        <f t="shared" si="0"/>
        <v>14</v>
      </c>
      <c r="F21" s="65">
        <f>VLOOKUP($A21,'Return Data'!$B$7:$R$2843,11,0)</f>
        <v>10.9274</v>
      </c>
      <c r="G21" s="66">
        <f t="shared" si="1"/>
        <v>2</v>
      </c>
      <c r="H21" s="65">
        <f>VLOOKUP($A21,'Return Data'!$B$7:$R$2843,12,0)</f>
        <v>19.070900000000002</v>
      </c>
      <c r="I21" s="66">
        <f t="shared" si="2"/>
        <v>1</v>
      </c>
      <c r="J21" s="65">
        <f>VLOOKUP($A21,'Return Data'!$B$7:$R$2843,13,0)</f>
        <v>34.168999999999997</v>
      </c>
      <c r="K21" s="66">
        <f t="shared" si="3"/>
        <v>1</v>
      </c>
      <c r="L21" s="65">
        <f>VLOOKUP($A21,'Return Data'!$B$7:$R$2843,17,0)</f>
        <v>14.2812</v>
      </c>
      <c r="M21" s="66">
        <f t="shared" si="4"/>
        <v>1</v>
      </c>
      <c r="N21" s="65">
        <f>VLOOKUP($A21,'Return Data'!$B$7:$R$2843,14,0)</f>
        <v>10.338800000000001</v>
      </c>
      <c r="O21" s="66">
        <f t="shared" si="5"/>
        <v>1</v>
      </c>
      <c r="P21" s="65"/>
      <c r="Q21" s="66"/>
      <c r="R21" s="65">
        <f>VLOOKUP($A21,'Return Data'!$B$7:$R$2843,16,0)</f>
        <v>10.0885</v>
      </c>
      <c r="S21" s="67">
        <f t="shared" si="7"/>
        <v>3</v>
      </c>
    </row>
    <row r="22" spans="1:19" x14ac:dyDescent="0.3">
      <c r="A22" s="63" t="s">
        <v>1679</v>
      </c>
      <c r="B22" s="64">
        <f>VLOOKUP($A22,'Return Data'!$B$7:$R$2843,3,0)</f>
        <v>44330</v>
      </c>
      <c r="C22" s="65">
        <f>VLOOKUP($A22,'Return Data'!$B$7:$R$2843,4,0)</f>
        <v>13.63</v>
      </c>
      <c r="D22" s="65">
        <f>VLOOKUP($A22,'Return Data'!$B$7:$R$2843,10,0)</f>
        <v>0.71679999999999999</v>
      </c>
      <c r="E22" s="66">
        <f t="shared" si="0"/>
        <v>5</v>
      </c>
      <c r="F22" s="65">
        <f>VLOOKUP($A22,'Return Data'!$B$7:$R$2843,11,0)</f>
        <v>10.061400000000001</v>
      </c>
      <c r="G22" s="66">
        <f t="shared" si="1"/>
        <v>7</v>
      </c>
      <c r="H22" s="65">
        <f>VLOOKUP($A22,'Return Data'!$B$7:$R$2843,12,0)</f>
        <v>18.305700000000002</v>
      </c>
      <c r="I22" s="66">
        <f t="shared" si="2"/>
        <v>3</v>
      </c>
      <c r="J22" s="65">
        <f>VLOOKUP($A22,'Return Data'!$B$7:$R$2843,13,0)</f>
        <v>33.300699999999999</v>
      </c>
      <c r="K22" s="66">
        <f t="shared" si="3"/>
        <v>3</v>
      </c>
      <c r="L22" s="65"/>
      <c r="M22" s="66"/>
      <c r="N22" s="65"/>
      <c r="O22" s="66"/>
      <c r="P22" s="65"/>
      <c r="Q22" s="66"/>
      <c r="R22" s="65">
        <f>VLOOKUP($A22,'Return Data'!$B$7:$R$2843,16,0)</f>
        <v>13.723100000000001</v>
      </c>
      <c r="S22" s="67">
        <f t="shared" si="7"/>
        <v>1</v>
      </c>
    </row>
    <row r="23" spans="1:19" x14ac:dyDescent="0.3">
      <c r="A23" s="63" t="s">
        <v>1680</v>
      </c>
      <c r="B23" s="64">
        <f>VLOOKUP($A23,'Return Data'!$B$7:$R$2843,3,0)</f>
        <v>44330</v>
      </c>
      <c r="C23" s="65">
        <f>VLOOKUP($A23,'Return Data'!$B$7:$R$2843,4,0)</f>
        <v>12.1249</v>
      </c>
      <c r="D23" s="65">
        <f>VLOOKUP($A23,'Return Data'!$B$7:$R$2843,10,0)</f>
        <v>-8.4099999999999994E-2</v>
      </c>
      <c r="E23" s="66">
        <f t="shared" si="0"/>
        <v>12</v>
      </c>
      <c r="F23" s="65">
        <f>VLOOKUP($A23,'Return Data'!$B$7:$R$2843,11,0)</f>
        <v>8.4304000000000006</v>
      </c>
      <c r="G23" s="66">
        <f t="shared" si="1"/>
        <v>13</v>
      </c>
      <c r="H23" s="65">
        <f>VLOOKUP($A23,'Return Data'!$B$7:$R$2843,12,0)</f>
        <v>13.4122</v>
      </c>
      <c r="I23" s="66">
        <f t="shared" si="2"/>
        <v>14</v>
      </c>
      <c r="J23" s="65">
        <f>VLOOKUP($A23,'Return Data'!$B$7:$R$2843,13,0)</f>
        <v>22.255199999999999</v>
      </c>
      <c r="K23" s="66">
        <f t="shared" si="3"/>
        <v>13</v>
      </c>
      <c r="L23" s="65">
        <f>VLOOKUP($A23,'Return Data'!$B$7:$R$2843,17,0)</f>
        <v>-2.883</v>
      </c>
      <c r="M23" s="66">
        <f t="shared" si="4"/>
        <v>19</v>
      </c>
      <c r="N23" s="65">
        <f>VLOOKUP($A23,'Return Data'!$B$7:$R$2843,14,0)</f>
        <v>-2.5344000000000002</v>
      </c>
      <c r="O23" s="66">
        <f t="shared" si="5"/>
        <v>16</v>
      </c>
      <c r="P23" s="65">
        <f>VLOOKUP($A23,'Return Data'!$B$7:$R$2843,15,0)</f>
        <v>3.2176999999999998</v>
      </c>
      <c r="Q23" s="66">
        <f t="shared" si="6"/>
        <v>14</v>
      </c>
      <c r="R23" s="65">
        <f>VLOOKUP($A23,'Return Data'!$B$7:$R$2843,16,0)</f>
        <v>3.2847</v>
      </c>
      <c r="S23" s="67">
        <f t="shared" si="7"/>
        <v>23</v>
      </c>
    </row>
    <row r="24" spans="1:19" x14ac:dyDescent="0.3">
      <c r="A24" s="63" t="s">
        <v>1681</v>
      </c>
      <c r="B24" s="64">
        <f>VLOOKUP($A24,'Return Data'!$B$7:$R$2843,3,0)</f>
        <v>44330</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1682</v>
      </c>
      <c r="B25" s="64"/>
      <c r="C25" s="65"/>
      <c r="D25" s="65"/>
      <c r="E25" s="66"/>
      <c r="F25" s="65"/>
      <c r="G25" s="66"/>
      <c r="H25" s="65"/>
      <c r="I25" s="66"/>
      <c r="J25" s="65"/>
      <c r="K25" s="66"/>
      <c r="L25" s="65"/>
      <c r="M25" s="66"/>
      <c r="N25" s="65"/>
      <c r="O25" s="66"/>
      <c r="P25" s="65"/>
      <c r="Q25" s="66"/>
      <c r="R25" s="65"/>
      <c r="S25" s="67"/>
    </row>
    <row r="26" spans="1:19" x14ac:dyDescent="0.3">
      <c r="A26" s="63" t="s">
        <v>1683</v>
      </c>
      <c r="B26" s="64">
        <f>VLOOKUP($A26,'Return Data'!$B$7:$R$2843,3,0)</f>
        <v>44330</v>
      </c>
      <c r="C26" s="65">
        <f>VLOOKUP($A26,'Return Data'!$B$7:$R$2843,4,0)</f>
        <v>39.993600000000001</v>
      </c>
      <c r="D26" s="65">
        <f>VLOOKUP($A26,'Return Data'!$B$7:$R$2843,10,0)</f>
        <v>1.2121999999999999</v>
      </c>
      <c r="E26" s="66">
        <f t="shared" si="0"/>
        <v>3</v>
      </c>
      <c r="F26" s="65">
        <f>VLOOKUP($A26,'Return Data'!$B$7:$R$2843,11,0)</f>
        <v>8.7536000000000005</v>
      </c>
      <c r="G26" s="66">
        <f t="shared" si="1"/>
        <v>12</v>
      </c>
      <c r="H26" s="65">
        <f>VLOOKUP($A26,'Return Data'!$B$7:$R$2843,12,0)</f>
        <v>14.654999999999999</v>
      </c>
      <c r="I26" s="66">
        <f t="shared" si="2"/>
        <v>12</v>
      </c>
      <c r="J26" s="65">
        <f>VLOOKUP($A26,'Return Data'!$B$7:$R$2843,13,0)</f>
        <v>22.153300000000002</v>
      </c>
      <c r="K26" s="66">
        <f t="shared" si="3"/>
        <v>15</v>
      </c>
      <c r="L26" s="65">
        <f>VLOOKUP($A26,'Return Data'!$B$7:$R$2843,17,0)</f>
        <v>9.1113999999999997</v>
      </c>
      <c r="M26" s="66">
        <f t="shared" si="4"/>
        <v>17</v>
      </c>
      <c r="N26" s="65">
        <f>VLOOKUP($A26,'Return Data'!$B$7:$R$2843,14,0)</f>
        <v>7.7332000000000001</v>
      </c>
      <c r="O26" s="66">
        <f t="shared" si="5"/>
        <v>12</v>
      </c>
      <c r="P26" s="65">
        <f>VLOOKUP($A26,'Return Data'!$B$7:$R$2843,15,0)</f>
        <v>8.4024000000000001</v>
      </c>
      <c r="Q26" s="66">
        <f t="shared" si="6"/>
        <v>9</v>
      </c>
      <c r="R26" s="65">
        <f>VLOOKUP($A26,'Return Data'!$B$7:$R$2843,16,0)</f>
        <v>9.3666999999999998</v>
      </c>
      <c r="S26" s="67">
        <f t="shared" si="7"/>
        <v>7</v>
      </c>
    </row>
    <row r="27" spans="1:19" x14ac:dyDescent="0.3">
      <c r="A27" s="63" t="s">
        <v>1684</v>
      </c>
      <c r="B27" s="64">
        <f>VLOOKUP($A27,'Return Data'!$B$7:$R$2843,3,0)</f>
        <v>44330</v>
      </c>
      <c r="C27" s="65">
        <f>VLOOKUP($A27,'Return Data'!$B$7:$R$2843,4,0)</f>
        <v>48.06</v>
      </c>
      <c r="D27" s="65">
        <f>VLOOKUP($A27,'Return Data'!$B$7:$R$2843,10,0)</f>
        <v>-3.4299999999999997E-2</v>
      </c>
      <c r="E27" s="66">
        <f t="shared" si="0"/>
        <v>11</v>
      </c>
      <c r="F27" s="65">
        <f>VLOOKUP($A27,'Return Data'!$B$7:$R$2843,11,0)</f>
        <v>10.7996</v>
      </c>
      <c r="G27" s="66">
        <f t="shared" si="1"/>
        <v>3</v>
      </c>
      <c r="H27" s="65">
        <f>VLOOKUP($A27,'Return Data'!$B$7:$R$2843,12,0)</f>
        <v>17.693999999999999</v>
      </c>
      <c r="I27" s="66">
        <f t="shared" si="2"/>
        <v>6</v>
      </c>
      <c r="J27" s="65">
        <f>VLOOKUP($A27,'Return Data'!$B$7:$R$2843,13,0)</f>
        <v>30.851700000000001</v>
      </c>
      <c r="K27" s="66">
        <f t="shared" si="3"/>
        <v>4</v>
      </c>
      <c r="L27" s="65">
        <f>VLOOKUP($A27,'Return Data'!$B$7:$R$2843,17,0)</f>
        <v>13.208</v>
      </c>
      <c r="M27" s="66">
        <f t="shared" si="4"/>
        <v>2</v>
      </c>
      <c r="N27" s="65">
        <f>VLOOKUP($A27,'Return Data'!$B$7:$R$2843,14,0)</f>
        <v>9.8557000000000006</v>
      </c>
      <c r="O27" s="66">
        <f t="shared" si="5"/>
        <v>2</v>
      </c>
      <c r="P27" s="65">
        <f>VLOOKUP($A27,'Return Data'!$B$7:$R$2843,15,0)</f>
        <v>10.023400000000001</v>
      </c>
      <c r="Q27" s="66">
        <f t="shared" si="6"/>
        <v>2</v>
      </c>
      <c r="R27" s="65">
        <f>VLOOKUP($A27,'Return Data'!$B$7:$R$2843,16,0)</f>
        <v>8.5421999999999993</v>
      </c>
      <c r="S27" s="67">
        <f t="shared" si="7"/>
        <v>16</v>
      </c>
    </row>
    <row r="28" spans="1:19" x14ac:dyDescent="0.3">
      <c r="A28" s="63" t="s">
        <v>1685</v>
      </c>
      <c r="B28" s="64">
        <f>VLOOKUP($A28,'Return Data'!$B$7:$R$2843,3,0)</f>
        <v>44330</v>
      </c>
      <c r="C28" s="65">
        <f>VLOOKUP($A28,'Return Data'!$B$7:$R$2843,4,0)</f>
        <v>17.142900000000001</v>
      </c>
      <c r="D28" s="65">
        <f>VLOOKUP($A28,'Return Data'!$B$7:$R$2843,10,0)</f>
        <v>-0.17879999999999999</v>
      </c>
      <c r="E28" s="66">
        <f t="shared" si="0"/>
        <v>13</v>
      </c>
      <c r="F28" s="65">
        <f>VLOOKUP($A28,'Return Data'!$B$7:$R$2843,11,0)</f>
        <v>9.8855000000000004</v>
      </c>
      <c r="G28" s="66">
        <f t="shared" si="1"/>
        <v>8</v>
      </c>
      <c r="H28" s="65">
        <f>VLOOKUP($A28,'Return Data'!$B$7:$R$2843,12,0)</f>
        <v>17.9511</v>
      </c>
      <c r="I28" s="66">
        <f t="shared" si="2"/>
        <v>5</v>
      </c>
      <c r="J28" s="65">
        <f>VLOOKUP($A28,'Return Data'!$B$7:$R$2843,13,0)</f>
        <v>30.686299999999999</v>
      </c>
      <c r="K28" s="66">
        <f t="shared" si="3"/>
        <v>6</v>
      </c>
      <c r="L28" s="65">
        <f>VLOOKUP($A28,'Return Data'!$B$7:$R$2843,17,0)</f>
        <v>12.326700000000001</v>
      </c>
      <c r="M28" s="66">
        <f t="shared" si="4"/>
        <v>3</v>
      </c>
      <c r="N28" s="65">
        <f>VLOOKUP($A28,'Return Data'!$B$7:$R$2843,14,0)</f>
        <v>8.9875000000000007</v>
      </c>
      <c r="O28" s="66">
        <f t="shared" si="5"/>
        <v>5</v>
      </c>
      <c r="P28" s="65">
        <f>VLOOKUP($A28,'Return Data'!$B$7:$R$2843,15,0)</f>
        <v>9.6783999999999999</v>
      </c>
      <c r="Q28" s="66">
        <f t="shared" si="6"/>
        <v>5</v>
      </c>
      <c r="R28" s="65">
        <f>VLOOKUP($A28,'Return Data'!$B$7:$R$2843,16,0)</f>
        <v>9.4488000000000003</v>
      </c>
      <c r="S28" s="67">
        <f t="shared" si="7"/>
        <v>6</v>
      </c>
    </row>
    <row r="29" spans="1:19" x14ac:dyDescent="0.3">
      <c r="A29" s="63" t="s">
        <v>1686</v>
      </c>
      <c r="B29" s="64">
        <f>VLOOKUP($A29,'Return Data'!$B$7:$R$2843,3,0)</f>
        <v>44330</v>
      </c>
      <c r="C29" s="65">
        <f>VLOOKUP($A29,'Return Data'!$B$7:$R$2843,4,0)</f>
        <v>12.2324</v>
      </c>
      <c r="D29" s="65">
        <f>VLOOKUP($A29,'Return Data'!$B$7:$R$2843,10,0)</f>
        <v>-1.4327000000000001</v>
      </c>
      <c r="E29" s="66">
        <f t="shared" si="0"/>
        <v>23</v>
      </c>
      <c r="F29" s="65">
        <f>VLOOKUP($A29,'Return Data'!$B$7:$R$2843,11,0)</f>
        <v>5.3310000000000004</v>
      </c>
      <c r="G29" s="66">
        <f t="shared" si="1"/>
        <v>21</v>
      </c>
      <c r="H29" s="65">
        <f>VLOOKUP($A29,'Return Data'!$B$7:$R$2843,12,0)</f>
        <v>10.282299999999999</v>
      </c>
      <c r="I29" s="66">
        <f t="shared" si="2"/>
        <v>21</v>
      </c>
      <c r="J29" s="65">
        <f>VLOOKUP($A29,'Return Data'!$B$7:$R$2843,13,0)</f>
        <v>19.806899999999999</v>
      </c>
      <c r="K29" s="66">
        <f t="shared" si="3"/>
        <v>21</v>
      </c>
      <c r="L29" s="65"/>
      <c r="M29" s="66"/>
      <c r="N29" s="65"/>
      <c r="O29" s="66"/>
      <c r="P29" s="65"/>
      <c r="Q29" s="66"/>
      <c r="R29" s="65">
        <f>VLOOKUP($A29,'Return Data'!$B$7:$R$2843,16,0)</f>
        <v>8.6250999999999998</v>
      </c>
      <c r="S29" s="67">
        <f t="shared" si="7"/>
        <v>15</v>
      </c>
    </row>
    <row r="30" spans="1:19" x14ac:dyDescent="0.3">
      <c r="A30" s="63" t="s">
        <v>1687</v>
      </c>
      <c r="B30" s="64">
        <f>VLOOKUP($A30,'Return Data'!$B$7:$R$2843,3,0)</f>
        <v>44330</v>
      </c>
      <c r="C30" s="65">
        <f>VLOOKUP($A30,'Return Data'!$B$7:$R$2843,4,0)</f>
        <v>41.418900000000001</v>
      </c>
      <c r="D30" s="65">
        <f>VLOOKUP($A30,'Return Data'!$B$7:$R$2843,10,0)</f>
        <v>-0.87849999999999995</v>
      </c>
      <c r="E30" s="66">
        <f t="shared" si="0"/>
        <v>19</v>
      </c>
      <c r="F30" s="65">
        <f>VLOOKUP($A30,'Return Data'!$B$7:$R$2843,11,0)</f>
        <v>6.7637999999999998</v>
      </c>
      <c r="G30" s="66">
        <f t="shared" si="1"/>
        <v>18</v>
      </c>
      <c r="H30" s="65">
        <f>VLOOKUP($A30,'Return Data'!$B$7:$R$2843,12,0)</f>
        <v>12.641</v>
      </c>
      <c r="I30" s="66">
        <f t="shared" si="2"/>
        <v>16</v>
      </c>
      <c r="J30" s="65">
        <f>VLOOKUP($A30,'Return Data'!$B$7:$R$2843,13,0)</f>
        <v>22.1325</v>
      </c>
      <c r="K30" s="66">
        <f t="shared" si="3"/>
        <v>16</v>
      </c>
      <c r="L30" s="65">
        <f>VLOOKUP($A30,'Return Data'!$B$7:$R$2843,17,0)</f>
        <v>9.6628000000000007</v>
      </c>
      <c r="M30" s="66">
        <f t="shared" si="4"/>
        <v>14</v>
      </c>
      <c r="N30" s="65">
        <f>VLOOKUP($A30,'Return Data'!$B$7:$R$2843,14,0)</f>
        <v>7.8818000000000001</v>
      </c>
      <c r="O30" s="66">
        <f t="shared" si="5"/>
        <v>11</v>
      </c>
      <c r="P30" s="65">
        <f>VLOOKUP($A30,'Return Data'!$B$7:$R$2843,15,0)</f>
        <v>8.1256000000000004</v>
      </c>
      <c r="Q30" s="66">
        <f t="shared" si="6"/>
        <v>11</v>
      </c>
      <c r="R30" s="65">
        <f>VLOOKUP($A30,'Return Data'!$B$7:$R$2843,16,0)</f>
        <v>8.0924999999999994</v>
      </c>
      <c r="S30" s="67">
        <f t="shared" si="7"/>
        <v>19</v>
      </c>
    </row>
    <row r="31" spans="1:19" x14ac:dyDescent="0.3">
      <c r="A31" s="63" t="s">
        <v>1688</v>
      </c>
      <c r="B31" s="64">
        <f>VLOOKUP($A31,'Return Data'!$B$7:$R$2843,3,0)</f>
        <v>44330</v>
      </c>
      <c r="C31" s="65">
        <f>VLOOKUP($A31,'Return Data'!$B$7:$R$2843,4,0)</f>
        <v>12.62</v>
      </c>
      <c r="D31" s="65">
        <f>VLOOKUP($A31,'Return Data'!$B$7:$R$2843,10,0)</f>
        <v>-0.62990000000000002</v>
      </c>
      <c r="E31" s="66">
        <f t="shared" si="0"/>
        <v>18</v>
      </c>
      <c r="F31" s="65">
        <f>VLOOKUP($A31,'Return Data'!$B$7:$R$2843,11,0)</f>
        <v>5.2544000000000004</v>
      </c>
      <c r="G31" s="66">
        <f t="shared" si="1"/>
        <v>22</v>
      </c>
      <c r="H31" s="65">
        <f>VLOOKUP($A31,'Return Data'!$B$7:$R$2843,12,0)</f>
        <v>10.7989</v>
      </c>
      <c r="I31" s="66">
        <f t="shared" si="2"/>
        <v>19</v>
      </c>
      <c r="J31" s="65">
        <f>VLOOKUP($A31,'Return Data'!$B$7:$R$2843,13,0)</f>
        <v>21.113199999999999</v>
      </c>
      <c r="K31" s="66">
        <f t="shared" si="3"/>
        <v>18</v>
      </c>
      <c r="L31" s="65">
        <f>VLOOKUP($A31,'Return Data'!$B$7:$R$2843,17,0)</f>
        <v>9.9844000000000008</v>
      </c>
      <c r="M31" s="66">
        <f t="shared" si="4"/>
        <v>12</v>
      </c>
      <c r="N31" s="65"/>
      <c r="O31" s="66"/>
      <c r="P31" s="65"/>
      <c r="Q31" s="66"/>
      <c r="R31" s="65">
        <f>VLOOKUP($A31,'Return Data'!$B$7:$R$2843,16,0)</f>
        <v>8.7821999999999996</v>
      </c>
      <c r="S31" s="67">
        <f t="shared" si="7"/>
        <v>12</v>
      </c>
    </row>
    <row r="32" spans="1:19" x14ac:dyDescent="0.3">
      <c r="A32" s="63" t="s">
        <v>1689</v>
      </c>
      <c r="B32" s="64">
        <f>VLOOKUP($A32,'Return Data'!$B$7:$R$2843,3,0)</f>
        <v>44330</v>
      </c>
      <c r="C32" s="65">
        <f>VLOOKUP($A32,'Return Data'!$B$7:$R$2843,4,0)</f>
        <v>12.400499999999999</v>
      </c>
      <c r="D32" s="65">
        <f>VLOOKUP($A32,'Return Data'!$B$7:$R$2843,10,0)</f>
        <v>0.67959999999999998</v>
      </c>
      <c r="E32" s="66">
        <f t="shared" si="0"/>
        <v>7</v>
      </c>
      <c r="F32" s="65">
        <f>VLOOKUP($A32,'Return Data'!$B$7:$R$2843,11,0)</f>
        <v>10.492800000000001</v>
      </c>
      <c r="G32" s="66">
        <f t="shared" si="1"/>
        <v>5</v>
      </c>
      <c r="H32" s="65">
        <f>VLOOKUP($A32,'Return Data'!$B$7:$R$2843,12,0)</f>
        <v>16.055199999999999</v>
      </c>
      <c r="I32" s="66">
        <f t="shared" si="2"/>
        <v>9</v>
      </c>
      <c r="J32" s="65">
        <f>VLOOKUP($A32,'Return Data'!$B$7:$R$2843,13,0)</f>
        <v>26.545999999999999</v>
      </c>
      <c r="K32" s="66">
        <f t="shared" si="3"/>
        <v>9</v>
      </c>
      <c r="L32" s="65">
        <f>VLOOKUP($A32,'Return Data'!$B$7:$R$2843,17,0)</f>
        <v>10.551299999999999</v>
      </c>
      <c r="M32" s="66">
        <f t="shared" si="4"/>
        <v>9</v>
      </c>
      <c r="N32" s="65"/>
      <c r="O32" s="66"/>
      <c r="P32" s="65"/>
      <c r="Q32" s="66"/>
      <c r="R32" s="65">
        <f>VLOOKUP($A32,'Return Data'!$B$7:$R$2843,16,0)</f>
        <v>8.2728000000000002</v>
      </c>
      <c r="S32" s="67">
        <f t="shared" si="7"/>
        <v>18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1.6243478260869561E-2</v>
      </c>
      <c r="E34" s="74"/>
      <c r="F34" s="75">
        <f>AVERAGE(F8:F32)</f>
        <v>8.3852521739130434</v>
      </c>
      <c r="G34" s="74"/>
      <c r="H34" s="75">
        <f>AVERAGE(H8:H32)</f>
        <v>14.329143478260871</v>
      </c>
      <c r="I34" s="74"/>
      <c r="J34" s="75">
        <f>AVERAGE(J8:J32)</f>
        <v>25.258321739130437</v>
      </c>
      <c r="K34" s="74"/>
      <c r="L34" s="75">
        <f>AVERAGE(L8:L32)</f>
        <v>10.017010526315788</v>
      </c>
      <c r="M34" s="74"/>
      <c r="N34" s="75">
        <f>AVERAGE(N8:N32)</f>
        <v>7.7370624999999995</v>
      </c>
      <c r="O34" s="74"/>
      <c r="P34" s="75">
        <f>AVERAGE(P8:P32)</f>
        <v>8.6966428571428569</v>
      </c>
      <c r="Q34" s="74"/>
      <c r="R34" s="75">
        <f>AVERAGE(R8:R32)</f>
        <v>8.809347826086956</v>
      </c>
      <c r="S34" s="76"/>
    </row>
    <row r="35" spans="1:19" x14ac:dyDescent="0.3">
      <c r="A35" s="73" t="s">
        <v>28</v>
      </c>
      <c r="B35" s="74"/>
      <c r="C35" s="74"/>
      <c r="D35" s="75">
        <f>MIN(D8:D32)</f>
        <v>-1.4327000000000001</v>
      </c>
      <c r="E35" s="74"/>
      <c r="F35" s="75">
        <f>MIN(F8:F32)</f>
        <v>3.5529000000000002</v>
      </c>
      <c r="G35" s="74"/>
      <c r="H35" s="75">
        <f>MIN(H8:H32)</f>
        <v>7.2710999999999997</v>
      </c>
      <c r="I35" s="74"/>
      <c r="J35" s="75">
        <f>MIN(J8:J32)</f>
        <v>16.5854</v>
      </c>
      <c r="K35" s="74"/>
      <c r="L35" s="75">
        <f>MIN(L8:L32)</f>
        <v>-2.883</v>
      </c>
      <c r="M35" s="74"/>
      <c r="N35" s="75">
        <f>MIN(N8:N32)</f>
        <v>-2.5344000000000002</v>
      </c>
      <c r="O35" s="74"/>
      <c r="P35" s="75">
        <f>MIN(P8:P32)</f>
        <v>3.2176999999999998</v>
      </c>
      <c r="Q35" s="74"/>
      <c r="R35" s="75">
        <f>MIN(R8:R32)</f>
        <v>3.2847</v>
      </c>
      <c r="S35" s="76"/>
    </row>
    <row r="36" spans="1:19" ht="15" thickBot="1" x14ac:dyDescent="0.35">
      <c r="A36" s="77" t="s">
        <v>29</v>
      </c>
      <c r="B36" s="78"/>
      <c r="C36" s="78"/>
      <c r="D36" s="79">
        <f>MAX(D8:D32)</f>
        <v>1.6245000000000001</v>
      </c>
      <c r="E36" s="78"/>
      <c r="F36" s="79">
        <f>MAX(F8:F32)</f>
        <v>13.190300000000001</v>
      </c>
      <c r="G36" s="78"/>
      <c r="H36" s="79">
        <f>MAX(H8:H32)</f>
        <v>19.070900000000002</v>
      </c>
      <c r="I36" s="78"/>
      <c r="J36" s="79">
        <f>MAX(J8:J32)</f>
        <v>34.168999999999997</v>
      </c>
      <c r="K36" s="78"/>
      <c r="L36" s="79">
        <f>MAX(L8:L32)</f>
        <v>14.2812</v>
      </c>
      <c r="M36" s="78"/>
      <c r="N36" s="79">
        <f>MAX(N8:N32)</f>
        <v>10.338800000000001</v>
      </c>
      <c r="O36" s="78"/>
      <c r="P36" s="79">
        <f>MAX(P8:P32)</f>
        <v>11.463699999999999</v>
      </c>
      <c r="Q36" s="78"/>
      <c r="R36" s="79">
        <f>MAX(R8:R32)</f>
        <v>13.723100000000001</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1664</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1690</v>
      </c>
      <c r="B8" s="64">
        <f>VLOOKUP($A8,'Return Data'!$B$7:$R$2843,3,0)</f>
        <v>44330</v>
      </c>
      <c r="C8" s="65">
        <f>VLOOKUP($A8,'Return Data'!$B$7:$R$2843,4,0)</f>
        <v>16.010000000000002</v>
      </c>
      <c r="D8" s="65">
        <f>VLOOKUP($A8,'Return Data'!$B$7:$R$2843,10,0)</f>
        <v>-1.1728000000000001</v>
      </c>
      <c r="E8" s="66">
        <f>RANK(D8,D$8:D$32,0)</f>
        <v>20</v>
      </c>
      <c r="F8" s="65">
        <f>VLOOKUP($A8,'Return Data'!$B$7:$R$2843,11,0)</f>
        <v>8.6897000000000002</v>
      </c>
      <c r="G8" s="66">
        <f>RANK(F8,F$8:F$32,0)</f>
        <v>10</v>
      </c>
      <c r="H8" s="65">
        <f>VLOOKUP($A8,'Return Data'!$B$7:$R$2843,12,0)</f>
        <v>15.9305</v>
      </c>
      <c r="I8" s="66">
        <f>RANK(H8,H$8:H$32,0)</f>
        <v>8</v>
      </c>
      <c r="J8" s="65">
        <f>VLOOKUP($A8,'Return Data'!$B$7:$R$2843,13,0)</f>
        <v>25.175899999999999</v>
      </c>
      <c r="K8" s="66">
        <f>RANK(J8,J$8:J$32,0)</f>
        <v>10</v>
      </c>
      <c r="L8" s="65">
        <f>VLOOKUP($A8,'Return Data'!$B$7:$R$2843,17,0)</f>
        <v>10.409000000000001</v>
      </c>
      <c r="M8" s="66">
        <f>RANK(L8,L$8:L$32,0)</f>
        <v>5</v>
      </c>
      <c r="N8" s="65">
        <f>VLOOKUP($A8,'Return Data'!$B$7:$R$2843,14,0)</f>
        <v>6.8817000000000004</v>
      </c>
      <c r="O8" s="66">
        <f>RANK(N8,N$8:N$32,0)</f>
        <v>9</v>
      </c>
      <c r="P8" s="65">
        <f>VLOOKUP($A8,'Return Data'!$B$7:$R$2843,15,0)</f>
        <v>8.4849999999999994</v>
      </c>
      <c r="Q8" s="66">
        <f>RANK(P8,P$8:P$32,0)</f>
        <v>7</v>
      </c>
      <c r="R8" s="65">
        <f>VLOOKUP($A8,'Return Data'!$B$7:$R$2843,16,0)</f>
        <v>7.5536000000000003</v>
      </c>
      <c r="S8" s="67">
        <f>RANK(R8,R$8:R$32,0)</f>
        <v>15</v>
      </c>
    </row>
    <row r="9" spans="1:20" x14ac:dyDescent="0.3">
      <c r="A9" s="63" t="s">
        <v>1691</v>
      </c>
      <c r="B9" s="64">
        <f>VLOOKUP($A9,'Return Data'!$B$7:$R$2843,3,0)</f>
        <v>44330</v>
      </c>
      <c r="C9" s="65">
        <f>VLOOKUP($A9,'Return Data'!$B$7:$R$2843,4,0)</f>
        <v>15.19</v>
      </c>
      <c r="D9" s="65">
        <f>VLOOKUP($A9,'Return Data'!$B$7:$R$2843,10,0)</f>
        <v>-1.3635999999999999</v>
      </c>
      <c r="E9" s="66">
        <f t="shared" ref="E9:E32" si="0">RANK(D9,D$8:D$32,0)</f>
        <v>21</v>
      </c>
      <c r="F9" s="65">
        <f>VLOOKUP($A9,'Return Data'!$B$7:$R$2843,11,0)</f>
        <v>6.6712999999999996</v>
      </c>
      <c r="G9" s="66">
        <f t="shared" ref="G9:G32" si="1">RANK(F9,F$8:F$32,0)</f>
        <v>16</v>
      </c>
      <c r="H9" s="65">
        <f>VLOOKUP($A9,'Return Data'!$B$7:$R$2843,12,0)</f>
        <v>14.2105</v>
      </c>
      <c r="I9" s="66">
        <f t="shared" ref="I9:I32" si="2">RANK(H9,H$8:H$32,0)</f>
        <v>11</v>
      </c>
      <c r="J9" s="65">
        <f>VLOOKUP($A9,'Return Data'!$B$7:$R$2843,13,0)</f>
        <v>24.712599999999998</v>
      </c>
      <c r="K9" s="66">
        <f t="shared" ref="K9:K32" si="3">RANK(J9,J$8:J$32,0)</f>
        <v>11</v>
      </c>
      <c r="L9" s="65">
        <f>VLOOKUP($A9,'Return Data'!$B$7:$R$2843,17,0)</f>
        <v>9.4804999999999993</v>
      </c>
      <c r="M9" s="66">
        <f t="shared" ref="M9:M32" si="4">RANK(L9,L$8:L$32,0)</f>
        <v>9</v>
      </c>
      <c r="N9" s="65">
        <f>VLOOKUP($A9,'Return Data'!$B$7:$R$2843,14,0)</f>
        <v>7.8981000000000003</v>
      </c>
      <c r="O9" s="66">
        <f t="shared" ref="O9:O30" si="5">RANK(N9,N$8:N$32,0)</f>
        <v>5</v>
      </c>
      <c r="P9" s="65">
        <f>VLOOKUP($A9,'Return Data'!$B$7:$R$2843,15,0)</f>
        <v>8.6671999999999993</v>
      </c>
      <c r="Q9" s="66">
        <f t="shared" ref="Q9:Q30" si="6">RANK(P9,P$8:P$32,0)</f>
        <v>4</v>
      </c>
      <c r="R9" s="65">
        <f>VLOOKUP($A9,'Return Data'!$B$7:$R$2843,16,0)</f>
        <v>7.5366</v>
      </c>
      <c r="S9" s="67">
        <f t="shared" ref="S9:S32" si="7">RANK(R9,R$8:R$32,0)</f>
        <v>16</v>
      </c>
    </row>
    <row r="10" spans="1:20" x14ac:dyDescent="0.3">
      <c r="A10" s="63" t="s">
        <v>1692</v>
      </c>
      <c r="B10" s="64">
        <f>VLOOKUP($A10,'Return Data'!$B$7:$R$2843,3,0)</f>
        <v>44330</v>
      </c>
      <c r="C10" s="65">
        <f>VLOOKUP($A10,'Return Data'!$B$7:$R$2843,4,0)</f>
        <v>11.72</v>
      </c>
      <c r="D10" s="65">
        <f>VLOOKUP($A10,'Return Data'!$B$7:$R$2843,10,0)</f>
        <v>0.4284</v>
      </c>
      <c r="E10" s="66">
        <f t="shared" si="0"/>
        <v>8</v>
      </c>
      <c r="F10" s="65">
        <f>VLOOKUP($A10,'Return Data'!$B$7:$R$2843,11,0)</f>
        <v>2.9876999999999998</v>
      </c>
      <c r="G10" s="66">
        <f t="shared" si="1"/>
        <v>23</v>
      </c>
      <c r="H10" s="65">
        <f>VLOOKUP($A10,'Return Data'!$B$7:$R$2843,12,0)</f>
        <v>6.3521000000000001</v>
      </c>
      <c r="I10" s="66">
        <f t="shared" si="2"/>
        <v>23</v>
      </c>
      <c r="J10" s="65">
        <f>VLOOKUP($A10,'Return Data'!$B$7:$R$2843,13,0)</f>
        <v>15.2409</v>
      </c>
      <c r="K10" s="66">
        <f t="shared" si="3"/>
        <v>23</v>
      </c>
      <c r="L10" s="65"/>
      <c r="M10" s="66"/>
      <c r="N10" s="65"/>
      <c r="O10" s="66"/>
      <c r="P10" s="65"/>
      <c r="Q10" s="66"/>
      <c r="R10" s="65">
        <f>VLOOKUP($A10,'Return Data'!$B$7:$R$2843,16,0)</f>
        <v>9.1884999999999994</v>
      </c>
      <c r="S10" s="67">
        <f t="shared" si="7"/>
        <v>3</v>
      </c>
    </row>
    <row r="11" spans="1:20" x14ac:dyDescent="0.3">
      <c r="A11" s="63" t="s">
        <v>1693</v>
      </c>
      <c r="B11" s="64">
        <f>VLOOKUP($A11,'Return Data'!$B$7:$R$2843,3,0)</f>
        <v>44330</v>
      </c>
      <c r="C11" s="65">
        <f>VLOOKUP($A11,'Return Data'!$B$7:$R$2843,4,0)</f>
        <v>14.92</v>
      </c>
      <c r="D11" s="65">
        <f>VLOOKUP($A11,'Return Data'!$B$7:$R$2843,10,0)</f>
        <v>1.2212000000000001</v>
      </c>
      <c r="E11" s="66">
        <f t="shared" si="0"/>
        <v>2</v>
      </c>
      <c r="F11" s="65">
        <f>VLOOKUP($A11,'Return Data'!$B$7:$R$2843,11,0)</f>
        <v>9.8755000000000006</v>
      </c>
      <c r="G11" s="66">
        <f t="shared" si="1"/>
        <v>6</v>
      </c>
      <c r="H11" s="65">
        <f>VLOOKUP($A11,'Return Data'!$B$7:$R$2843,12,0)</f>
        <v>16.790600000000001</v>
      </c>
      <c r="I11" s="66">
        <f t="shared" si="2"/>
        <v>5</v>
      </c>
      <c r="J11" s="65">
        <f>VLOOKUP($A11,'Return Data'!$B$7:$R$2843,13,0)</f>
        <v>28.787199999999999</v>
      </c>
      <c r="K11" s="66">
        <f t="shared" si="3"/>
        <v>6</v>
      </c>
      <c r="L11" s="65">
        <f>VLOOKUP($A11,'Return Data'!$B$7:$R$2843,17,0)</f>
        <v>9.6734000000000009</v>
      </c>
      <c r="M11" s="66">
        <f t="shared" si="4"/>
        <v>6</v>
      </c>
      <c r="N11" s="65">
        <f>VLOOKUP($A11,'Return Data'!$B$7:$R$2843,14,0)</f>
        <v>6.3521999999999998</v>
      </c>
      <c r="O11" s="66">
        <f t="shared" si="5"/>
        <v>12</v>
      </c>
      <c r="P11" s="65"/>
      <c r="Q11" s="66"/>
      <c r="R11" s="65">
        <f>VLOOKUP($A11,'Return Data'!$B$7:$R$2843,16,0)</f>
        <v>8.1092999999999993</v>
      </c>
      <c r="S11" s="67">
        <f t="shared" si="7"/>
        <v>8</v>
      </c>
    </row>
    <row r="12" spans="1:20" x14ac:dyDescent="0.3">
      <c r="A12" s="63" t="s">
        <v>1694</v>
      </c>
      <c r="B12" s="64">
        <f>VLOOKUP($A12,'Return Data'!$B$7:$R$2843,3,0)</f>
        <v>44330</v>
      </c>
      <c r="C12" s="65">
        <f>VLOOKUP($A12,'Return Data'!$B$7:$R$2843,4,0)</f>
        <v>16.847799999999999</v>
      </c>
      <c r="D12" s="65">
        <f>VLOOKUP($A12,'Return Data'!$B$7:$R$2843,10,0)</f>
        <v>-0.62229999999999996</v>
      </c>
      <c r="E12" s="66">
        <f t="shared" si="0"/>
        <v>15</v>
      </c>
      <c r="F12" s="65">
        <f>VLOOKUP($A12,'Return Data'!$B$7:$R$2843,11,0)</f>
        <v>7.0190999999999999</v>
      </c>
      <c r="G12" s="66">
        <f t="shared" si="1"/>
        <v>15</v>
      </c>
      <c r="H12" s="65">
        <f>VLOOKUP($A12,'Return Data'!$B$7:$R$2843,12,0)</f>
        <v>10.9276</v>
      </c>
      <c r="I12" s="66">
        <f t="shared" si="2"/>
        <v>17</v>
      </c>
      <c r="J12" s="65">
        <f>VLOOKUP($A12,'Return Data'!$B$7:$R$2843,13,0)</f>
        <v>19.428699999999999</v>
      </c>
      <c r="K12" s="66">
        <f t="shared" si="3"/>
        <v>20</v>
      </c>
      <c r="L12" s="65">
        <f>VLOOKUP($A12,'Return Data'!$B$7:$R$2843,17,0)</f>
        <v>10.5893</v>
      </c>
      <c r="M12" s="66">
        <f t="shared" si="4"/>
        <v>4</v>
      </c>
      <c r="N12" s="65">
        <f>VLOOKUP($A12,'Return Data'!$B$7:$R$2843,14,0)</f>
        <v>8.2551000000000005</v>
      </c>
      <c r="O12" s="66">
        <f t="shared" si="5"/>
        <v>3</v>
      </c>
      <c r="P12" s="65">
        <f>VLOOKUP($A12,'Return Data'!$B$7:$R$2843,15,0)</f>
        <v>8.9735999999999994</v>
      </c>
      <c r="Q12" s="66">
        <f t="shared" si="6"/>
        <v>2</v>
      </c>
      <c r="R12" s="65">
        <f>VLOOKUP($A12,'Return Data'!$B$7:$R$2843,16,0)</f>
        <v>8.2385000000000002</v>
      </c>
      <c r="S12" s="67">
        <f t="shared" si="7"/>
        <v>4</v>
      </c>
    </row>
    <row r="13" spans="1:20" x14ac:dyDescent="0.3">
      <c r="A13" s="63" t="s">
        <v>1695</v>
      </c>
      <c r="B13" s="64">
        <f>VLOOKUP($A13,'Return Data'!$B$7:$R$2843,3,0)</f>
        <v>44330</v>
      </c>
      <c r="C13" s="65">
        <f>VLOOKUP($A13,'Return Data'!$B$7:$R$2843,4,0)</f>
        <v>11.6372</v>
      </c>
      <c r="D13" s="65">
        <f>VLOOKUP($A13,'Return Data'!$B$7:$R$2843,10,0)</f>
        <v>-0.17760000000000001</v>
      </c>
      <c r="E13" s="66">
        <f t="shared" si="0"/>
        <v>9</v>
      </c>
      <c r="F13" s="65">
        <f>VLOOKUP($A13,'Return Data'!$B$7:$R$2843,11,0)</f>
        <v>8.3376999999999999</v>
      </c>
      <c r="G13" s="66">
        <f t="shared" si="1"/>
        <v>11</v>
      </c>
      <c r="H13" s="65">
        <f>VLOOKUP($A13,'Return Data'!$B$7:$R$2843,12,0)</f>
        <v>14.613799999999999</v>
      </c>
      <c r="I13" s="66">
        <f t="shared" si="2"/>
        <v>10</v>
      </c>
      <c r="J13" s="65">
        <f>VLOOKUP($A13,'Return Data'!$B$7:$R$2843,13,0)</f>
        <v>25.724699999999999</v>
      </c>
      <c r="K13" s="66">
        <f t="shared" si="3"/>
        <v>8</v>
      </c>
      <c r="L13" s="65">
        <f>VLOOKUP($A13,'Return Data'!$B$7:$R$2843,17,0)</f>
        <v>7.4634999999999998</v>
      </c>
      <c r="M13" s="66">
        <f t="shared" si="4"/>
        <v>18</v>
      </c>
      <c r="N13" s="65"/>
      <c r="O13" s="66"/>
      <c r="P13" s="65"/>
      <c r="Q13" s="66"/>
      <c r="R13" s="65">
        <f>VLOOKUP($A13,'Return Data'!$B$7:$R$2843,16,0)</f>
        <v>5.7432999999999996</v>
      </c>
      <c r="S13" s="67">
        <f t="shared" si="7"/>
        <v>22</v>
      </c>
    </row>
    <row r="14" spans="1:20" x14ac:dyDescent="0.3">
      <c r="A14" s="63" t="s">
        <v>1696</v>
      </c>
      <c r="B14" s="64">
        <f>VLOOKUP($A14,'Return Data'!$B$7:$R$2843,3,0)</f>
        <v>44330</v>
      </c>
      <c r="C14" s="65">
        <f>VLOOKUP($A14,'Return Data'!$B$7:$R$2843,4,0)</f>
        <v>43.424999999999997</v>
      </c>
      <c r="D14" s="65">
        <f>VLOOKUP($A14,'Return Data'!$B$7:$R$2843,10,0)</f>
        <v>1.2639</v>
      </c>
      <c r="E14" s="66">
        <f t="shared" si="0"/>
        <v>1</v>
      </c>
      <c r="F14" s="65">
        <f>VLOOKUP($A14,'Return Data'!$B$7:$R$2843,11,0)</f>
        <v>12.754099999999999</v>
      </c>
      <c r="G14" s="66">
        <f t="shared" si="1"/>
        <v>1</v>
      </c>
      <c r="H14" s="65">
        <f>VLOOKUP($A14,'Return Data'!$B$7:$R$2843,12,0)</f>
        <v>17.804200000000002</v>
      </c>
      <c r="I14" s="66">
        <f t="shared" si="2"/>
        <v>1</v>
      </c>
      <c r="J14" s="65">
        <f>VLOOKUP($A14,'Return Data'!$B$7:$R$2843,13,0)</f>
        <v>28.358599999999999</v>
      </c>
      <c r="K14" s="66">
        <f t="shared" si="3"/>
        <v>7</v>
      </c>
      <c r="L14" s="65">
        <f>VLOOKUP($A14,'Return Data'!$B$7:$R$2843,17,0)</f>
        <v>9.4560999999999993</v>
      </c>
      <c r="M14" s="66">
        <f t="shared" si="4"/>
        <v>10</v>
      </c>
      <c r="N14" s="65">
        <f>VLOOKUP($A14,'Return Data'!$B$7:$R$2843,14,0)</f>
        <v>7.3239000000000001</v>
      </c>
      <c r="O14" s="66">
        <f t="shared" si="5"/>
        <v>8</v>
      </c>
      <c r="P14" s="65">
        <f>VLOOKUP($A14,'Return Data'!$B$7:$R$2843,15,0)</f>
        <v>10.1708</v>
      </c>
      <c r="Q14" s="66">
        <f t="shared" si="6"/>
        <v>1</v>
      </c>
      <c r="R14" s="65">
        <f>VLOOKUP($A14,'Return Data'!$B$7:$R$2843,16,0)</f>
        <v>9.2110000000000003</v>
      </c>
      <c r="S14" s="67">
        <f t="shared" si="7"/>
        <v>2</v>
      </c>
    </row>
    <row r="15" spans="1:20" x14ac:dyDescent="0.3">
      <c r="A15" s="63" t="s">
        <v>1697</v>
      </c>
      <c r="B15" s="64">
        <f>VLOOKUP($A15,'Return Data'!$B$7:$R$2843,3,0)</f>
        <v>44330</v>
      </c>
      <c r="C15" s="65">
        <f>VLOOKUP($A15,'Return Data'!$B$7:$R$2843,4,0)</f>
        <v>16.100000000000001</v>
      </c>
      <c r="D15" s="65">
        <f>VLOOKUP($A15,'Return Data'!$B$7:$R$2843,10,0)</f>
        <v>0.81399999999999995</v>
      </c>
      <c r="E15" s="66">
        <f t="shared" si="0"/>
        <v>4</v>
      </c>
      <c r="F15" s="65">
        <f>VLOOKUP($A15,'Return Data'!$B$7:$R$2843,11,0)</f>
        <v>8.9309999999999992</v>
      </c>
      <c r="G15" s="66">
        <f t="shared" si="1"/>
        <v>9</v>
      </c>
      <c r="H15" s="65">
        <f>VLOOKUP($A15,'Return Data'!$B$7:$R$2843,12,0)</f>
        <v>12.351699999999999</v>
      </c>
      <c r="I15" s="66">
        <f t="shared" si="2"/>
        <v>15</v>
      </c>
      <c r="J15" s="65">
        <f>VLOOKUP($A15,'Return Data'!$B$7:$R$2843,13,0)</f>
        <v>22.806999999999999</v>
      </c>
      <c r="K15" s="66">
        <f t="shared" si="3"/>
        <v>12</v>
      </c>
      <c r="L15" s="65">
        <f>VLOOKUP($A15,'Return Data'!$B$7:$R$2843,17,0)</f>
        <v>8.4334000000000007</v>
      </c>
      <c r="M15" s="66">
        <f t="shared" si="4"/>
        <v>15</v>
      </c>
      <c r="N15" s="65">
        <f>VLOOKUP($A15,'Return Data'!$B$7:$R$2843,14,0)</f>
        <v>7.5202</v>
      </c>
      <c r="O15" s="66">
        <f t="shared" si="5"/>
        <v>7</v>
      </c>
      <c r="P15" s="65">
        <f>VLOOKUP($A15,'Return Data'!$B$7:$R$2843,15,0)</f>
        <v>8.6268999999999991</v>
      </c>
      <c r="Q15" s="66">
        <f t="shared" si="6"/>
        <v>5</v>
      </c>
      <c r="R15" s="65">
        <f>VLOOKUP($A15,'Return Data'!$B$7:$R$2843,16,0)</f>
        <v>7.6704999999999997</v>
      </c>
      <c r="S15" s="67">
        <f t="shared" si="7"/>
        <v>14</v>
      </c>
    </row>
    <row r="16" spans="1:20" x14ac:dyDescent="0.3">
      <c r="A16" s="63" t="s">
        <v>1698</v>
      </c>
      <c r="B16" s="64">
        <f>VLOOKUP($A16,'Return Data'!$B$7:$R$2843,3,0)</f>
        <v>44330</v>
      </c>
      <c r="C16" s="65">
        <f>VLOOKUP($A16,'Return Data'!$B$7:$R$2843,4,0)</f>
        <v>19.372599999999998</v>
      </c>
      <c r="D16" s="65">
        <f>VLOOKUP($A16,'Return Data'!$B$7:$R$2843,10,0)</f>
        <v>-1.5780000000000001</v>
      </c>
      <c r="E16" s="66">
        <f t="shared" si="0"/>
        <v>22</v>
      </c>
      <c r="F16" s="65">
        <f>VLOOKUP($A16,'Return Data'!$B$7:$R$2843,11,0)</f>
        <v>7.1605999999999996</v>
      </c>
      <c r="G16" s="66">
        <f t="shared" si="1"/>
        <v>14</v>
      </c>
      <c r="H16" s="65">
        <f>VLOOKUP($A16,'Return Data'!$B$7:$R$2843,12,0)</f>
        <v>13.036199999999999</v>
      </c>
      <c r="I16" s="66">
        <f t="shared" si="2"/>
        <v>13</v>
      </c>
      <c r="J16" s="65">
        <f>VLOOKUP($A16,'Return Data'!$B$7:$R$2843,13,0)</f>
        <v>21.014500000000002</v>
      </c>
      <c r="K16" s="66">
        <f t="shared" si="3"/>
        <v>14</v>
      </c>
      <c r="L16" s="65">
        <f>VLOOKUP($A16,'Return Data'!$B$7:$R$2843,17,0)</f>
        <v>9.5716000000000001</v>
      </c>
      <c r="M16" s="66">
        <f t="shared" si="4"/>
        <v>8</v>
      </c>
      <c r="N16" s="65">
        <f>VLOOKUP($A16,'Return Data'!$B$7:$R$2843,14,0)</f>
        <v>6.3289999999999997</v>
      </c>
      <c r="O16" s="66">
        <f t="shared" si="5"/>
        <v>13</v>
      </c>
      <c r="P16" s="65">
        <f>VLOOKUP($A16,'Return Data'!$B$7:$R$2843,15,0)</f>
        <v>5.8929</v>
      </c>
      <c r="Q16" s="66">
        <f t="shared" si="6"/>
        <v>13</v>
      </c>
      <c r="R16" s="65">
        <f>VLOOKUP($A16,'Return Data'!$B$7:$R$2843,16,0)</f>
        <v>6.7016</v>
      </c>
      <c r="S16" s="67">
        <f t="shared" si="7"/>
        <v>20</v>
      </c>
    </row>
    <row r="17" spans="1:19" x14ac:dyDescent="0.3">
      <c r="A17" s="63" t="s">
        <v>1699</v>
      </c>
      <c r="B17" s="64">
        <f>VLOOKUP($A17,'Return Data'!$B$7:$R$2843,3,0)</f>
        <v>44330</v>
      </c>
      <c r="C17" s="65">
        <f>VLOOKUP($A17,'Return Data'!$B$7:$R$2843,4,0)</f>
        <v>23.12</v>
      </c>
      <c r="D17" s="65">
        <f>VLOOKUP($A17,'Return Data'!$B$7:$R$2843,10,0)</f>
        <v>-0.64459999999999995</v>
      </c>
      <c r="E17" s="66">
        <f t="shared" si="0"/>
        <v>16</v>
      </c>
      <c r="F17" s="65">
        <f>VLOOKUP($A17,'Return Data'!$B$7:$R$2843,11,0)</f>
        <v>6.2012</v>
      </c>
      <c r="G17" s="66">
        <f t="shared" si="1"/>
        <v>17</v>
      </c>
      <c r="H17" s="65">
        <f>VLOOKUP($A17,'Return Data'!$B$7:$R$2843,12,0)</f>
        <v>9.6254000000000008</v>
      </c>
      <c r="I17" s="66">
        <f t="shared" si="2"/>
        <v>20</v>
      </c>
      <c r="J17" s="65">
        <f>VLOOKUP($A17,'Return Data'!$B$7:$R$2843,13,0)</f>
        <v>19.668700000000001</v>
      </c>
      <c r="K17" s="66">
        <f t="shared" si="3"/>
        <v>19</v>
      </c>
      <c r="L17" s="65">
        <f>VLOOKUP($A17,'Return Data'!$B$7:$R$2843,17,0)</f>
        <v>8.3485999999999994</v>
      </c>
      <c r="M17" s="66">
        <f t="shared" si="4"/>
        <v>16</v>
      </c>
      <c r="N17" s="65">
        <f>VLOOKUP($A17,'Return Data'!$B$7:$R$2843,14,0)</f>
        <v>6.1566999999999998</v>
      </c>
      <c r="O17" s="66">
        <f t="shared" si="5"/>
        <v>14</v>
      </c>
      <c r="P17" s="65">
        <f>VLOOKUP($A17,'Return Data'!$B$7:$R$2843,15,0)</f>
        <v>6.0149999999999997</v>
      </c>
      <c r="Q17" s="66">
        <f t="shared" si="6"/>
        <v>12</v>
      </c>
      <c r="R17" s="65">
        <f>VLOOKUP($A17,'Return Data'!$B$7:$R$2843,16,0)</f>
        <v>6.6928999999999998</v>
      </c>
      <c r="S17" s="67">
        <f t="shared" si="7"/>
        <v>21</v>
      </c>
    </row>
    <row r="18" spans="1:19" x14ac:dyDescent="0.3">
      <c r="A18" s="63" t="s">
        <v>1700</v>
      </c>
      <c r="B18" s="64">
        <f>VLOOKUP($A18,'Return Data'!$B$7:$R$2843,3,0)</f>
        <v>44330</v>
      </c>
      <c r="C18" s="65">
        <f>VLOOKUP($A18,'Return Data'!$B$7:$R$2843,4,0)</f>
        <v>11.656000000000001</v>
      </c>
      <c r="D18" s="65">
        <f>VLOOKUP($A18,'Return Data'!$B$7:$R$2843,10,0)</f>
        <v>-0.39479999999999998</v>
      </c>
      <c r="E18" s="66">
        <f t="shared" si="0"/>
        <v>12</v>
      </c>
      <c r="F18" s="65">
        <f>VLOOKUP($A18,'Return Data'!$B$7:$R$2843,11,0)</f>
        <v>4.5616000000000003</v>
      </c>
      <c r="G18" s="66">
        <f t="shared" si="1"/>
        <v>21</v>
      </c>
      <c r="H18" s="65">
        <f>VLOOKUP($A18,'Return Data'!$B$7:$R$2843,12,0)</f>
        <v>8.2195</v>
      </c>
      <c r="I18" s="66">
        <f t="shared" si="2"/>
        <v>22</v>
      </c>
      <c r="J18" s="65">
        <f>VLOOKUP($A18,'Return Data'!$B$7:$R$2843,13,0)</f>
        <v>16.247299999999999</v>
      </c>
      <c r="K18" s="66">
        <f t="shared" si="3"/>
        <v>22</v>
      </c>
      <c r="L18" s="65"/>
      <c r="M18" s="66"/>
      <c r="N18" s="65"/>
      <c r="O18" s="66"/>
      <c r="P18" s="65"/>
      <c r="Q18" s="66"/>
      <c r="R18" s="65">
        <f>VLOOKUP($A18,'Return Data'!$B$7:$R$2843,16,0)</f>
        <v>7.2510000000000003</v>
      </c>
      <c r="S18" s="67">
        <f t="shared" si="7"/>
        <v>18</v>
      </c>
    </row>
    <row r="19" spans="1:19" x14ac:dyDescent="0.3">
      <c r="A19" s="63" t="s">
        <v>1701</v>
      </c>
      <c r="B19" s="64">
        <f>VLOOKUP($A19,'Return Data'!$B$7:$R$2843,3,0)</f>
        <v>44330</v>
      </c>
      <c r="C19" s="65">
        <f>VLOOKUP($A19,'Return Data'!$B$7:$R$2843,4,0)</f>
        <v>16.782399999999999</v>
      </c>
      <c r="D19" s="65">
        <f>VLOOKUP($A19,'Return Data'!$B$7:$R$2843,10,0)</f>
        <v>-0.56169999999999998</v>
      </c>
      <c r="E19" s="66">
        <f t="shared" si="0"/>
        <v>14</v>
      </c>
      <c r="F19" s="65">
        <f>VLOOKUP($A19,'Return Data'!$B$7:$R$2843,11,0)</f>
        <v>5.2431999999999999</v>
      </c>
      <c r="G19" s="66">
        <f t="shared" si="1"/>
        <v>19</v>
      </c>
      <c r="H19" s="65">
        <f>VLOOKUP($A19,'Return Data'!$B$7:$R$2843,12,0)</f>
        <v>10.397500000000001</v>
      </c>
      <c r="I19" s="66">
        <f t="shared" si="2"/>
        <v>19</v>
      </c>
      <c r="J19" s="65">
        <f>VLOOKUP($A19,'Return Data'!$B$7:$R$2843,13,0)</f>
        <v>20.796700000000001</v>
      </c>
      <c r="K19" s="66">
        <f t="shared" si="3"/>
        <v>15</v>
      </c>
      <c r="L19" s="65">
        <f>VLOOKUP($A19,'Return Data'!$B$7:$R$2843,17,0)</f>
        <v>9.1501000000000001</v>
      </c>
      <c r="M19" s="66">
        <f t="shared" si="4"/>
        <v>12</v>
      </c>
      <c r="N19" s="65">
        <f>VLOOKUP($A19,'Return Data'!$B$7:$R$2843,14,0)</f>
        <v>7.6261999999999999</v>
      </c>
      <c r="O19" s="66">
        <f t="shared" si="5"/>
        <v>6</v>
      </c>
      <c r="P19" s="65">
        <f>VLOOKUP($A19,'Return Data'!$B$7:$R$2843,15,0)</f>
        <v>8.6003000000000007</v>
      </c>
      <c r="Q19" s="66">
        <f t="shared" si="6"/>
        <v>6</v>
      </c>
      <c r="R19" s="65">
        <f>VLOOKUP($A19,'Return Data'!$B$7:$R$2843,16,0)</f>
        <v>8.1745999999999999</v>
      </c>
      <c r="S19" s="67">
        <f t="shared" si="7"/>
        <v>5</v>
      </c>
    </row>
    <row r="20" spans="1:19" x14ac:dyDescent="0.3">
      <c r="A20" s="63" t="s">
        <v>1702</v>
      </c>
      <c r="B20" s="64">
        <f>VLOOKUP($A20,'Return Data'!$B$7:$R$2843,3,0)</f>
        <v>44330</v>
      </c>
      <c r="C20" s="65">
        <f>VLOOKUP($A20,'Return Data'!$B$7:$R$2843,4,0)</f>
        <v>20.722999999999999</v>
      </c>
      <c r="D20" s="65">
        <f>VLOOKUP($A20,'Return Data'!$B$7:$R$2843,10,0)</f>
        <v>0.50439999999999996</v>
      </c>
      <c r="E20" s="66">
        <f t="shared" si="0"/>
        <v>5</v>
      </c>
      <c r="F20" s="65">
        <f>VLOOKUP($A20,'Return Data'!$B$7:$R$2843,11,0)</f>
        <v>10.0473</v>
      </c>
      <c r="G20" s="66">
        <f t="shared" si="1"/>
        <v>2</v>
      </c>
      <c r="H20" s="65">
        <f>VLOOKUP($A20,'Return Data'!$B$7:$R$2843,12,0)</f>
        <v>16.199400000000001</v>
      </c>
      <c r="I20" s="66">
        <f t="shared" si="2"/>
        <v>7</v>
      </c>
      <c r="J20" s="65">
        <f>VLOOKUP($A20,'Return Data'!$B$7:$R$2843,13,0)</f>
        <v>32.212600000000002</v>
      </c>
      <c r="K20" s="66">
        <f t="shared" si="3"/>
        <v>1</v>
      </c>
      <c r="L20" s="65">
        <f>VLOOKUP($A20,'Return Data'!$B$7:$R$2843,17,0)</f>
        <v>8.8629999999999995</v>
      </c>
      <c r="M20" s="66">
        <f t="shared" si="4"/>
        <v>13</v>
      </c>
      <c r="N20" s="65">
        <f>VLOOKUP($A20,'Return Data'!$B$7:$R$2843,14,0)</f>
        <v>5.9749999999999996</v>
      </c>
      <c r="O20" s="66">
        <f t="shared" si="5"/>
        <v>15</v>
      </c>
      <c r="P20" s="65">
        <f>VLOOKUP($A20,'Return Data'!$B$7:$R$2843,15,0)</f>
        <v>7.2576000000000001</v>
      </c>
      <c r="Q20" s="66">
        <f t="shared" si="6"/>
        <v>9</v>
      </c>
      <c r="R20" s="65">
        <f>VLOOKUP($A20,'Return Data'!$B$7:$R$2843,16,0)</f>
        <v>7.9043999999999999</v>
      </c>
      <c r="S20" s="67">
        <f t="shared" si="7"/>
        <v>11</v>
      </c>
    </row>
    <row r="21" spans="1:19" x14ac:dyDescent="0.3">
      <c r="A21" s="63" t="s">
        <v>1703</v>
      </c>
      <c r="B21" s="64">
        <f>VLOOKUP($A21,'Return Data'!$B$7:$R$2843,3,0)</f>
        <v>44330</v>
      </c>
      <c r="C21" s="65">
        <f>VLOOKUP($A21,'Return Data'!$B$7:$R$2843,4,0)</f>
        <v>13.9087</v>
      </c>
      <c r="D21" s="65">
        <f>VLOOKUP($A21,'Return Data'!$B$7:$R$2843,10,0)</f>
        <v>-0.66559999999999997</v>
      </c>
      <c r="E21" s="66">
        <f t="shared" si="0"/>
        <v>17</v>
      </c>
      <c r="F21" s="65">
        <f>VLOOKUP($A21,'Return Data'!$B$7:$R$2843,11,0)</f>
        <v>10.0372</v>
      </c>
      <c r="G21" s="66">
        <f t="shared" si="1"/>
        <v>3</v>
      </c>
      <c r="H21" s="65">
        <f>VLOOKUP($A21,'Return Data'!$B$7:$R$2843,12,0)</f>
        <v>17.64</v>
      </c>
      <c r="I21" s="66">
        <f t="shared" si="2"/>
        <v>2</v>
      </c>
      <c r="J21" s="65">
        <f>VLOOKUP($A21,'Return Data'!$B$7:$R$2843,13,0)</f>
        <v>31.994900000000001</v>
      </c>
      <c r="K21" s="66">
        <f t="shared" si="3"/>
        <v>2</v>
      </c>
      <c r="L21" s="65">
        <f>VLOOKUP($A21,'Return Data'!$B$7:$R$2843,17,0)</f>
        <v>12.443</v>
      </c>
      <c r="M21" s="66">
        <f t="shared" si="4"/>
        <v>1</v>
      </c>
      <c r="N21" s="65">
        <f>VLOOKUP($A21,'Return Data'!$B$7:$R$2843,14,0)</f>
        <v>8.4475999999999996</v>
      </c>
      <c r="O21" s="66">
        <f t="shared" si="5"/>
        <v>1</v>
      </c>
      <c r="P21" s="65"/>
      <c r="Q21" s="66"/>
      <c r="R21" s="65">
        <f>VLOOKUP($A21,'Return Data'!$B$7:$R$2843,16,0)</f>
        <v>8.0092999999999996</v>
      </c>
      <c r="S21" s="67">
        <f t="shared" si="7"/>
        <v>10</v>
      </c>
    </row>
    <row r="22" spans="1:19" x14ac:dyDescent="0.3">
      <c r="A22" s="63" t="s">
        <v>1704</v>
      </c>
      <c r="B22" s="64">
        <f>VLOOKUP($A22,'Return Data'!$B$7:$R$2843,3,0)</f>
        <v>44330</v>
      </c>
      <c r="C22" s="65">
        <f>VLOOKUP($A22,'Return Data'!$B$7:$R$2843,4,0)</f>
        <v>13.271000000000001</v>
      </c>
      <c r="D22" s="65">
        <f>VLOOKUP($A22,'Return Data'!$B$7:$R$2843,10,0)</f>
        <v>0.46939999999999998</v>
      </c>
      <c r="E22" s="66">
        <f t="shared" si="0"/>
        <v>7</v>
      </c>
      <c r="F22" s="65">
        <f>VLOOKUP($A22,'Return Data'!$B$7:$R$2843,11,0)</f>
        <v>9.4967000000000006</v>
      </c>
      <c r="G22" s="66">
        <f t="shared" si="1"/>
        <v>8</v>
      </c>
      <c r="H22" s="65">
        <f>VLOOKUP($A22,'Return Data'!$B$7:$R$2843,12,0)</f>
        <v>17.390499999999999</v>
      </c>
      <c r="I22" s="66">
        <f t="shared" si="2"/>
        <v>3</v>
      </c>
      <c r="J22" s="65">
        <f>VLOOKUP($A22,'Return Data'!$B$7:$R$2843,13,0)</f>
        <v>31.918500000000002</v>
      </c>
      <c r="K22" s="66">
        <f t="shared" si="3"/>
        <v>3</v>
      </c>
      <c r="L22" s="65"/>
      <c r="M22" s="66"/>
      <c r="N22" s="65"/>
      <c r="O22" s="66"/>
      <c r="P22" s="65"/>
      <c r="Q22" s="66"/>
      <c r="R22" s="65">
        <f>VLOOKUP($A22,'Return Data'!$B$7:$R$2843,16,0)</f>
        <v>12.4696</v>
      </c>
      <c r="S22" s="67">
        <f t="shared" si="7"/>
        <v>1</v>
      </c>
    </row>
    <row r="23" spans="1:19" x14ac:dyDescent="0.3">
      <c r="A23" s="63" t="s">
        <v>1705</v>
      </c>
      <c r="B23" s="64">
        <f>VLOOKUP($A23,'Return Data'!$B$7:$R$2843,3,0)</f>
        <v>44330</v>
      </c>
      <c r="C23" s="65">
        <f>VLOOKUP($A23,'Return Data'!$B$7:$R$2843,4,0)</f>
        <v>11.426</v>
      </c>
      <c r="D23" s="65">
        <f>VLOOKUP($A23,'Return Data'!$B$7:$R$2843,10,0)</f>
        <v>-0.28710000000000002</v>
      </c>
      <c r="E23" s="66">
        <f t="shared" si="0"/>
        <v>10</v>
      </c>
      <c r="F23" s="65">
        <f>VLOOKUP($A23,'Return Data'!$B$7:$R$2843,11,0)</f>
        <v>7.9901</v>
      </c>
      <c r="G23" s="66">
        <f t="shared" si="1"/>
        <v>12</v>
      </c>
      <c r="H23" s="65">
        <f>VLOOKUP($A23,'Return Data'!$B$7:$R$2843,12,0)</f>
        <v>12.723599999999999</v>
      </c>
      <c r="I23" s="66">
        <f t="shared" si="2"/>
        <v>14</v>
      </c>
      <c r="J23" s="65">
        <f>VLOOKUP($A23,'Return Data'!$B$7:$R$2843,13,0)</f>
        <v>21.2668</v>
      </c>
      <c r="K23" s="66">
        <f t="shared" si="3"/>
        <v>13</v>
      </c>
      <c r="L23" s="65">
        <f>VLOOKUP($A23,'Return Data'!$B$7:$R$2843,17,0)</f>
        <v>-3.6591999999999998</v>
      </c>
      <c r="M23" s="66">
        <f t="shared" si="4"/>
        <v>19</v>
      </c>
      <c r="N23" s="65">
        <f>VLOOKUP($A23,'Return Data'!$B$7:$R$2843,14,0)</f>
        <v>-3.3506</v>
      </c>
      <c r="O23" s="66">
        <f t="shared" si="5"/>
        <v>16</v>
      </c>
      <c r="P23" s="65">
        <f>VLOOKUP($A23,'Return Data'!$B$7:$R$2843,15,0)</f>
        <v>2.2139000000000002</v>
      </c>
      <c r="Q23" s="66">
        <f t="shared" si="6"/>
        <v>14</v>
      </c>
      <c r="R23" s="65">
        <f>VLOOKUP($A23,'Return Data'!$B$7:$R$2843,16,0)</f>
        <v>2.2612999999999999</v>
      </c>
      <c r="S23" s="67">
        <f t="shared" si="7"/>
        <v>23</v>
      </c>
    </row>
    <row r="24" spans="1:19" x14ac:dyDescent="0.3">
      <c r="A24" s="63" t="s">
        <v>1706</v>
      </c>
      <c r="B24" s="64">
        <f>VLOOKUP($A24,'Return Data'!$B$7:$R$2843,3,0)</f>
        <v>44330</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1707</v>
      </c>
      <c r="B25" s="64"/>
      <c r="C25" s="65"/>
      <c r="D25" s="65"/>
      <c r="E25" s="66"/>
      <c r="F25" s="65"/>
      <c r="G25" s="66"/>
      <c r="H25" s="65"/>
      <c r="I25" s="66"/>
      <c r="J25" s="65"/>
      <c r="K25" s="66"/>
      <c r="L25" s="65"/>
      <c r="M25" s="66"/>
      <c r="N25" s="65"/>
      <c r="O25" s="66"/>
      <c r="P25" s="65"/>
      <c r="Q25" s="66"/>
      <c r="R25" s="65"/>
      <c r="S25" s="67"/>
    </row>
    <row r="26" spans="1:19" x14ac:dyDescent="0.3">
      <c r="A26" s="63" t="s">
        <v>1708</v>
      </c>
      <c r="B26" s="64">
        <f>VLOOKUP($A26,'Return Data'!$B$7:$R$2843,3,0)</f>
        <v>44330</v>
      </c>
      <c r="C26" s="65">
        <f>VLOOKUP($A26,'Return Data'!$B$7:$R$2843,4,0)</f>
        <v>36.594999999999999</v>
      </c>
      <c r="D26" s="65">
        <f>VLOOKUP($A26,'Return Data'!$B$7:$R$2843,10,0)</f>
        <v>0.84550000000000003</v>
      </c>
      <c r="E26" s="66">
        <f t="shared" si="0"/>
        <v>3</v>
      </c>
      <c r="F26" s="65">
        <f>VLOOKUP($A26,'Return Data'!$B$7:$R$2843,11,0)</f>
        <v>7.9794999999999998</v>
      </c>
      <c r="G26" s="66">
        <f t="shared" si="1"/>
        <v>13</v>
      </c>
      <c r="H26" s="65">
        <f>VLOOKUP($A26,'Return Data'!$B$7:$R$2843,12,0)</f>
        <v>13.4824</v>
      </c>
      <c r="I26" s="66">
        <f t="shared" si="2"/>
        <v>12</v>
      </c>
      <c r="J26" s="65">
        <f>VLOOKUP($A26,'Return Data'!$B$7:$R$2843,13,0)</f>
        <v>20.5397</v>
      </c>
      <c r="K26" s="66">
        <f t="shared" si="3"/>
        <v>18</v>
      </c>
      <c r="L26" s="65">
        <f>VLOOKUP($A26,'Return Data'!$B$7:$R$2843,17,0)</f>
        <v>7.8388</v>
      </c>
      <c r="M26" s="66">
        <f t="shared" si="4"/>
        <v>17</v>
      </c>
      <c r="N26" s="65">
        <f>VLOOKUP($A26,'Return Data'!$B$7:$R$2843,14,0)</f>
        <v>6.5481999999999996</v>
      </c>
      <c r="O26" s="66">
        <f t="shared" si="5"/>
        <v>11</v>
      </c>
      <c r="P26" s="65">
        <f>VLOOKUP($A26,'Return Data'!$B$7:$R$2843,15,0)</f>
        <v>7.1136999999999997</v>
      </c>
      <c r="Q26" s="66">
        <f t="shared" si="6"/>
        <v>10</v>
      </c>
      <c r="R26" s="65">
        <f>VLOOKUP($A26,'Return Data'!$B$7:$R$2843,16,0)</f>
        <v>7.7957000000000001</v>
      </c>
      <c r="S26" s="67">
        <f t="shared" si="7"/>
        <v>12</v>
      </c>
    </row>
    <row r="27" spans="1:19" x14ac:dyDescent="0.3">
      <c r="A27" s="63" t="s">
        <v>1709</v>
      </c>
      <c r="B27" s="64">
        <f>VLOOKUP($A27,'Return Data'!$B$7:$R$2843,3,0)</f>
        <v>44330</v>
      </c>
      <c r="C27" s="65">
        <f>VLOOKUP($A27,'Return Data'!$B$7:$R$2843,4,0)</f>
        <v>44.329900000000002</v>
      </c>
      <c r="D27" s="65">
        <f>VLOOKUP($A27,'Return Data'!$B$7:$R$2843,10,0)</f>
        <v>-0.40550000000000003</v>
      </c>
      <c r="E27" s="66">
        <f t="shared" si="0"/>
        <v>13</v>
      </c>
      <c r="F27" s="65">
        <f>VLOOKUP($A27,'Return Data'!$B$7:$R$2843,11,0)</f>
        <v>10.029</v>
      </c>
      <c r="G27" s="66">
        <f t="shared" si="1"/>
        <v>5</v>
      </c>
      <c r="H27" s="65">
        <f>VLOOKUP($A27,'Return Data'!$B$7:$R$2843,12,0)</f>
        <v>16.495799999999999</v>
      </c>
      <c r="I27" s="66">
        <f t="shared" si="2"/>
        <v>6</v>
      </c>
      <c r="J27" s="65">
        <f>VLOOKUP($A27,'Return Data'!$B$7:$R$2843,13,0)</f>
        <v>29.163699999999999</v>
      </c>
      <c r="K27" s="66">
        <f t="shared" si="3"/>
        <v>5</v>
      </c>
      <c r="L27" s="65">
        <f>VLOOKUP($A27,'Return Data'!$B$7:$R$2843,17,0)</f>
        <v>11.8352</v>
      </c>
      <c r="M27" s="66">
        <f t="shared" si="4"/>
        <v>2</v>
      </c>
      <c r="N27" s="65">
        <f>VLOOKUP($A27,'Return Data'!$B$7:$R$2843,14,0)</f>
        <v>8.4303000000000008</v>
      </c>
      <c r="O27" s="66">
        <f t="shared" si="5"/>
        <v>2</v>
      </c>
      <c r="P27" s="65">
        <f>VLOOKUP($A27,'Return Data'!$B$7:$R$2843,15,0)</f>
        <v>8.7989999999999995</v>
      </c>
      <c r="Q27" s="66">
        <f t="shared" si="6"/>
        <v>3</v>
      </c>
      <c r="R27" s="65">
        <f>VLOOKUP($A27,'Return Data'!$B$7:$R$2843,16,0)</f>
        <v>8.1574000000000009</v>
      </c>
      <c r="S27" s="67">
        <f t="shared" si="7"/>
        <v>6</v>
      </c>
    </row>
    <row r="28" spans="1:19" x14ac:dyDescent="0.3">
      <c r="A28" s="63" t="s">
        <v>1710</v>
      </c>
      <c r="B28" s="64">
        <f>VLOOKUP($A28,'Return Data'!$B$7:$R$2843,3,0)</f>
        <v>44330</v>
      </c>
      <c r="C28" s="65">
        <f>VLOOKUP($A28,'Return Data'!$B$7:$R$2843,4,0)</f>
        <v>15.898199999999999</v>
      </c>
      <c r="D28" s="65">
        <f>VLOOKUP($A28,'Return Data'!$B$7:$R$2843,10,0)</f>
        <v>-0.3523</v>
      </c>
      <c r="E28" s="66">
        <f t="shared" si="0"/>
        <v>11</v>
      </c>
      <c r="F28" s="65">
        <f>VLOOKUP($A28,'Return Data'!$B$7:$R$2843,11,0)</f>
        <v>9.5030000000000001</v>
      </c>
      <c r="G28" s="66">
        <f t="shared" si="1"/>
        <v>7</v>
      </c>
      <c r="H28" s="65">
        <f>VLOOKUP($A28,'Return Data'!$B$7:$R$2843,12,0)</f>
        <v>17.339400000000001</v>
      </c>
      <c r="I28" s="66">
        <f t="shared" si="2"/>
        <v>4</v>
      </c>
      <c r="J28" s="65">
        <f>VLOOKUP($A28,'Return Data'!$B$7:$R$2843,13,0)</f>
        <v>29.7897</v>
      </c>
      <c r="K28" s="66">
        <f t="shared" si="3"/>
        <v>4</v>
      </c>
      <c r="L28" s="65">
        <f>VLOOKUP($A28,'Return Data'!$B$7:$R$2843,17,0)</f>
        <v>11.586600000000001</v>
      </c>
      <c r="M28" s="66">
        <f t="shared" si="4"/>
        <v>3</v>
      </c>
      <c r="N28" s="65">
        <f>VLOOKUP($A28,'Return Data'!$B$7:$R$2843,14,0)</f>
        <v>7.9912999999999998</v>
      </c>
      <c r="O28" s="66">
        <f t="shared" si="5"/>
        <v>4</v>
      </c>
      <c r="P28" s="65">
        <f>VLOOKUP($A28,'Return Data'!$B$7:$R$2843,15,0)</f>
        <v>8.4418000000000006</v>
      </c>
      <c r="Q28" s="66">
        <f t="shared" si="6"/>
        <v>8</v>
      </c>
      <c r="R28" s="65">
        <f>VLOOKUP($A28,'Return Data'!$B$7:$R$2843,16,0)</f>
        <v>8.0754999999999999</v>
      </c>
      <c r="S28" s="67">
        <f t="shared" si="7"/>
        <v>9</v>
      </c>
    </row>
    <row r="29" spans="1:19" x14ac:dyDescent="0.3">
      <c r="A29" s="63" t="s">
        <v>1711</v>
      </c>
      <c r="B29" s="64">
        <f>VLOOKUP($A29,'Return Data'!$B$7:$R$2843,3,0)</f>
        <v>44330</v>
      </c>
      <c r="C29" s="65">
        <f>VLOOKUP($A29,'Return Data'!$B$7:$R$2843,4,0)</f>
        <v>11.7216</v>
      </c>
      <c r="D29" s="65">
        <f>VLOOKUP($A29,'Return Data'!$B$7:$R$2843,10,0)</f>
        <v>-1.8512999999999999</v>
      </c>
      <c r="E29" s="66">
        <f t="shared" si="0"/>
        <v>23</v>
      </c>
      <c r="F29" s="65">
        <f>VLOOKUP($A29,'Return Data'!$B$7:$R$2843,11,0)</f>
        <v>4.4557000000000002</v>
      </c>
      <c r="G29" s="66">
        <f t="shared" si="1"/>
        <v>22</v>
      </c>
      <c r="H29" s="65">
        <f>VLOOKUP($A29,'Return Data'!$B$7:$R$2843,12,0)</f>
        <v>8.9398</v>
      </c>
      <c r="I29" s="66">
        <f t="shared" si="2"/>
        <v>21</v>
      </c>
      <c r="J29" s="65">
        <f>VLOOKUP($A29,'Return Data'!$B$7:$R$2843,13,0)</f>
        <v>17.884399999999999</v>
      </c>
      <c r="K29" s="66">
        <f t="shared" si="3"/>
        <v>21</v>
      </c>
      <c r="L29" s="65"/>
      <c r="M29" s="66"/>
      <c r="N29" s="65"/>
      <c r="O29" s="66"/>
      <c r="P29" s="65"/>
      <c r="Q29" s="66"/>
      <c r="R29" s="65">
        <f>VLOOKUP($A29,'Return Data'!$B$7:$R$2843,16,0)</f>
        <v>6.7393000000000001</v>
      </c>
      <c r="S29" s="67">
        <f t="shared" si="7"/>
        <v>19</v>
      </c>
    </row>
    <row r="30" spans="1:19" x14ac:dyDescent="0.3">
      <c r="A30" s="63" t="s">
        <v>1712</v>
      </c>
      <c r="B30" s="64">
        <f>VLOOKUP($A30,'Return Data'!$B$7:$R$2843,3,0)</f>
        <v>44330</v>
      </c>
      <c r="C30" s="65">
        <f>VLOOKUP($A30,'Return Data'!$B$7:$R$2843,4,0)</f>
        <v>50.2280910063783</v>
      </c>
      <c r="D30" s="65">
        <f>VLOOKUP($A30,'Return Data'!$B$7:$R$2843,10,0)</f>
        <v>-1.1459999999999999</v>
      </c>
      <c r="E30" s="66">
        <f t="shared" si="0"/>
        <v>19</v>
      </c>
      <c r="F30" s="65">
        <f>VLOOKUP($A30,'Return Data'!$B$7:$R$2843,11,0)</f>
        <v>6.1718000000000002</v>
      </c>
      <c r="G30" s="66">
        <f t="shared" si="1"/>
        <v>18</v>
      </c>
      <c r="H30" s="65">
        <f>VLOOKUP($A30,'Return Data'!$B$7:$R$2843,12,0)</f>
        <v>11.706099999999999</v>
      </c>
      <c r="I30" s="66">
        <f t="shared" si="2"/>
        <v>16</v>
      </c>
      <c r="J30" s="65">
        <f>VLOOKUP($A30,'Return Data'!$B$7:$R$2843,13,0)</f>
        <v>20.775400000000001</v>
      </c>
      <c r="K30" s="66">
        <f t="shared" si="3"/>
        <v>16</v>
      </c>
      <c r="L30" s="65">
        <f>VLOOKUP($A30,'Return Data'!$B$7:$R$2843,17,0)</f>
        <v>8.4732000000000003</v>
      </c>
      <c r="M30" s="66">
        <f t="shared" si="4"/>
        <v>14</v>
      </c>
      <c r="N30" s="65">
        <f>VLOOKUP($A30,'Return Data'!$B$7:$R$2843,14,0)</f>
        <v>6.7507999999999999</v>
      </c>
      <c r="O30" s="66">
        <f t="shared" si="5"/>
        <v>10</v>
      </c>
      <c r="P30" s="65">
        <f>VLOOKUP($A30,'Return Data'!$B$7:$R$2843,15,0)</f>
        <v>6.9725999999999999</v>
      </c>
      <c r="Q30" s="66">
        <f t="shared" si="6"/>
        <v>11</v>
      </c>
      <c r="R30" s="65">
        <f>VLOOKUP($A30,'Return Data'!$B$7:$R$2843,16,0)</f>
        <v>7.7229000000000001</v>
      </c>
      <c r="S30" s="67">
        <f t="shared" si="7"/>
        <v>13</v>
      </c>
    </row>
    <row r="31" spans="1:19" x14ac:dyDescent="0.3">
      <c r="A31" s="63" t="s">
        <v>1713</v>
      </c>
      <c r="B31" s="64">
        <f>VLOOKUP($A31,'Return Data'!$B$7:$R$2843,3,0)</f>
        <v>44330</v>
      </c>
      <c r="C31" s="65">
        <f>VLOOKUP($A31,'Return Data'!$B$7:$R$2843,4,0)</f>
        <v>12.42</v>
      </c>
      <c r="D31" s="65">
        <f>VLOOKUP($A31,'Return Data'!$B$7:$R$2843,10,0)</f>
        <v>-0.71940000000000004</v>
      </c>
      <c r="E31" s="66">
        <f t="shared" si="0"/>
        <v>18</v>
      </c>
      <c r="F31" s="65">
        <f>VLOOKUP($A31,'Return Data'!$B$7:$R$2843,11,0)</f>
        <v>5.0761000000000003</v>
      </c>
      <c r="G31" s="66">
        <f t="shared" si="1"/>
        <v>20</v>
      </c>
      <c r="H31" s="65">
        <f>VLOOKUP($A31,'Return Data'!$B$7:$R$2843,12,0)</f>
        <v>10.4</v>
      </c>
      <c r="I31" s="66">
        <f t="shared" si="2"/>
        <v>18</v>
      </c>
      <c r="J31" s="65">
        <f>VLOOKUP($A31,'Return Data'!$B$7:$R$2843,13,0)</f>
        <v>20.5825</v>
      </c>
      <c r="K31" s="66">
        <f t="shared" si="3"/>
        <v>17</v>
      </c>
      <c r="L31" s="65">
        <f>VLOOKUP($A31,'Return Data'!$B$7:$R$2843,17,0)</f>
        <v>9.4253</v>
      </c>
      <c r="M31" s="66">
        <f t="shared" si="4"/>
        <v>11</v>
      </c>
      <c r="N31" s="65"/>
      <c r="O31" s="66"/>
      <c r="P31" s="65"/>
      <c r="Q31" s="66"/>
      <c r="R31" s="65">
        <f>VLOOKUP($A31,'Return Data'!$B$7:$R$2843,16,0)</f>
        <v>8.1553000000000004</v>
      </c>
      <c r="S31" s="67">
        <f t="shared" si="7"/>
        <v>7</v>
      </c>
    </row>
    <row r="32" spans="1:19" x14ac:dyDescent="0.3">
      <c r="A32" s="63" t="s">
        <v>1714</v>
      </c>
      <c r="B32" s="64">
        <f>VLOOKUP($A32,'Return Data'!$B$7:$R$2843,3,0)</f>
        <v>44330</v>
      </c>
      <c r="C32" s="65">
        <f>VLOOKUP($A32,'Return Data'!$B$7:$R$2843,4,0)</f>
        <v>12.0868</v>
      </c>
      <c r="D32" s="65">
        <f>VLOOKUP($A32,'Return Data'!$B$7:$R$2843,10,0)</f>
        <v>0.46960000000000002</v>
      </c>
      <c r="E32" s="66">
        <f t="shared" si="0"/>
        <v>6</v>
      </c>
      <c r="F32" s="65">
        <f>VLOOKUP($A32,'Return Data'!$B$7:$R$2843,11,0)</f>
        <v>10.031000000000001</v>
      </c>
      <c r="G32" s="66">
        <f t="shared" si="1"/>
        <v>4</v>
      </c>
      <c r="H32" s="65">
        <f>VLOOKUP($A32,'Return Data'!$B$7:$R$2843,12,0)</f>
        <v>15.3222</v>
      </c>
      <c r="I32" s="66">
        <f t="shared" si="2"/>
        <v>9</v>
      </c>
      <c r="J32" s="65">
        <f>VLOOKUP($A32,'Return Data'!$B$7:$R$2843,13,0)</f>
        <v>25.505400000000002</v>
      </c>
      <c r="K32" s="66">
        <f t="shared" si="3"/>
        <v>9</v>
      </c>
      <c r="L32" s="65">
        <f>VLOOKUP($A32,'Return Data'!$B$7:$R$2843,17,0)</f>
        <v>9.6654</v>
      </c>
      <c r="M32" s="66">
        <f t="shared" si="4"/>
        <v>7</v>
      </c>
      <c r="N32" s="65"/>
      <c r="O32" s="66"/>
      <c r="P32" s="65"/>
      <c r="Q32" s="66"/>
      <c r="R32" s="65">
        <f>VLOOKUP($A32,'Return Data'!$B$7:$R$2843,16,0)</f>
        <v>7.2527999999999997</v>
      </c>
      <c r="S32" s="67">
        <f t="shared" si="7"/>
        <v>17</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-0.25766086956521744</v>
      </c>
      <c r="E34" s="74"/>
      <c r="F34" s="75">
        <f>AVERAGE(F8:F32)</f>
        <v>7.7934826086956539</v>
      </c>
      <c r="G34" s="74"/>
      <c r="H34" s="75">
        <f>AVERAGE(H8:H32)</f>
        <v>13.386904347826087</v>
      </c>
      <c r="I34" s="74"/>
      <c r="J34" s="75">
        <f>AVERAGE(J8:J32)</f>
        <v>23.89549565217391</v>
      </c>
      <c r="K34" s="74"/>
      <c r="L34" s="75">
        <f>AVERAGE(L8:L32)</f>
        <v>8.8971999999999998</v>
      </c>
      <c r="M34" s="74"/>
      <c r="N34" s="75">
        <f>AVERAGE(N8:N32)</f>
        <v>6.5709812499999991</v>
      </c>
      <c r="O34" s="74"/>
      <c r="P34" s="75">
        <f>AVERAGE(P8:P32)</f>
        <v>7.5878785714285693</v>
      </c>
      <c r="Q34" s="74"/>
      <c r="R34" s="75">
        <f>AVERAGE(R8:R32)</f>
        <v>7.6789086956521757</v>
      </c>
      <c r="S34" s="76"/>
    </row>
    <row r="35" spans="1:19" x14ac:dyDescent="0.3">
      <c r="A35" s="73" t="s">
        <v>28</v>
      </c>
      <c r="B35" s="74"/>
      <c r="C35" s="74"/>
      <c r="D35" s="75">
        <f>MIN(D8:D32)</f>
        <v>-1.8512999999999999</v>
      </c>
      <c r="E35" s="74"/>
      <c r="F35" s="75">
        <f>MIN(F8:F32)</f>
        <v>2.9876999999999998</v>
      </c>
      <c r="G35" s="74"/>
      <c r="H35" s="75">
        <f>MIN(H8:H32)</f>
        <v>6.3521000000000001</v>
      </c>
      <c r="I35" s="74"/>
      <c r="J35" s="75">
        <f>MIN(J8:J32)</f>
        <v>15.2409</v>
      </c>
      <c r="K35" s="74"/>
      <c r="L35" s="75">
        <f>MIN(L8:L32)</f>
        <v>-3.6591999999999998</v>
      </c>
      <c r="M35" s="74"/>
      <c r="N35" s="75">
        <f>MIN(N8:N32)</f>
        <v>-3.3506</v>
      </c>
      <c r="O35" s="74"/>
      <c r="P35" s="75">
        <f>MIN(P8:P32)</f>
        <v>2.2139000000000002</v>
      </c>
      <c r="Q35" s="74"/>
      <c r="R35" s="75">
        <f>MIN(R8:R32)</f>
        <v>2.2612999999999999</v>
      </c>
      <c r="S35" s="76"/>
    </row>
    <row r="36" spans="1:19" ht="15" thickBot="1" x14ac:dyDescent="0.35">
      <c r="A36" s="77" t="s">
        <v>29</v>
      </c>
      <c r="B36" s="78"/>
      <c r="C36" s="78"/>
      <c r="D36" s="79">
        <f>MAX(D8:D32)</f>
        <v>1.2639</v>
      </c>
      <c r="E36" s="78"/>
      <c r="F36" s="79">
        <f>MAX(F8:F32)</f>
        <v>12.754099999999999</v>
      </c>
      <c r="G36" s="78"/>
      <c r="H36" s="79">
        <f>MAX(H8:H32)</f>
        <v>17.804200000000002</v>
      </c>
      <c r="I36" s="78"/>
      <c r="J36" s="79">
        <f>MAX(J8:J32)</f>
        <v>32.212600000000002</v>
      </c>
      <c r="K36" s="78"/>
      <c r="L36" s="79">
        <f>MAX(L8:L32)</f>
        <v>12.443</v>
      </c>
      <c r="M36" s="78"/>
      <c r="N36" s="79">
        <f>MAX(N8:N32)</f>
        <v>8.4475999999999996</v>
      </c>
      <c r="O36" s="78"/>
      <c r="P36" s="79">
        <f>MAX(P8:P32)</f>
        <v>10.1708</v>
      </c>
      <c r="Q36" s="78"/>
      <c r="R36" s="79">
        <f>MAX(R8:R32)</f>
        <v>12.4696</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1662</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1715</v>
      </c>
      <c r="B8" s="64">
        <f>VLOOKUP($A8,'Return Data'!$B$7:$R$2843,3,0)</f>
        <v>44330</v>
      </c>
      <c r="C8" s="65">
        <f>VLOOKUP($A8,'Return Data'!$B$7:$R$2843,4,0)</f>
        <v>21.915800000000001</v>
      </c>
      <c r="D8" s="65">
        <f>VLOOKUP($A8,'Return Data'!$B$7:$R$2843,10,0)</f>
        <v>1.2034</v>
      </c>
      <c r="E8" s="66">
        <f t="shared" ref="E8:E34" si="0">RANK(D8,D$8:D$34,0)</f>
        <v>3</v>
      </c>
      <c r="F8" s="65">
        <f>VLOOKUP($A8,'Return Data'!$B$7:$R$2843,11,0)</f>
        <v>2.3209</v>
      </c>
      <c r="G8" s="66">
        <f t="shared" ref="G8:G34" si="1">RANK(F8,F$8:F$34,0)</f>
        <v>2</v>
      </c>
      <c r="H8" s="65">
        <f>VLOOKUP($A8,'Return Data'!$B$7:$R$2843,12,0)</f>
        <v>3.1842000000000001</v>
      </c>
      <c r="I8" s="66">
        <f t="shared" ref="I8:I23" si="2">RANK(H8,H$8:H$34,0)</f>
        <v>10</v>
      </c>
      <c r="J8" s="65">
        <f>VLOOKUP($A8,'Return Data'!$B$7:$R$2843,13,0)</f>
        <v>3.9802</v>
      </c>
      <c r="K8" s="66">
        <f t="shared" ref="K8:K23" si="3">RANK(J8,J$8:J$34,0)</f>
        <v>8</v>
      </c>
      <c r="L8" s="65">
        <f>VLOOKUP($A8,'Return Data'!$B$7:$R$2843,17,0)</f>
        <v>5.3002000000000002</v>
      </c>
      <c r="M8" s="66">
        <f t="shared" ref="M8:M18" si="4">RANK(L8,L$8:L$34,0)</f>
        <v>7</v>
      </c>
      <c r="N8" s="65">
        <f>VLOOKUP($A8,'Return Data'!$B$7:$R$2843,14,0)</f>
        <v>5.8339999999999996</v>
      </c>
      <c r="O8" s="66">
        <f>RANK(N8,N$8:N$34,0)</f>
        <v>6</v>
      </c>
      <c r="P8" s="65">
        <f>VLOOKUP($A8,'Return Data'!$B$7:$R$2843,15,0)</f>
        <v>6.1506999999999996</v>
      </c>
      <c r="Q8" s="66">
        <f>RANK(P8,P$8:P$34,0)</f>
        <v>6</v>
      </c>
      <c r="R8" s="65">
        <f>VLOOKUP($A8,'Return Data'!$B$7:$R$2843,16,0)</f>
        <v>7.1814</v>
      </c>
      <c r="S8" s="67">
        <f t="shared" ref="S8:S34" si="5">RANK(R8,R$8:R$34,0)</f>
        <v>4</v>
      </c>
    </row>
    <row r="9" spans="1:20" x14ac:dyDescent="0.3">
      <c r="A9" s="63" t="s">
        <v>1716</v>
      </c>
      <c r="B9" s="64">
        <f>VLOOKUP($A9,'Return Data'!$B$7:$R$2843,3,0)</f>
        <v>44330</v>
      </c>
      <c r="C9" s="65">
        <f>VLOOKUP($A9,'Return Data'!$B$7:$R$2843,4,0)</f>
        <v>15.5258</v>
      </c>
      <c r="D9" s="65">
        <f>VLOOKUP($A9,'Return Data'!$B$7:$R$2843,10,0)</f>
        <v>1.1005</v>
      </c>
      <c r="E9" s="66">
        <f t="shared" si="0"/>
        <v>12</v>
      </c>
      <c r="F9" s="65">
        <f>VLOOKUP($A9,'Return Data'!$B$7:$R$2843,11,0)</f>
        <v>2.1293000000000002</v>
      </c>
      <c r="G9" s="66">
        <f t="shared" si="1"/>
        <v>14</v>
      </c>
      <c r="H9" s="65">
        <f>VLOOKUP($A9,'Return Data'!$B$7:$R$2843,12,0)</f>
        <v>3.0354999999999999</v>
      </c>
      <c r="I9" s="66">
        <f t="shared" si="2"/>
        <v>14</v>
      </c>
      <c r="J9" s="65">
        <f>VLOOKUP($A9,'Return Data'!$B$7:$R$2843,13,0)</f>
        <v>3.7549999999999999</v>
      </c>
      <c r="K9" s="66">
        <f t="shared" si="3"/>
        <v>15</v>
      </c>
      <c r="L9" s="65">
        <f>VLOOKUP($A9,'Return Data'!$B$7:$R$2843,17,0)</f>
        <v>5.2458</v>
      </c>
      <c r="M9" s="66">
        <f t="shared" si="4"/>
        <v>10</v>
      </c>
      <c r="N9" s="65">
        <f>VLOOKUP($A9,'Return Data'!$B$7:$R$2843,14,0)</f>
        <v>5.8155999999999999</v>
      </c>
      <c r="O9" s="66">
        <f>RANK(N9,N$8:N$34,0)</f>
        <v>9</v>
      </c>
      <c r="P9" s="65">
        <f>VLOOKUP($A9,'Return Data'!$B$7:$R$2843,15,0)</f>
        <v>6.2714999999999996</v>
      </c>
      <c r="Q9" s="66">
        <f>RANK(P9,P$8:P$34,0)</f>
        <v>3</v>
      </c>
      <c r="R9" s="65">
        <f>VLOOKUP($A9,'Return Data'!$B$7:$R$2843,16,0)</f>
        <v>6.7308000000000003</v>
      </c>
      <c r="S9" s="67">
        <f t="shared" si="5"/>
        <v>11</v>
      </c>
    </row>
    <row r="10" spans="1:20" x14ac:dyDescent="0.3">
      <c r="A10" s="63" t="s">
        <v>1717</v>
      </c>
      <c r="B10" s="64">
        <f>VLOOKUP($A10,'Return Data'!$B$7:$R$2843,3,0)</f>
        <v>44330</v>
      </c>
      <c r="C10" s="65">
        <f>VLOOKUP($A10,'Return Data'!$B$7:$R$2843,4,0)</f>
        <v>13.064</v>
      </c>
      <c r="D10" s="65">
        <f>VLOOKUP($A10,'Return Data'!$B$7:$R$2843,10,0)</f>
        <v>1.1302000000000001</v>
      </c>
      <c r="E10" s="66">
        <f t="shared" si="0"/>
        <v>8</v>
      </c>
      <c r="F10" s="65">
        <f>VLOOKUP($A10,'Return Data'!$B$7:$R$2843,11,0)</f>
        <v>2.2782</v>
      </c>
      <c r="G10" s="66">
        <f t="shared" si="1"/>
        <v>5</v>
      </c>
      <c r="H10" s="65">
        <f>VLOOKUP($A10,'Return Data'!$B$7:$R$2843,12,0)</f>
        <v>3.2808999999999999</v>
      </c>
      <c r="I10" s="66">
        <f t="shared" si="2"/>
        <v>4</v>
      </c>
      <c r="J10" s="65">
        <f>VLOOKUP($A10,'Return Data'!$B$7:$R$2843,13,0)</f>
        <v>4.0293000000000001</v>
      </c>
      <c r="K10" s="66">
        <f t="shared" si="3"/>
        <v>6</v>
      </c>
      <c r="L10" s="65">
        <f>VLOOKUP($A10,'Return Data'!$B$7:$R$2843,17,0)</f>
        <v>5.4447000000000001</v>
      </c>
      <c r="M10" s="66">
        <f t="shared" si="4"/>
        <v>4</v>
      </c>
      <c r="N10" s="65">
        <f>VLOOKUP($A10,'Return Data'!$B$7:$R$2843,14,0)</f>
        <v>5.9904999999999999</v>
      </c>
      <c r="O10" s="66">
        <f>RANK(N10,N$8:N$34,0)</f>
        <v>3</v>
      </c>
      <c r="P10" s="65"/>
      <c r="Q10" s="66"/>
      <c r="R10" s="65">
        <f>VLOOKUP($A10,'Return Data'!$B$7:$R$2843,16,0)</f>
        <v>6.2949999999999999</v>
      </c>
      <c r="S10" s="67">
        <f t="shared" si="5"/>
        <v>16</v>
      </c>
    </row>
    <row r="11" spans="1:20" x14ac:dyDescent="0.3">
      <c r="A11" s="63" t="s">
        <v>1718</v>
      </c>
      <c r="B11" s="64">
        <f>VLOOKUP($A11,'Return Data'!$B$7:$R$2843,3,0)</f>
        <v>44330</v>
      </c>
      <c r="C11" s="65">
        <f>VLOOKUP($A11,'Return Data'!$B$7:$R$2843,4,0)</f>
        <v>11.5046</v>
      </c>
      <c r="D11" s="65">
        <f>VLOOKUP($A11,'Return Data'!$B$7:$R$2843,10,0)</f>
        <v>0.81759999999999999</v>
      </c>
      <c r="E11" s="66">
        <f t="shared" si="0"/>
        <v>24</v>
      </c>
      <c r="F11" s="65">
        <f>VLOOKUP($A11,'Return Data'!$B$7:$R$2843,11,0)</f>
        <v>1.5142</v>
      </c>
      <c r="G11" s="66">
        <f t="shared" si="1"/>
        <v>23</v>
      </c>
      <c r="H11" s="65">
        <f>VLOOKUP($A11,'Return Data'!$B$7:$R$2843,12,0)</f>
        <v>2.3450000000000002</v>
      </c>
      <c r="I11" s="66">
        <f t="shared" si="2"/>
        <v>21</v>
      </c>
      <c r="J11" s="65">
        <f>VLOOKUP($A11,'Return Data'!$B$7:$R$2843,13,0)</f>
        <v>3.1164999999999998</v>
      </c>
      <c r="K11" s="66">
        <f t="shared" si="3"/>
        <v>20</v>
      </c>
      <c r="L11" s="65">
        <f>VLOOKUP($A11,'Return Data'!$B$7:$R$2843,17,0)</f>
        <v>4.2519</v>
      </c>
      <c r="M11" s="66">
        <f t="shared" si="4"/>
        <v>20</v>
      </c>
      <c r="N11" s="65"/>
      <c r="O11" s="66"/>
      <c r="P11" s="65"/>
      <c r="Q11" s="66"/>
      <c r="R11" s="65">
        <f>VLOOKUP($A11,'Return Data'!$B$7:$R$2843,16,0)</f>
        <v>4.9398999999999997</v>
      </c>
      <c r="S11" s="67">
        <f t="shared" si="5"/>
        <v>21</v>
      </c>
    </row>
    <row r="12" spans="1:20" x14ac:dyDescent="0.3">
      <c r="A12" s="63" t="s">
        <v>1719</v>
      </c>
      <c r="B12" s="64">
        <f>VLOOKUP($A12,'Return Data'!$B$7:$R$2843,3,0)</f>
        <v>44330</v>
      </c>
      <c r="C12" s="65">
        <f>VLOOKUP($A12,'Return Data'!$B$7:$R$2843,4,0)</f>
        <v>12.048999999999999</v>
      </c>
      <c r="D12" s="65">
        <f>VLOOKUP($A12,'Return Data'!$B$7:$R$2843,10,0)</f>
        <v>0.99750000000000005</v>
      </c>
      <c r="E12" s="66">
        <f t="shared" si="0"/>
        <v>18</v>
      </c>
      <c r="F12" s="65">
        <f>VLOOKUP($A12,'Return Data'!$B$7:$R$2843,11,0)</f>
        <v>1.9804999999999999</v>
      </c>
      <c r="G12" s="66">
        <f t="shared" si="1"/>
        <v>17</v>
      </c>
      <c r="H12" s="65">
        <f>VLOOKUP($A12,'Return Data'!$B$7:$R$2843,12,0)</f>
        <v>2.9125000000000001</v>
      </c>
      <c r="I12" s="66">
        <f t="shared" si="2"/>
        <v>16</v>
      </c>
      <c r="J12" s="65">
        <f>VLOOKUP($A12,'Return Data'!$B$7:$R$2843,13,0)</f>
        <v>3.7364999999999999</v>
      </c>
      <c r="K12" s="66">
        <f t="shared" si="3"/>
        <v>16</v>
      </c>
      <c r="L12" s="65">
        <f>VLOOKUP($A12,'Return Data'!$B$7:$R$2843,17,0)</f>
        <v>5.1603000000000003</v>
      </c>
      <c r="M12" s="66">
        <f t="shared" si="4"/>
        <v>13</v>
      </c>
      <c r="N12" s="65">
        <f>VLOOKUP($A12,'Return Data'!$B$7:$R$2843,14,0)</f>
        <v>5.7256</v>
      </c>
      <c r="O12" s="66">
        <f t="shared" ref="O12:O18" si="6">RANK(N12,N$8:N$34,0)</f>
        <v>11</v>
      </c>
      <c r="P12" s="65"/>
      <c r="Q12" s="66"/>
      <c r="R12" s="65">
        <f>VLOOKUP($A12,'Return Data'!$B$7:$R$2843,16,0)</f>
        <v>5.8085000000000004</v>
      </c>
      <c r="S12" s="67">
        <f t="shared" si="5"/>
        <v>18</v>
      </c>
    </row>
    <row r="13" spans="1:20" x14ac:dyDescent="0.3">
      <c r="A13" s="63" t="s">
        <v>1720</v>
      </c>
      <c r="B13" s="64">
        <f>VLOOKUP($A13,'Return Data'!$B$7:$R$2843,3,0)</f>
        <v>44330</v>
      </c>
      <c r="C13" s="65">
        <f>VLOOKUP($A13,'Return Data'!$B$7:$R$2843,4,0)</f>
        <v>15.8398</v>
      </c>
      <c r="D13" s="65">
        <f>VLOOKUP($A13,'Return Data'!$B$7:$R$2843,10,0)</f>
        <v>1.1274999999999999</v>
      </c>
      <c r="E13" s="66">
        <f t="shared" si="0"/>
        <v>9</v>
      </c>
      <c r="F13" s="65">
        <f>VLOOKUP($A13,'Return Data'!$B$7:$R$2843,11,0)</f>
        <v>2.2305000000000001</v>
      </c>
      <c r="G13" s="66">
        <f t="shared" si="1"/>
        <v>7</v>
      </c>
      <c r="H13" s="65">
        <f>VLOOKUP($A13,'Return Data'!$B$7:$R$2843,12,0)</f>
        <v>3.1894999999999998</v>
      </c>
      <c r="I13" s="66">
        <f t="shared" si="2"/>
        <v>7</v>
      </c>
      <c r="J13" s="65">
        <f>VLOOKUP($A13,'Return Data'!$B$7:$R$2843,13,0)</f>
        <v>3.9731999999999998</v>
      </c>
      <c r="K13" s="66">
        <f t="shared" si="3"/>
        <v>9</v>
      </c>
      <c r="L13" s="65">
        <f>VLOOKUP($A13,'Return Data'!$B$7:$R$2843,17,0)</f>
        <v>5.5374999999999996</v>
      </c>
      <c r="M13" s="66">
        <f t="shared" si="4"/>
        <v>2</v>
      </c>
      <c r="N13" s="65">
        <f>VLOOKUP($A13,'Return Data'!$B$7:$R$2843,14,0)</f>
        <v>6.0370999999999997</v>
      </c>
      <c r="O13" s="66">
        <f t="shared" si="6"/>
        <v>1</v>
      </c>
      <c r="P13" s="65">
        <f>VLOOKUP($A13,'Return Data'!$B$7:$R$2843,15,0)</f>
        <v>6.3545999999999996</v>
      </c>
      <c r="Q13" s="66">
        <f t="shared" ref="Q13:Q18" si="7">RANK(P13,P$8:P$34,0)</f>
        <v>2</v>
      </c>
      <c r="R13" s="65">
        <f>VLOOKUP($A13,'Return Data'!$B$7:$R$2843,16,0)</f>
        <v>6.9085999999999999</v>
      </c>
      <c r="S13" s="67">
        <f t="shared" si="5"/>
        <v>7</v>
      </c>
    </row>
    <row r="14" spans="1:20" x14ac:dyDescent="0.3">
      <c r="A14" s="63" t="s">
        <v>1721</v>
      </c>
      <c r="B14" s="64">
        <f>VLOOKUP($A14,'Return Data'!$B$7:$R$2843,3,0)</f>
        <v>44330</v>
      </c>
      <c r="C14" s="65">
        <f>VLOOKUP($A14,'Return Data'!$B$7:$R$2843,4,0)</f>
        <v>15.523999999999999</v>
      </c>
      <c r="D14" s="65">
        <f>VLOOKUP($A14,'Return Data'!$B$7:$R$2843,10,0)</f>
        <v>1.0940000000000001</v>
      </c>
      <c r="E14" s="66">
        <f t="shared" si="0"/>
        <v>13</v>
      </c>
      <c r="F14" s="65">
        <f>VLOOKUP($A14,'Return Data'!$B$7:$R$2843,11,0)</f>
        <v>2.1652</v>
      </c>
      <c r="G14" s="66">
        <f t="shared" si="1"/>
        <v>10</v>
      </c>
      <c r="H14" s="65">
        <f>VLOOKUP($A14,'Return Data'!$B$7:$R$2843,12,0)</f>
        <v>3.1015000000000001</v>
      </c>
      <c r="I14" s="66">
        <f t="shared" si="2"/>
        <v>13</v>
      </c>
      <c r="J14" s="65">
        <f>VLOOKUP($A14,'Return Data'!$B$7:$R$2843,13,0)</f>
        <v>3.7770000000000001</v>
      </c>
      <c r="K14" s="66">
        <f t="shared" si="3"/>
        <v>14</v>
      </c>
      <c r="L14" s="65">
        <f>VLOOKUP($A14,'Return Data'!$B$7:$R$2843,17,0)</f>
        <v>4.9249999999999998</v>
      </c>
      <c r="M14" s="66">
        <f t="shared" si="4"/>
        <v>16</v>
      </c>
      <c r="N14" s="65">
        <f>VLOOKUP($A14,'Return Data'!$B$7:$R$2843,14,0)</f>
        <v>5.4058000000000002</v>
      </c>
      <c r="O14" s="66">
        <f t="shared" si="6"/>
        <v>14</v>
      </c>
      <c r="P14" s="65">
        <f>VLOOKUP($A14,'Return Data'!$B$7:$R$2843,15,0)</f>
        <v>5.8033999999999999</v>
      </c>
      <c r="Q14" s="66">
        <f t="shared" si="7"/>
        <v>13</v>
      </c>
      <c r="R14" s="65">
        <f>VLOOKUP($A14,'Return Data'!$B$7:$R$2843,16,0)</f>
        <v>6.3662000000000001</v>
      </c>
      <c r="S14" s="67">
        <f t="shared" si="5"/>
        <v>14</v>
      </c>
    </row>
    <row r="15" spans="1:20" x14ac:dyDescent="0.3">
      <c r="A15" s="63" t="s">
        <v>1722</v>
      </c>
      <c r="B15" s="64">
        <f>VLOOKUP($A15,'Return Data'!$B$7:$R$2843,3,0)</f>
        <v>44330</v>
      </c>
      <c r="C15" s="65">
        <f>VLOOKUP($A15,'Return Data'!$B$7:$R$2843,4,0)</f>
        <v>28.221299999999999</v>
      </c>
      <c r="D15" s="65">
        <f>VLOOKUP($A15,'Return Data'!$B$7:$R$2843,10,0)</f>
        <v>1.1146</v>
      </c>
      <c r="E15" s="66">
        <f t="shared" si="0"/>
        <v>11</v>
      </c>
      <c r="F15" s="65">
        <f>VLOOKUP($A15,'Return Data'!$B$7:$R$2843,11,0)</f>
        <v>2.1334</v>
      </c>
      <c r="G15" s="66">
        <f t="shared" si="1"/>
        <v>13</v>
      </c>
      <c r="H15" s="65">
        <f>VLOOKUP($A15,'Return Data'!$B$7:$R$2843,12,0)</f>
        <v>3.1337000000000002</v>
      </c>
      <c r="I15" s="66">
        <f t="shared" si="2"/>
        <v>11</v>
      </c>
      <c r="J15" s="65">
        <f>VLOOKUP($A15,'Return Data'!$B$7:$R$2843,13,0)</f>
        <v>3.83</v>
      </c>
      <c r="K15" s="66">
        <f t="shared" si="3"/>
        <v>13</v>
      </c>
      <c r="L15" s="65">
        <f>VLOOKUP($A15,'Return Data'!$B$7:$R$2843,17,0)</f>
        <v>5.1919000000000004</v>
      </c>
      <c r="M15" s="66">
        <f t="shared" si="4"/>
        <v>12</v>
      </c>
      <c r="N15" s="65">
        <f>VLOOKUP($A15,'Return Data'!$B$7:$R$2843,14,0)</f>
        <v>5.7865000000000002</v>
      </c>
      <c r="O15" s="66">
        <f t="shared" si="6"/>
        <v>10</v>
      </c>
      <c r="P15" s="65">
        <f>VLOOKUP($A15,'Return Data'!$B$7:$R$2843,15,0)</f>
        <v>6.1475999999999997</v>
      </c>
      <c r="Q15" s="66">
        <f t="shared" si="7"/>
        <v>7</v>
      </c>
      <c r="R15" s="65">
        <f>VLOOKUP($A15,'Return Data'!$B$7:$R$2843,16,0)</f>
        <v>7.2805</v>
      </c>
      <c r="S15" s="67">
        <f t="shared" si="5"/>
        <v>2</v>
      </c>
    </row>
    <row r="16" spans="1:20" x14ac:dyDescent="0.3">
      <c r="A16" s="63" t="s">
        <v>1723</v>
      </c>
      <c r="B16" s="64">
        <f>VLOOKUP($A16,'Return Data'!$B$7:$R$2843,3,0)</f>
        <v>44330</v>
      </c>
      <c r="C16" s="65">
        <f>VLOOKUP($A16,'Return Data'!$B$7:$R$2843,4,0)</f>
        <v>26.906199999999998</v>
      </c>
      <c r="D16" s="65">
        <f>VLOOKUP($A16,'Return Data'!$B$7:$R$2843,10,0)</f>
        <v>1.0577000000000001</v>
      </c>
      <c r="E16" s="66">
        <f t="shared" si="0"/>
        <v>15</v>
      </c>
      <c r="F16" s="65">
        <f>VLOOKUP($A16,'Return Data'!$B$7:$R$2843,11,0)</f>
        <v>2.0973000000000002</v>
      </c>
      <c r="G16" s="66">
        <f t="shared" si="1"/>
        <v>16</v>
      </c>
      <c r="H16" s="65">
        <f>VLOOKUP($A16,'Return Data'!$B$7:$R$2843,12,0)</f>
        <v>3.1086</v>
      </c>
      <c r="I16" s="66">
        <f t="shared" si="2"/>
        <v>12</v>
      </c>
      <c r="J16" s="65">
        <f>VLOOKUP($A16,'Return Data'!$B$7:$R$2843,13,0)</f>
        <v>3.8881999999999999</v>
      </c>
      <c r="K16" s="66">
        <f t="shared" si="3"/>
        <v>12</v>
      </c>
      <c r="L16" s="65">
        <f>VLOOKUP($A16,'Return Data'!$B$7:$R$2843,17,0)</f>
        <v>5.1197999999999997</v>
      </c>
      <c r="M16" s="66">
        <f t="shared" si="4"/>
        <v>14</v>
      </c>
      <c r="N16" s="65">
        <f>VLOOKUP($A16,'Return Data'!$B$7:$R$2843,14,0)</f>
        <v>5.8224999999999998</v>
      </c>
      <c r="O16" s="66">
        <f t="shared" si="6"/>
        <v>8</v>
      </c>
      <c r="P16" s="65">
        <f>VLOOKUP($A16,'Return Data'!$B$7:$R$2843,15,0)</f>
        <v>6.1162999999999998</v>
      </c>
      <c r="Q16" s="66">
        <f t="shared" si="7"/>
        <v>9</v>
      </c>
      <c r="R16" s="65">
        <f>VLOOKUP($A16,'Return Data'!$B$7:$R$2843,16,0)</f>
        <v>7.1439000000000004</v>
      </c>
      <c r="S16" s="67">
        <f t="shared" si="5"/>
        <v>5</v>
      </c>
    </row>
    <row r="17" spans="1:19" x14ac:dyDescent="0.3">
      <c r="A17" s="63" t="s">
        <v>1724</v>
      </c>
      <c r="B17" s="64">
        <f>VLOOKUP($A17,'Return Data'!$B$7:$R$2843,3,0)</f>
        <v>44330</v>
      </c>
      <c r="C17" s="65">
        <f>VLOOKUP($A17,'Return Data'!$B$7:$R$2843,4,0)</f>
        <v>14.838900000000001</v>
      </c>
      <c r="D17" s="65">
        <f>VLOOKUP($A17,'Return Data'!$B$7:$R$2843,10,0)</f>
        <v>0.82140000000000002</v>
      </c>
      <c r="E17" s="66">
        <f t="shared" si="0"/>
        <v>23</v>
      </c>
      <c r="F17" s="65">
        <f>VLOOKUP($A17,'Return Data'!$B$7:$R$2843,11,0)</f>
        <v>1.4737</v>
      </c>
      <c r="G17" s="66">
        <f t="shared" si="1"/>
        <v>25</v>
      </c>
      <c r="H17" s="65">
        <f>VLOOKUP($A17,'Return Data'!$B$7:$R$2843,12,0)</f>
        <v>2.0697000000000001</v>
      </c>
      <c r="I17" s="66">
        <f t="shared" si="2"/>
        <v>22</v>
      </c>
      <c r="J17" s="65">
        <f>VLOOKUP($A17,'Return Data'!$B$7:$R$2843,13,0)</f>
        <v>2.5975999999999999</v>
      </c>
      <c r="K17" s="66">
        <f t="shared" si="3"/>
        <v>22</v>
      </c>
      <c r="L17" s="65">
        <f>VLOOKUP($A17,'Return Data'!$B$7:$R$2843,17,0)</f>
        <v>4.4166999999999996</v>
      </c>
      <c r="M17" s="66">
        <f t="shared" si="4"/>
        <v>19</v>
      </c>
      <c r="N17" s="65">
        <f>VLOOKUP($A17,'Return Data'!$B$7:$R$2843,14,0)</f>
        <v>5.0213000000000001</v>
      </c>
      <c r="O17" s="66">
        <f t="shared" si="6"/>
        <v>16</v>
      </c>
      <c r="P17" s="65">
        <f>VLOOKUP($A17,'Return Data'!$B$7:$R$2843,15,0)</f>
        <v>5.7558999999999996</v>
      </c>
      <c r="Q17" s="66">
        <f t="shared" si="7"/>
        <v>14</v>
      </c>
      <c r="R17" s="65">
        <f>VLOOKUP($A17,'Return Data'!$B$7:$R$2843,16,0)</f>
        <v>6.3552</v>
      </c>
      <c r="S17" s="67">
        <f t="shared" si="5"/>
        <v>15</v>
      </c>
    </row>
    <row r="18" spans="1:19" x14ac:dyDescent="0.3">
      <c r="A18" s="63" t="s">
        <v>1725</v>
      </c>
      <c r="B18" s="64">
        <f>VLOOKUP($A18,'Return Data'!$B$7:$R$2843,3,0)</f>
        <v>44330</v>
      </c>
      <c r="C18" s="65">
        <f>VLOOKUP($A18,'Return Data'!$B$7:$R$2843,4,0)</f>
        <v>26.1556</v>
      </c>
      <c r="D18" s="65">
        <f>VLOOKUP($A18,'Return Data'!$B$7:$R$2843,10,0)</f>
        <v>1.0282</v>
      </c>
      <c r="E18" s="66">
        <f t="shared" si="0"/>
        <v>17</v>
      </c>
      <c r="F18" s="65">
        <f>VLOOKUP($A18,'Return Data'!$B$7:$R$2843,11,0)</f>
        <v>2.1093000000000002</v>
      </c>
      <c r="G18" s="66">
        <f t="shared" si="1"/>
        <v>15</v>
      </c>
      <c r="H18" s="65">
        <f>VLOOKUP($A18,'Return Data'!$B$7:$R$2843,12,0)</f>
        <v>3.0312000000000001</v>
      </c>
      <c r="I18" s="66">
        <f t="shared" si="2"/>
        <v>15</v>
      </c>
      <c r="J18" s="65">
        <f>VLOOKUP($A18,'Return Data'!$B$7:$R$2843,13,0)</f>
        <v>4.0125000000000002</v>
      </c>
      <c r="K18" s="66">
        <f t="shared" si="3"/>
        <v>7</v>
      </c>
      <c r="L18" s="65">
        <f>VLOOKUP($A18,'Return Data'!$B$7:$R$2843,17,0)</f>
        <v>5.3170999999999999</v>
      </c>
      <c r="M18" s="66">
        <f t="shared" si="4"/>
        <v>6</v>
      </c>
      <c r="N18" s="65">
        <f>VLOOKUP($A18,'Return Data'!$B$7:$R$2843,14,0)</f>
        <v>5.6902999999999997</v>
      </c>
      <c r="O18" s="66">
        <f t="shared" si="6"/>
        <v>12</v>
      </c>
      <c r="P18" s="65">
        <f>VLOOKUP($A18,'Return Data'!$B$7:$R$2843,15,0)</f>
        <v>6.0574000000000003</v>
      </c>
      <c r="Q18" s="66">
        <f t="shared" si="7"/>
        <v>10</v>
      </c>
      <c r="R18" s="65">
        <f>VLOOKUP($A18,'Return Data'!$B$7:$R$2843,16,0)</f>
        <v>7.0033000000000003</v>
      </c>
      <c r="S18" s="67">
        <f t="shared" si="5"/>
        <v>6</v>
      </c>
    </row>
    <row r="19" spans="1:19" x14ac:dyDescent="0.3">
      <c r="A19" s="63" t="s">
        <v>1726</v>
      </c>
      <c r="B19" s="64">
        <f>VLOOKUP($A19,'Return Data'!$B$7:$R$2843,3,0)</f>
        <v>44330</v>
      </c>
      <c r="C19" s="65">
        <f>VLOOKUP($A19,'Return Data'!$B$7:$R$2843,4,0)</f>
        <v>10.6859</v>
      </c>
      <c r="D19" s="65">
        <f>VLOOKUP($A19,'Return Data'!$B$7:$R$2843,10,0)</f>
        <v>0.85509999999999997</v>
      </c>
      <c r="E19" s="66">
        <f t="shared" si="0"/>
        <v>22</v>
      </c>
      <c r="F19" s="65">
        <f>VLOOKUP($A19,'Return Data'!$B$7:$R$2843,11,0)</f>
        <v>1.6253</v>
      </c>
      <c r="G19" s="66">
        <f t="shared" si="1"/>
        <v>22</v>
      </c>
      <c r="H19" s="65">
        <f>VLOOKUP($A19,'Return Data'!$B$7:$R$2843,12,0)</f>
        <v>2.4054000000000002</v>
      </c>
      <c r="I19" s="66">
        <f t="shared" si="2"/>
        <v>20</v>
      </c>
      <c r="J19" s="65">
        <f>VLOOKUP($A19,'Return Data'!$B$7:$R$2843,13,0)</f>
        <v>3.1288</v>
      </c>
      <c r="K19" s="66">
        <f t="shared" si="3"/>
        <v>19</v>
      </c>
      <c r="L19" s="65"/>
      <c r="M19" s="66"/>
      <c r="N19" s="65"/>
      <c r="O19" s="66"/>
      <c r="P19" s="65"/>
      <c r="Q19" s="66"/>
      <c r="R19" s="65">
        <f>VLOOKUP($A19,'Return Data'!$B$7:$R$2843,16,0)</f>
        <v>4.0292000000000003</v>
      </c>
      <c r="S19" s="67">
        <f t="shared" si="5"/>
        <v>23</v>
      </c>
    </row>
    <row r="20" spans="1:19" x14ac:dyDescent="0.3">
      <c r="A20" s="63" t="s">
        <v>1727</v>
      </c>
      <c r="B20" s="64">
        <f>VLOOKUP($A20,'Return Data'!$B$7:$R$2843,3,0)</f>
        <v>44330</v>
      </c>
      <c r="C20" s="65">
        <f>VLOOKUP($A20,'Return Data'!$B$7:$R$2843,4,0)</f>
        <v>27.111599999999999</v>
      </c>
      <c r="D20" s="65">
        <f>VLOOKUP($A20,'Return Data'!$B$7:$R$2843,10,0)</f>
        <v>0.61719999999999997</v>
      </c>
      <c r="E20" s="66">
        <f t="shared" si="0"/>
        <v>26</v>
      </c>
      <c r="F20" s="65">
        <f>VLOOKUP($A20,'Return Data'!$B$7:$R$2843,11,0)</f>
        <v>1.3112999999999999</v>
      </c>
      <c r="G20" s="66">
        <f t="shared" si="1"/>
        <v>26</v>
      </c>
      <c r="H20" s="65">
        <f>VLOOKUP($A20,'Return Data'!$B$7:$R$2843,12,0)</f>
        <v>1.9406000000000001</v>
      </c>
      <c r="I20" s="66">
        <f t="shared" si="2"/>
        <v>24</v>
      </c>
      <c r="J20" s="65">
        <f>VLOOKUP($A20,'Return Data'!$B$7:$R$2843,13,0)</f>
        <v>2.2088000000000001</v>
      </c>
      <c r="K20" s="66">
        <f t="shared" si="3"/>
        <v>23</v>
      </c>
      <c r="L20" s="65">
        <f>VLOOKUP($A20,'Return Data'!$B$7:$R$2843,17,0)</f>
        <v>3.6587999999999998</v>
      </c>
      <c r="M20" s="66">
        <f>RANK(L20,L$8:L$34,0)</f>
        <v>21</v>
      </c>
      <c r="N20" s="65">
        <f>VLOOKUP($A20,'Return Data'!$B$7:$R$2843,14,0)</f>
        <v>4.4374000000000002</v>
      </c>
      <c r="O20" s="66">
        <f>RANK(N20,N$8:N$34,0)</f>
        <v>17</v>
      </c>
      <c r="P20" s="65">
        <f>VLOOKUP($A20,'Return Data'!$B$7:$R$2843,15,0)</f>
        <v>5.1486999999999998</v>
      </c>
      <c r="Q20" s="66">
        <f>RANK(P20,P$8:P$34,0)</f>
        <v>15</v>
      </c>
      <c r="R20" s="65">
        <f>VLOOKUP($A20,'Return Data'!$B$7:$R$2843,16,0)</f>
        <v>6.5313999999999997</v>
      </c>
      <c r="S20" s="67">
        <f t="shared" si="5"/>
        <v>12</v>
      </c>
    </row>
    <row r="21" spans="1:19" x14ac:dyDescent="0.3">
      <c r="A21" s="63" t="s">
        <v>1728</v>
      </c>
      <c r="B21" s="64">
        <f>VLOOKUP($A21,'Return Data'!$B$7:$R$2843,3,0)</f>
        <v>44330</v>
      </c>
      <c r="C21" s="65">
        <f>VLOOKUP($A21,'Return Data'!$B$7:$R$2843,4,0)</f>
        <v>30.463899999999999</v>
      </c>
      <c r="D21" s="65">
        <f>VLOOKUP($A21,'Return Data'!$B$7:$R$2843,10,0)</f>
        <v>1.1601999999999999</v>
      </c>
      <c r="E21" s="66">
        <f t="shared" si="0"/>
        <v>5</v>
      </c>
      <c r="F21" s="65">
        <f>VLOOKUP($A21,'Return Data'!$B$7:$R$2843,11,0)</f>
        <v>2.2820999999999998</v>
      </c>
      <c r="G21" s="66">
        <f t="shared" si="1"/>
        <v>4</v>
      </c>
      <c r="H21" s="65">
        <f>VLOOKUP($A21,'Return Data'!$B$7:$R$2843,12,0)</f>
        <v>3.2846000000000002</v>
      </c>
      <c r="I21" s="66">
        <f t="shared" si="2"/>
        <v>3</v>
      </c>
      <c r="J21" s="65">
        <f>VLOOKUP($A21,'Return Data'!$B$7:$R$2843,13,0)</f>
        <v>4.1138000000000003</v>
      </c>
      <c r="K21" s="66">
        <f t="shared" si="3"/>
        <v>3</v>
      </c>
      <c r="L21" s="65">
        <f>VLOOKUP($A21,'Return Data'!$B$7:$R$2843,17,0)</f>
        <v>5.2755999999999998</v>
      </c>
      <c r="M21" s="66">
        <f>RANK(L21,L$8:L$34,0)</f>
        <v>9</v>
      </c>
      <c r="N21" s="65">
        <f>VLOOKUP($A21,'Return Data'!$B$7:$R$2843,14,0)</f>
        <v>5.8414999999999999</v>
      </c>
      <c r="O21" s="66">
        <f>RANK(N21,N$8:N$34,0)</f>
        <v>5</v>
      </c>
      <c r="P21" s="65">
        <f>VLOOKUP($A21,'Return Data'!$B$7:$R$2843,15,0)</f>
        <v>6.1753999999999998</v>
      </c>
      <c r="Q21" s="66">
        <f>RANK(P21,P$8:P$34,0)</f>
        <v>5</v>
      </c>
      <c r="R21" s="65">
        <f>VLOOKUP($A21,'Return Data'!$B$7:$R$2843,16,0)</f>
        <v>7.2663000000000002</v>
      </c>
      <c r="S21" s="67">
        <f t="shared" si="5"/>
        <v>3</v>
      </c>
    </row>
    <row r="22" spans="1:19" x14ac:dyDescent="0.3">
      <c r="A22" s="63" t="s">
        <v>1729</v>
      </c>
      <c r="B22" s="64">
        <f>VLOOKUP($A22,'Return Data'!$B$7:$R$2843,3,0)</f>
        <v>44330</v>
      </c>
      <c r="C22" s="65">
        <f>VLOOKUP($A22,'Return Data'!$B$7:$R$2843,4,0)</f>
        <v>15.670999999999999</v>
      </c>
      <c r="D22" s="65">
        <f>VLOOKUP($A22,'Return Data'!$B$7:$R$2843,10,0)</f>
        <v>1.1424000000000001</v>
      </c>
      <c r="E22" s="66">
        <f t="shared" si="0"/>
        <v>6</v>
      </c>
      <c r="F22" s="65">
        <f>VLOOKUP($A22,'Return Data'!$B$7:$R$2843,11,0)</f>
        <v>2.2444000000000002</v>
      </c>
      <c r="G22" s="66">
        <f t="shared" si="1"/>
        <v>6</v>
      </c>
      <c r="H22" s="65">
        <f>VLOOKUP($A22,'Return Data'!$B$7:$R$2843,12,0)</f>
        <v>3.2481</v>
      </c>
      <c r="I22" s="66">
        <f t="shared" si="2"/>
        <v>6</v>
      </c>
      <c r="J22" s="65">
        <f>VLOOKUP($A22,'Return Data'!$B$7:$R$2843,13,0)</f>
        <v>4.2579000000000002</v>
      </c>
      <c r="K22" s="66">
        <f t="shared" si="3"/>
        <v>2</v>
      </c>
      <c r="L22" s="65">
        <f>VLOOKUP($A22,'Return Data'!$B$7:$R$2843,17,0)</f>
        <v>5.4946999999999999</v>
      </c>
      <c r="M22" s="66">
        <f>RANK(L22,L$8:L$34,0)</f>
        <v>3</v>
      </c>
      <c r="N22" s="65">
        <f>VLOOKUP($A22,'Return Data'!$B$7:$R$2843,14,0)</f>
        <v>5.9318999999999997</v>
      </c>
      <c r="O22" s="66">
        <f>RANK(N22,N$8:N$34,0)</f>
        <v>4</v>
      </c>
      <c r="P22" s="65">
        <f>VLOOKUP($A22,'Return Data'!$B$7:$R$2843,15,0)</f>
        <v>6.2377000000000002</v>
      </c>
      <c r="Q22" s="66">
        <f>RANK(P22,P$8:P$34,0)</f>
        <v>4</v>
      </c>
      <c r="R22" s="65">
        <f>VLOOKUP($A22,'Return Data'!$B$7:$R$2843,16,0)</f>
        <v>6.7507000000000001</v>
      </c>
      <c r="S22" s="67">
        <f t="shared" si="5"/>
        <v>10</v>
      </c>
    </row>
    <row r="23" spans="1:19" x14ac:dyDescent="0.3">
      <c r="A23" s="63" t="s">
        <v>1730</v>
      </c>
      <c r="B23" s="64">
        <f>VLOOKUP($A23,'Return Data'!$B$7:$R$2843,3,0)</f>
        <v>44330</v>
      </c>
      <c r="C23" s="65">
        <f>VLOOKUP($A23,'Return Data'!$B$7:$R$2843,4,0)</f>
        <v>11.175700000000001</v>
      </c>
      <c r="D23" s="65">
        <f>VLOOKUP($A23,'Return Data'!$B$7:$R$2843,10,0)</f>
        <v>0.94479999999999997</v>
      </c>
      <c r="E23" s="66">
        <f t="shared" si="0"/>
        <v>21</v>
      </c>
      <c r="F23" s="65">
        <f>VLOOKUP($A23,'Return Data'!$B$7:$R$2843,11,0)</f>
        <v>1.8204</v>
      </c>
      <c r="G23" s="66">
        <f t="shared" si="1"/>
        <v>21</v>
      </c>
      <c r="H23" s="65">
        <f>VLOOKUP($A23,'Return Data'!$B$7:$R$2843,12,0)</f>
        <v>2.5792000000000002</v>
      </c>
      <c r="I23" s="66">
        <f t="shared" si="2"/>
        <v>19</v>
      </c>
      <c r="J23" s="65">
        <f>VLOOKUP($A23,'Return Data'!$B$7:$R$2843,13,0)</f>
        <v>3.1044999999999998</v>
      </c>
      <c r="K23" s="66">
        <f t="shared" si="3"/>
        <v>21</v>
      </c>
      <c r="L23" s="65">
        <f>VLOOKUP($A23,'Return Data'!$B$7:$R$2843,17,0)</f>
        <v>4.6886000000000001</v>
      </c>
      <c r="M23" s="66">
        <f>RANK(L23,L$8:L$34,0)</f>
        <v>17</v>
      </c>
      <c r="N23" s="65"/>
      <c r="O23" s="66"/>
      <c r="P23" s="65"/>
      <c r="Q23" s="66"/>
      <c r="R23" s="65">
        <f>VLOOKUP($A23,'Return Data'!$B$7:$R$2843,16,0)</f>
        <v>4.9485999999999999</v>
      </c>
      <c r="S23" s="67">
        <f t="shared" si="5"/>
        <v>20</v>
      </c>
    </row>
    <row r="24" spans="1:19" x14ac:dyDescent="0.3">
      <c r="A24" s="63" t="s">
        <v>1731</v>
      </c>
      <c r="B24" s="64">
        <f>VLOOKUP($A24,'Return Data'!$B$7:$R$2843,3,0)</f>
        <v>44330</v>
      </c>
      <c r="C24" s="65">
        <f>VLOOKUP($A24,'Return Data'!$B$7:$R$2843,4,0)</f>
        <v>10.257199999999999</v>
      </c>
      <c r="D24" s="65">
        <f>VLOOKUP($A24,'Return Data'!$B$7:$R$2843,10,0)</f>
        <v>0.96760000000000002</v>
      </c>
      <c r="E24" s="66">
        <f t="shared" si="0"/>
        <v>20</v>
      </c>
      <c r="F24" s="65">
        <f>VLOOKUP($A24,'Return Data'!$B$7:$R$2843,11,0)</f>
        <v>1.857</v>
      </c>
      <c r="G24" s="66">
        <f t="shared" si="1"/>
        <v>20</v>
      </c>
      <c r="H24" s="65"/>
      <c r="I24" s="66"/>
      <c r="J24" s="65"/>
      <c r="K24" s="66"/>
      <c r="L24" s="65"/>
      <c r="M24" s="66"/>
      <c r="N24" s="65"/>
      <c r="O24" s="66"/>
      <c r="P24" s="65"/>
      <c r="Q24" s="66"/>
      <c r="R24" s="65">
        <f>VLOOKUP($A24,'Return Data'!$B$7:$R$2843,16,0)</f>
        <v>2.5720000000000001</v>
      </c>
      <c r="S24" s="67">
        <f t="shared" si="5"/>
        <v>27</v>
      </c>
    </row>
    <row r="25" spans="1:19" x14ac:dyDescent="0.3">
      <c r="A25" s="63" t="s">
        <v>1732</v>
      </c>
      <c r="B25" s="64">
        <f>VLOOKUP($A25,'Return Data'!$B$7:$R$2843,3,0)</f>
        <v>44330</v>
      </c>
      <c r="C25" s="65">
        <f>VLOOKUP($A25,'Return Data'!$B$7:$R$2843,4,0)</f>
        <v>10.366</v>
      </c>
      <c r="D25" s="65">
        <f>VLOOKUP($A25,'Return Data'!$B$7:$R$2843,10,0)</f>
        <v>1.0923</v>
      </c>
      <c r="E25" s="66">
        <f t="shared" si="0"/>
        <v>14</v>
      </c>
      <c r="F25" s="65">
        <f>VLOOKUP($A25,'Return Data'!$B$7:$R$2843,11,0)</f>
        <v>2.1381000000000001</v>
      </c>
      <c r="G25" s="66">
        <f t="shared" si="1"/>
        <v>12</v>
      </c>
      <c r="H25" s="65"/>
      <c r="I25" s="66"/>
      <c r="J25" s="65"/>
      <c r="K25" s="66"/>
      <c r="L25" s="65"/>
      <c r="M25" s="66"/>
      <c r="N25" s="65"/>
      <c r="O25" s="66"/>
      <c r="P25" s="65"/>
      <c r="Q25" s="66"/>
      <c r="R25" s="65">
        <f>VLOOKUP($A25,'Return Data'!$B$7:$R$2843,16,0)</f>
        <v>3.66</v>
      </c>
      <c r="S25" s="67">
        <f t="shared" si="5"/>
        <v>24</v>
      </c>
    </row>
    <row r="26" spans="1:19" x14ac:dyDescent="0.3">
      <c r="A26" s="63" t="s">
        <v>2013</v>
      </c>
      <c r="B26" s="64">
        <f>VLOOKUP($A26,'Return Data'!$B$7:$R$2843,3,0)</f>
        <v>44330</v>
      </c>
      <c r="C26" s="65">
        <f>VLOOKUP($A26,'Return Data'!$B$7:$R$2843,4,0)</f>
        <v>10.8789</v>
      </c>
      <c r="D26" s="65">
        <f>VLOOKUP($A26,'Return Data'!$B$7:$R$2843,10,0)</f>
        <v>0.32369999999999999</v>
      </c>
      <c r="E26" s="66">
        <f t="shared" si="0"/>
        <v>27</v>
      </c>
      <c r="F26" s="65">
        <f>VLOOKUP($A26,'Return Data'!$B$7:$R$2843,11,0)</f>
        <v>0.80149999999999999</v>
      </c>
      <c r="G26" s="66">
        <f t="shared" si="1"/>
        <v>27</v>
      </c>
      <c r="H26" s="65">
        <f>VLOOKUP($A26,'Return Data'!$B$7:$R$2843,12,0)</f>
        <v>0.88660000000000005</v>
      </c>
      <c r="I26" s="66">
        <f t="shared" ref="I26:I34" si="8">RANK(H26,H$8:H$34,0)</f>
        <v>25</v>
      </c>
      <c r="J26" s="65">
        <f>VLOOKUP($A26,'Return Data'!$B$7:$R$2843,13,0)</f>
        <v>0.41909999999999997</v>
      </c>
      <c r="K26" s="66">
        <f t="shared" ref="K26:K34" si="9">RANK(J26,J$8:J$34,0)</f>
        <v>25</v>
      </c>
      <c r="L26" s="65">
        <f>VLOOKUP($A26,'Return Data'!$B$7:$R$2843,17,0)</f>
        <v>2.0043000000000002</v>
      </c>
      <c r="M26" s="66">
        <f>RANK(L26,L$8:L$34,0)</f>
        <v>23</v>
      </c>
      <c r="N26" s="65"/>
      <c r="O26" s="66"/>
      <c r="P26" s="65"/>
      <c r="Q26" s="66"/>
      <c r="R26" s="65">
        <f>VLOOKUP($A26,'Return Data'!$B$7:$R$2843,16,0)</f>
        <v>3.1545999999999998</v>
      </c>
      <c r="S26" s="67">
        <f t="shared" si="5"/>
        <v>26</v>
      </c>
    </row>
    <row r="27" spans="1:19" x14ac:dyDescent="0.3">
      <c r="A27" s="63" t="s">
        <v>1733</v>
      </c>
      <c r="B27" s="64">
        <f>VLOOKUP($A27,'Return Data'!$B$7:$R$2843,3,0)</f>
        <v>44330</v>
      </c>
      <c r="C27" s="65">
        <f>VLOOKUP($A27,'Return Data'!$B$7:$R$2843,4,0)</f>
        <v>21.9575</v>
      </c>
      <c r="D27" s="65">
        <f>VLOOKUP($A27,'Return Data'!$B$7:$R$2843,10,0)</f>
        <v>1.1326000000000001</v>
      </c>
      <c r="E27" s="66">
        <f t="shared" si="0"/>
        <v>7</v>
      </c>
      <c r="F27" s="65">
        <f>VLOOKUP($A27,'Return Data'!$B$7:$R$2843,11,0)</f>
        <v>2.1972999999999998</v>
      </c>
      <c r="G27" s="66">
        <f t="shared" si="1"/>
        <v>8</v>
      </c>
      <c r="H27" s="65">
        <f>VLOOKUP($A27,'Return Data'!$B$7:$R$2843,12,0)</f>
        <v>3.1876000000000002</v>
      </c>
      <c r="I27" s="66">
        <f t="shared" si="8"/>
        <v>8</v>
      </c>
      <c r="J27" s="65">
        <f>VLOOKUP($A27,'Return Data'!$B$7:$R$2843,13,0)</f>
        <v>4.0921000000000003</v>
      </c>
      <c r="K27" s="66">
        <f t="shared" si="9"/>
        <v>5</v>
      </c>
      <c r="L27" s="65">
        <f>VLOOKUP($A27,'Return Data'!$B$7:$R$2843,17,0)</f>
        <v>5.3925000000000001</v>
      </c>
      <c r="M27" s="66">
        <f>RANK(L27,L$8:L$34,0)</f>
        <v>5</v>
      </c>
      <c r="N27" s="65">
        <f>VLOOKUP($A27,'Return Data'!$B$7:$R$2843,14,0)</f>
        <v>6.0194999999999999</v>
      </c>
      <c r="O27" s="66">
        <f>RANK(N27,N$8:N$34,0)</f>
        <v>2</v>
      </c>
      <c r="P27" s="65">
        <f>VLOOKUP($A27,'Return Data'!$B$7:$R$2843,15,0)</f>
        <v>6.359</v>
      </c>
      <c r="Q27" s="66">
        <f>RANK(P27,P$8:P$34,0)</f>
        <v>1</v>
      </c>
      <c r="R27" s="65">
        <f>VLOOKUP($A27,'Return Data'!$B$7:$R$2843,16,0)</f>
        <v>7.3400999999999996</v>
      </c>
      <c r="S27" s="67">
        <f t="shared" si="5"/>
        <v>1</v>
      </c>
    </row>
    <row r="28" spans="1:19" x14ac:dyDescent="0.3">
      <c r="A28" s="63" t="s">
        <v>1734</v>
      </c>
      <c r="B28" s="64">
        <f>VLOOKUP($A28,'Return Data'!$B$7:$R$2843,3,0)</f>
        <v>44330</v>
      </c>
      <c r="C28" s="65">
        <f>VLOOKUP($A28,'Return Data'!$B$7:$R$2843,4,0)</f>
        <v>15.235200000000001</v>
      </c>
      <c r="D28" s="65">
        <f>VLOOKUP($A28,'Return Data'!$B$7:$R$2843,10,0)</f>
        <v>1.0371999999999999</v>
      </c>
      <c r="E28" s="66">
        <f t="shared" si="0"/>
        <v>16</v>
      </c>
      <c r="F28" s="65">
        <f>VLOOKUP($A28,'Return Data'!$B$7:$R$2843,11,0)</f>
        <v>2.1414</v>
      </c>
      <c r="G28" s="66">
        <f t="shared" si="1"/>
        <v>11</v>
      </c>
      <c r="H28" s="65">
        <f>VLOOKUP($A28,'Return Data'!$B$7:$R$2843,12,0)</f>
        <v>3.2740999999999998</v>
      </c>
      <c r="I28" s="66">
        <f t="shared" si="8"/>
        <v>5</v>
      </c>
      <c r="J28" s="65">
        <f>VLOOKUP($A28,'Return Data'!$B$7:$R$2843,13,0)</f>
        <v>3.8896000000000002</v>
      </c>
      <c r="K28" s="66">
        <f t="shared" si="9"/>
        <v>11</v>
      </c>
      <c r="L28" s="65">
        <f>VLOOKUP($A28,'Return Data'!$B$7:$R$2843,17,0)</f>
        <v>4.9985999999999997</v>
      </c>
      <c r="M28" s="66">
        <f>RANK(L28,L$8:L$34,0)</f>
        <v>15</v>
      </c>
      <c r="N28" s="65">
        <f>VLOOKUP($A28,'Return Data'!$B$7:$R$2843,14,0)</f>
        <v>5.4417999999999997</v>
      </c>
      <c r="O28" s="66">
        <f>RANK(N28,N$8:N$34,0)</f>
        <v>13</v>
      </c>
      <c r="P28" s="65">
        <f>VLOOKUP($A28,'Return Data'!$B$7:$R$2843,15,0)</f>
        <v>5.8869999999999996</v>
      </c>
      <c r="Q28" s="66">
        <f>RANK(P28,P$8:P$34,0)</f>
        <v>11</v>
      </c>
      <c r="R28" s="65">
        <f>VLOOKUP($A28,'Return Data'!$B$7:$R$2843,16,0)</f>
        <v>6.4678000000000004</v>
      </c>
      <c r="S28" s="67">
        <f t="shared" si="5"/>
        <v>13</v>
      </c>
    </row>
    <row r="29" spans="1:19" x14ac:dyDescent="0.3">
      <c r="A29" s="63" t="s">
        <v>1735</v>
      </c>
      <c r="B29" s="64">
        <f>VLOOKUP($A29,'Return Data'!$B$7:$R$2843,3,0)</f>
        <v>44330</v>
      </c>
      <c r="C29" s="65">
        <f>VLOOKUP($A29,'Return Data'!$B$7:$R$2843,4,0)</f>
        <v>11.956200000000001</v>
      </c>
      <c r="D29" s="65">
        <f>VLOOKUP($A29,'Return Data'!$B$7:$R$2843,10,0)</f>
        <v>0.72789999999999999</v>
      </c>
      <c r="E29" s="66">
        <f t="shared" si="0"/>
        <v>25</v>
      </c>
      <c r="F29" s="65">
        <f>VLOOKUP($A29,'Return Data'!$B$7:$R$2843,11,0)</f>
        <v>1.4759</v>
      </c>
      <c r="G29" s="66">
        <f t="shared" si="1"/>
        <v>24</v>
      </c>
      <c r="H29" s="65">
        <f>VLOOKUP($A29,'Return Data'!$B$7:$R$2843,12,0)</f>
        <v>2.0562999999999998</v>
      </c>
      <c r="I29" s="66">
        <f t="shared" si="8"/>
        <v>23</v>
      </c>
      <c r="J29" s="65">
        <f>VLOOKUP($A29,'Return Data'!$B$7:$R$2843,13,0)</f>
        <v>2.0762999999999998</v>
      </c>
      <c r="K29" s="66">
        <f t="shared" si="9"/>
        <v>24</v>
      </c>
      <c r="L29" s="65">
        <f>VLOOKUP($A29,'Return Data'!$B$7:$R$2843,17,0)</f>
        <v>3.1072000000000002</v>
      </c>
      <c r="M29" s="66">
        <f>RANK(L29,L$8:L$34,0)</f>
        <v>22</v>
      </c>
      <c r="N29" s="65">
        <f>VLOOKUP($A29,'Return Data'!$B$7:$R$2843,14,0)</f>
        <v>1.8302</v>
      </c>
      <c r="O29" s="66">
        <f>RANK(N29,N$8:N$34,0)</f>
        <v>18</v>
      </c>
      <c r="P29" s="65"/>
      <c r="Q29" s="66"/>
      <c r="R29" s="65">
        <f>VLOOKUP($A29,'Return Data'!$B$7:$R$2843,16,0)</f>
        <v>3.5897999999999999</v>
      </c>
      <c r="S29" s="67">
        <f t="shared" si="5"/>
        <v>25</v>
      </c>
    </row>
    <row r="30" spans="1:19" x14ac:dyDescent="0.3">
      <c r="A30" s="63" t="s">
        <v>1736</v>
      </c>
      <c r="B30" s="64">
        <f>VLOOKUP($A30,'Return Data'!$B$7:$R$2843,3,0)</f>
        <v>44330</v>
      </c>
      <c r="C30" s="65">
        <f>VLOOKUP($A30,'Return Data'!$B$7:$R$2843,4,0)</f>
        <v>27.424199999999999</v>
      </c>
      <c r="D30" s="65">
        <f>VLOOKUP($A30,'Return Data'!$B$7:$R$2843,10,0)</f>
        <v>0.99319999999999997</v>
      </c>
      <c r="E30" s="66">
        <f t="shared" si="0"/>
        <v>19</v>
      </c>
      <c r="F30" s="65">
        <f>VLOOKUP($A30,'Return Data'!$B$7:$R$2843,11,0)</f>
        <v>1.94</v>
      </c>
      <c r="G30" s="66">
        <f t="shared" si="1"/>
        <v>19</v>
      </c>
      <c r="H30" s="65">
        <f>VLOOKUP($A30,'Return Data'!$B$7:$R$2843,12,0)</f>
        <v>2.7743000000000002</v>
      </c>
      <c r="I30" s="66">
        <f t="shared" si="8"/>
        <v>18</v>
      </c>
      <c r="J30" s="65">
        <f>VLOOKUP($A30,'Return Data'!$B$7:$R$2843,13,0)</f>
        <v>3.18</v>
      </c>
      <c r="K30" s="66">
        <f t="shared" si="9"/>
        <v>18</v>
      </c>
      <c r="L30" s="65">
        <f>VLOOKUP($A30,'Return Data'!$B$7:$R$2843,17,0)</f>
        <v>4.6581000000000001</v>
      </c>
      <c r="M30" s="66">
        <f>RANK(L30,L$8:L$34,0)</f>
        <v>18</v>
      </c>
      <c r="N30" s="65">
        <f>VLOOKUP($A30,'Return Data'!$B$7:$R$2843,14,0)</f>
        <v>5.3684000000000003</v>
      </c>
      <c r="O30" s="66">
        <f>RANK(N30,N$8:N$34,0)</f>
        <v>15</v>
      </c>
      <c r="P30" s="65">
        <f>VLOOKUP($A30,'Return Data'!$B$7:$R$2843,15,0)</f>
        <v>5.8262</v>
      </c>
      <c r="Q30" s="66">
        <f>RANK(P30,P$8:P$34,0)</f>
        <v>12</v>
      </c>
      <c r="R30" s="65">
        <f>VLOOKUP($A30,'Return Data'!$B$7:$R$2843,16,0)</f>
        <v>6.9082999999999997</v>
      </c>
      <c r="S30" s="67">
        <f t="shared" si="5"/>
        <v>8</v>
      </c>
    </row>
    <row r="31" spans="1:19" x14ac:dyDescent="0.3">
      <c r="A31" s="63" t="s">
        <v>1737</v>
      </c>
      <c r="B31" s="64">
        <f>VLOOKUP($A31,'Return Data'!$B$7:$R$2843,3,0)</f>
        <v>44330</v>
      </c>
      <c r="C31" s="65">
        <f>VLOOKUP($A31,'Return Data'!$B$7:$R$2843,4,0)</f>
        <v>10.5707</v>
      </c>
      <c r="D31" s="65">
        <f>VLOOKUP($A31,'Return Data'!$B$7:$R$2843,10,0)</f>
        <v>1.3179000000000001</v>
      </c>
      <c r="E31" s="66">
        <f t="shared" si="0"/>
        <v>1</v>
      </c>
      <c r="F31" s="65">
        <f>VLOOKUP($A31,'Return Data'!$B$7:$R$2843,11,0)</f>
        <v>2.2984</v>
      </c>
      <c r="G31" s="66">
        <f t="shared" si="1"/>
        <v>3</v>
      </c>
      <c r="H31" s="65">
        <f>VLOOKUP($A31,'Return Data'!$B$7:$R$2843,12,0)</f>
        <v>3.5449999999999999</v>
      </c>
      <c r="I31" s="66">
        <f t="shared" si="8"/>
        <v>1</v>
      </c>
      <c r="J31" s="65">
        <f>VLOOKUP($A31,'Return Data'!$B$7:$R$2843,13,0)</f>
        <v>3.9155000000000002</v>
      </c>
      <c r="K31" s="66">
        <f t="shared" si="9"/>
        <v>10</v>
      </c>
      <c r="L31" s="65"/>
      <c r="M31" s="66"/>
      <c r="N31" s="65"/>
      <c r="O31" s="66"/>
      <c r="P31" s="65"/>
      <c r="Q31" s="66"/>
      <c r="R31" s="65">
        <f>VLOOKUP($A31,'Return Data'!$B$7:$R$2843,16,0)</f>
        <v>4.4527999999999999</v>
      </c>
      <c r="S31" s="67">
        <f t="shared" si="5"/>
        <v>22</v>
      </c>
    </row>
    <row r="32" spans="1:19" x14ac:dyDescent="0.3">
      <c r="A32" s="63" t="s">
        <v>1738</v>
      </c>
      <c r="B32" s="64">
        <f>VLOOKUP($A32,'Return Data'!$B$7:$R$2843,3,0)</f>
        <v>44330</v>
      </c>
      <c r="C32" s="65">
        <f>VLOOKUP($A32,'Return Data'!$B$7:$R$2843,4,0)</f>
        <v>11.546799999999999</v>
      </c>
      <c r="D32" s="65">
        <f>VLOOKUP($A32,'Return Data'!$B$7:$R$2843,10,0)</f>
        <v>1.2575000000000001</v>
      </c>
      <c r="E32" s="66">
        <f t="shared" si="0"/>
        <v>2</v>
      </c>
      <c r="F32" s="65">
        <f>VLOOKUP($A32,'Return Data'!$B$7:$R$2843,11,0)</f>
        <v>2.3807</v>
      </c>
      <c r="G32" s="66">
        <f t="shared" si="1"/>
        <v>1</v>
      </c>
      <c r="H32" s="65">
        <f>VLOOKUP($A32,'Return Data'!$B$7:$R$2843,12,0)</f>
        <v>3.5057999999999998</v>
      </c>
      <c r="I32" s="66">
        <f t="shared" si="8"/>
        <v>2</v>
      </c>
      <c r="J32" s="65">
        <f>VLOOKUP($A32,'Return Data'!$B$7:$R$2843,13,0)</f>
        <v>4.5602999999999998</v>
      </c>
      <c r="K32" s="66">
        <f t="shared" si="9"/>
        <v>1</v>
      </c>
      <c r="L32" s="65">
        <f>VLOOKUP($A32,'Return Data'!$B$7:$R$2843,17,0)</f>
        <v>5.9180000000000001</v>
      </c>
      <c r="M32" s="66">
        <f>RANK(L32,L$8:L$34,0)</f>
        <v>1</v>
      </c>
      <c r="N32" s="65"/>
      <c r="O32" s="66"/>
      <c r="P32" s="65"/>
      <c r="Q32" s="66"/>
      <c r="R32" s="65">
        <f>VLOOKUP($A32,'Return Data'!$B$7:$R$2843,16,0)</f>
        <v>6.1612999999999998</v>
      </c>
      <c r="S32" s="67">
        <f t="shared" si="5"/>
        <v>17</v>
      </c>
    </row>
    <row r="33" spans="1:19" x14ac:dyDescent="0.3">
      <c r="A33" s="63" t="s">
        <v>1739</v>
      </c>
      <c r="B33" s="64">
        <f>VLOOKUP($A33,'Return Data'!$B$7:$R$2843,3,0)</f>
        <v>44330</v>
      </c>
      <c r="C33" s="65">
        <f>VLOOKUP($A33,'Return Data'!$B$7:$R$2843,4,0)</f>
        <v>11.2508</v>
      </c>
      <c r="D33" s="65">
        <f>VLOOKUP($A33,'Return Data'!$B$7:$R$2843,10,0)</f>
        <v>1.119</v>
      </c>
      <c r="E33" s="66">
        <f t="shared" si="0"/>
        <v>10</v>
      </c>
      <c r="F33" s="65">
        <f>VLOOKUP($A33,'Return Data'!$B$7:$R$2843,11,0)</f>
        <v>1.9510000000000001</v>
      </c>
      <c r="G33" s="66">
        <f t="shared" si="1"/>
        <v>18</v>
      </c>
      <c r="H33" s="65">
        <f>VLOOKUP($A33,'Return Data'!$B$7:$R$2843,12,0)</f>
        <v>2.8250000000000002</v>
      </c>
      <c r="I33" s="66">
        <f t="shared" si="8"/>
        <v>17</v>
      </c>
      <c r="J33" s="65">
        <f>VLOOKUP($A33,'Return Data'!$B$7:$R$2843,13,0)</f>
        <v>3.6959</v>
      </c>
      <c r="K33" s="66">
        <f t="shared" si="9"/>
        <v>17</v>
      </c>
      <c r="L33" s="65">
        <f>VLOOKUP($A33,'Return Data'!$B$7:$R$2843,17,0)</f>
        <v>5.1965000000000003</v>
      </c>
      <c r="M33" s="66">
        <f>RANK(L33,L$8:L$34,0)</f>
        <v>11</v>
      </c>
      <c r="N33" s="65"/>
      <c r="O33" s="66"/>
      <c r="P33" s="65"/>
      <c r="Q33" s="66"/>
      <c r="R33" s="65">
        <f>VLOOKUP($A33,'Return Data'!$B$7:$R$2843,16,0)</f>
        <v>5.4267000000000003</v>
      </c>
      <c r="S33" s="67">
        <f t="shared" si="5"/>
        <v>19</v>
      </c>
    </row>
    <row r="34" spans="1:19" x14ac:dyDescent="0.3">
      <c r="A34" s="63" t="s">
        <v>1740</v>
      </c>
      <c r="B34" s="64">
        <f>VLOOKUP($A34,'Return Data'!$B$7:$R$2843,3,0)</f>
        <v>44330</v>
      </c>
      <c r="C34" s="65">
        <f>VLOOKUP($A34,'Return Data'!$B$7:$R$2843,4,0)</f>
        <v>28.635400000000001</v>
      </c>
      <c r="D34" s="65">
        <f>VLOOKUP($A34,'Return Data'!$B$7:$R$2843,10,0)</f>
        <v>1.1718999999999999</v>
      </c>
      <c r="E34" s="66">
        <f t="shared" si="0"/>
        <v>4</v>
      </c>
      <c r="F34" s="65">
        <f>VLOOKUP($A34,'Return Data'!$B$7:$R$2843,11,0)</f>
        <v>2.1922999999999999</v>
      </c>
      <c r="G34" s="66">
        <f t="shared" si="1"/>
        <v>9</v>
      </c>
      <c r="H34" s="65">
        <f>VLOOKUP($A34,'Return Data'!$B$7:$R$2843,12,0)</f>
        <v>3.1842999999999999</v>
      </c>
      <c r="I34" s="66">
        <f t="shared" si="8"/>
        <v>9</v>
      </c>
      <c r="J34" s="65">
        <f>VLOOKUP($A34,'Return Data'!$B$7:$R$2843,13,0)</f>
        <v>4.0980999999999996</v>
      </c>
      <c r="K34" s="66">
        <f t="shared" si="9"/>
        <v>4</v>
      </c>
      <c r="L34" s="65">
        <f>VLOOKUP($A34,'Return Data'!$B$7:$R$2843,17,0)</f>
        <v>5.2896000000000001</v>
      </c>
      <c r="M34" s="66">
        <f>RANK(L34,L$8:L$34,0)</f>
        <v>8</v>
      </c>
      <c r="N34" s="65">
        <f>VLOOKUP($A34,'Return Data'!$B$7:$R$2843,14,0)</f>
        <v>5.8276000000000003</v>
      </c>
      <c r="O34" s="66">
        <f>RANK(N34,N$8:N$34,0)</f>
        <v>7</v>
      </c>
      <c r="P34" s="65">
        <f>VLOOKUP($A34,'Return Data'!$B$7:$R$2843,15,0)</f>
        <v>6.1208</v>
      </c>
      <c r="Q34" s="66">
        <f>RANK(P34,P$8:P$34,0)</f>
        <v>8</v>
      </c>
      <c r="R34" s="65">
        <f>VLOOKUP($A34,'Return Data'!$B$7:$R$2843,16,0)</f>
        <v>6.9066999999999998</v>
      </c>
      <c r="S34" s="67">
        <f t="shared" si="5"/>
        <v>9</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1.013077777777778</v>
      </c>
      <c r="E36" s="74"/>
      <c r="F36" s="75">
        <f>AVERAGE(F8:F34)</f>
        <v>1.9662814814814813</v>
      </c>
      <c r="G36" s="74"/>
      <c r="H36" s="75">
        <f>AVERAGE(H8:H34)</f>
        <v>2.8435679999999994</v>
      </c>
      <c r="I36" s="74"/>
      <c r="J36" s="75">
        <f>AVERAGE(J8:J34)</f>
        <v>3.4974679999999996</v>
      </c>
      <c r="K36" s="74"/>
      <c r="L36" s="75">
        <f>AVERAGE(L8:L34)</f>
        <v>4.8518869565217395</v>
      </c>
      <c r="M36" s="74"/>
      <c r="N36" s="75">
        <f>AVERAGE(N8:N34)</f>
        <v>5.4348611111111111</v>
      </c>
      <c r="O36" s="74"/>
      <c r="P36" s="75">
        <f>AVERAGE(P8:P34)</f>
        <v>6.0274799999999997</v>
      </c>
      <c r="Q36" s="74"/>
      <c r="R36" s="75">
        <f>AVERAGE(R8:R34)</f>
        <v>5.8585037037037049</v>
      </c>
      <c r="S36" s="76"/>
    </row>
    <row r="37" spans="1:19" x14ac:dyDescent="0.3">
      <c r="A37" s="73" t="s">
        <v>28</v>
      </c>
      <c r="B37" s="74"/>
      <c r="C37" s="74"/>
      <c r="D37" s="75">
        <f>MIN(D8:D34)</f>
        <v>0.32369999999999999</v>
      </c>
      <c r="E37" s="74"/>
      <c r="F37" s="75">
        <f>MIN(F8:F34)</f>
        <v>0.80149999999999999</v>
      </c>
      <c r="G37" s="74"/>
      <c r="H37" s="75">
        <f>MIN(H8:H34)</f>
        <v>0.88660000000000005</v>
      </c>
      <c r="I37" s="74"/>
      <c r="J37" s="75">
        <f>MIN(J8:J34)</f>
        <v>0.41909999999999997</v>
      </c>
      <c r="K37" s="74"/>
      <c r="L37" s="75">
        <f>MIN(L8:L34)</f>
        <v>2.0043000000000002</v>
      </c>
      <c r="M37" s="74"/>
      <c r="N37" s="75">
        <f>MIN(N8:N34)</f>
        <v>1.8302</v>
      </c>
      <c r="O37" s="74"/>
      <c r="P37" s="75">
        <f>MIN(P8:P34)</f>
        <v>5.1486999999999998</v>
      </c>
      <c r="Q37" s="74"/>
      <c r="R37" s="75">
        <f>MIN(R8:R34)</f>
        <v>2.5720000000000001</v>
      </c>
      <c r="S37" s="76"/>
    </row>
    <row r="38" spans="1:19" ht="15" thickBot="1" x14ac:dyDescent="0.35">
      <c r="A38" s="77" t="s">
        <v>29</v>
      </c>
      <c r="B38" s="78"/>
      <c r="C38" s="78"/>
      <c r="D38" s="79">
        <f>MAX(D8:D34)</f>
        <v>1.3179000000000001</v>
      </c>
      <c r="E38" s="78"/>
      <c r="F38" s="79">
        <f>MAX(F8:F34)</f>
        <v>2.3807</v>
      </c>
      <c r="G38" s="78"/>
      <c r="H38" s="79">
        <f>MAX(H8:H34)</f>
        <v>3.5449999999999999</v>
      </c>
      <c r="I38" s="78"/>
      <c r="J38" s="79">
        <f>MAX(J8:J34)</f>
        <v>4.5602999999999998</v>
      </c>
      <c r="K38" s="78"/>
      <c r="L38" s="79">
        <f>MAX(L8:L34)</f>
        <v>5.9180000000000001</v>
      </c>
      <c r="M38" s="78"/>
      <c r="N38" s="79">
        <f>MAX(N8:N34)</f>
        <v>6.0370999999999997</v>
      </c>
      <c r="O38" s="78"/>
      <c r="P38" s="79">
        <f>MAX(P8:P34)</f>
        <v>6.359</v>
      </c>
      <c r="Q38" s="78"/>
      <c r="R38" s="79">
        <f>MAX(R8:R34)</f>
        <v>7.3400999999999996</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1661</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1741</v>
      </c>
      <c r="B8" s="64">
        <f>VLOOKUP($A8,'Return Data'!$B$7:$R$2843,3,0)</f>
        <v>44330</v>
      </c>
      <c r="C8" s="65">
        <f>VLOOKUP($A8,'Return Data'!$B$7:$R$2843,4,0)</f>
        <v>20.9269</v>
      </c>
      <c r="D8" s="65">
        <f>VLOOKUP($A8,'Return Data'!$B$7:$R$2843,10,0)</f>
        <v>1.042</v>
      </c>
      <c r="E8" s="66">
        <f t="shared" ref="E8:E34" si="0">RANK(D8,D$8:D$34,0)</f>
        <v>3</v>
      </c>
      <c r="F8" s="65">
        <f>VLOOKUP($A8,'Return Data'!$B$7:$R$2843,11,0)</f>
        <v>2.0017999999999998</v>
      </c>
      <c r="G8" s="66">
        <f t="shared" ref="G8:G34" si="1">RANK(F8,F$8:F$34,0)</f>
        <v>1</v>
      </c>
      <c r="H8" s="65">
        <f>VLOOKUP($A8,'Return Data'!$B$7:$R$2843,12,0)</f>
        <v>2.7082000000000002</v>
      </c>
      <c r="I8" s="66">
        <f t="shared" ref="I8:I23" si="2">RANK(H8,H$8:H$34,0)</f>
        <v>9</v>
      </c>
      <c r="J8" s="65">
        <f>VLOOKUP($A8,'Return Data'!$B$7:$R$2843,13,0)</f>
        <v>3.3452999999999999</v>
      </c>
      <c r="K8" s="66">
        <f t="shared" ref="K8:K23" si="3">RANK(J8,J$8:J$34,0)</f>
        <v>7</v>
      </c>
      <c r="L8" s="65">
        <f>VLOOKUP($A8,'Return Data'!$B$7:$R$2843,17,0)</f>
        <v>4.6726999999999999</v>
      </c>
      <c r="M8" s="66">
        <f t="shared" ref="M8:M18" si="4">RANK(L8,L$8:L$34,0)</f>
        <v>8</v>
      </c>
      <c r="N8" s="65">
        <f>VLOOKUP($A8,'Return Data'!$B$7:$R$2843,14,0)</f>
        <v>5.2026000000000003</v>
      </c>
      <c r="O8" s="66">
        <f>RANK(N8,N$8:N$34,0)</f>
        <v>7</v>
      </c>
      <c r="P8" s="65">
        <f>VLOOKUP($A8,'Return Data'!$B$7:$R$2843,15,0)</f>
        <v>5.5038999999999998</v>
      </c>
      <c r="Q8" s="66">
        <f>RANK(P8,P$8:P$34,0)</f>
        <v>7</v>
      </c>
      <c r="R8" s="65">
        <f>VLOOKUP($A8,'Return Data'!$B$7:$R$2843,16,0)</f>
        <v>6.4503000000000004</v>
      </c>
      <c r="S8" s="67">
        <f t="shared" ref="S8:S34" si="5">RANK(R8,R$8:R$34,0)</f>
        <v>10</v>
      </c>
    </row>
    <row r="9" spans="1:20" x14ac:dyDescent="0.3">
      <c r="A9" s="63" t="s">
        <v>1742</v>
      </c>
      <c r="B9" s="64">
        <f>VLOOKUP($A9,'Return Data'!$B$7:$R$2843,3,0)</f>
        <v>44330</v>
      </c>
      <c r="C9" s="65">
        <f>VLOOKUP($A9,'Return Data'!$B$7:$R$2843,4,0)</f>
        <v>14.7156</v>
      </c>
      <c r="D9" s="65">
        <f>VLOOKUP($A9,'Return Data'!$B$7:$R$2843,10,0)</f>
        <v>0.91069999999999995</v>
      </c>
      <c r="E9" s="66">
        <f t="shared" si="0"/>
        <v>14</v>
      </c>
      <c r="F9" s="65">
        <f>VLOOKUP($A9,'Return Data'!$B$7:$R$2843,11,0)</f>
        <v>1.7464999999999999</v>
      </c>
      <c r="G9" s="66">
        <f t="shared" si="1"/>
        <v>16</v>
      </c>
      <c r="H9" s="65">
        <f>VLOOKUP($A9,'Return Data'!$B$7:$R$2843,12,0)</f>
        <v>2.4563000000000001</v>
      </c>
      <c r="I9" s="66">
        <f t="shared" si="2"/>
        <v>17</v>
      </c>
      <c r="J9" s="65">
        <f>VLOOKUP($A9,'Return Data'!$B$7:$R$2843,13,0)</f>
        <v>2.9782999999999999</v>
      </c>
      <c r="K9" s="66">
        <f t="shared" si="3"/>
        <v>17</v>
      </c>
      <c r="L9" s="65">
        <f>VLOOKUP($A9,'Return Data'!$B$7:$R$2843,17,0)</f>
        <v>4.4779</v>
      </c>
      <c r="M9" s="66">
        <f t="shared" si="4"/>
        <v>13</v>
      </c>
      <c r="N9" s="65">
        <f>VLOOKUP($A9,'Return Data'!$B$7:$R$2843,14,0)</f>
        <v>5.0338000000000003</v>
      </c>
      <c r="O9" s="66">
        <f>RANK(N9,N$8:N$34,0)</f>
        <v>11</v>
      </c>
      <c r="P9" s="65">
        <f>VLOOKUP($A9,'Return Data'!$B$7:$R$2843,15,0)</f>
        <v>5.4532999999999996</v>
      </c>
      <c r="Q9" s="66">
        <f>RANK(P9,P$8:P$34,0)</f>
        <v>8</v>
      </c>
      <c r="R9" s="65">
        <f>VLOOKUP($A9,'Return Data'!$B$7:$R$2843,16,0)</f>
        <v>5.8872</v>
      </c>
      <c r="S9" s="67">
        <f t="shared" si="5"/>
        <v>13</v>
      </c>
    </row>
    <row r="10" spans="1:20" x14ac:dyDescent="0.3">
      <c r="A10" s="63" t="s">
        <v>1743</v>
      </c>
      <c r="B10" s="64">
        <f>VLOOKUP($A10,'Return Data'!$B$7:$R$2843,3,0)</f>
        <v>44330</v>
      </c>
      <c r="C10" s="65">
        <f>VLOOKUP($A10,'Return Data'!$B$7:$R$2843,4,0)</f>
        <v>12.73</v>
      </c>
      <c r="D10" s="65">
        <f>VLOOKUP($A10,'Return Data'!$B$7:$R$2843,10,0)</f>
        <v>0.97560000000000002</v>
      </c>
      <c r="E10" s="66">
        <f t="shared" si="0"/>
        <v>8</v>
      </c>
      <c r="F10" s="65">
        <f>VLOOKUP($A10,'Return Data'!$B$7:$R$2843,11,0)</f>
        <v>1.9541999999999999</v>
      </c>
      <c r="G10" s="66">
        <f t="shared" si="1"/>
        <v>4</v>
      </c>
      <c r="H10" s="65">
        <f>VLOOKUP($A10,'Return Data'!$B$7:$R$2843,12,0)</f>
        <v>2.7938999999999998</v>
      </c>
      <c r="I10" s="66">
        <f t="shared" si="2"/>
        <v>4</v>
      </c>
      <c r="J10" s="65">
        <f>VLOOKUP($A10,'Return Data'!$B$7:$R$2843,13,0)</f>
        <v>3.3950999999999998</v>
      </c>
      <c r="K10" s="66">
        <f t="shared" si="3"/>
        <v>5</v>
      </c>
      <c r="L10" s="65">
        <f>VLOOKUP($A10,'Return Data'!$B$7:$R$2843,17,0)</f>
        <v>4.8231000000000002</v>
      </c>
      <c r="M10" s="66">
        <f t="shared" si="4"/>
        <v>3</v>
      </c>
      <c r="N10" s="65">
        <f>VLOOKUP($A10,'Return Data'!$B$7:$R$2843,14,0)</f>
        <v>5.3689</v>
      </c>
      <c r="O10" s="66">
        <f>RANK(N10,N$8:N$34,0)</f>
        <v>1</v>
      </c>
      <c r="P10" s="65"/>
      <c r="Q10" s="66"/>
      <c r="R10" s="65">
        <f>VLOOKUP($A10,'Return Data'!$B$7:$R$2843,16,0)</f>
        <v>5.6680999999999999</v>
      </c>
      <c r="S10" s="67">
        <f t="shared" si="5"/>
        <v>16</v>
      </c>
    </row>
    <row r="11" spans="1:20" x14ac:dyDescent="0.3">
      <c r="A11" s="63" t="s">
        <v>1744</v>
      </c>
      <c r="B11" s="64">
        <f>VLOOKUP($A11,'Return Data'!$B$7:$R$2843,3,0)</f>
        <v>44330</v>
      </c>
      <c r="C11" s="65">
        <f>VLOOKUP($A11,'Return Data'!$B$7:$R$2843,4,0)</f>
        <v>11.272500000000001</v>
      </c>
      <c r="D11" s="65">
        <f>VLOOKUP($A11,'Return Data'!$B$7:$R$2843,10,0)</f>
        <v>0.63029999999999997</v>
      </c>
      <c r="E11" s="66">
        <f t="shared" si="0"/>
        <v>24</v>
      </c>
      <c r="F11" s="65">
        <f>VLOOKUP($A11,'Return Data'!$B$7:$R$2843,11,0)</f>
        <v>1.1276999999999999</v>
      </c>
      <c r="G11" s="66">
        <f t="shared" si="1"/>
        <v>24</v>
      </c>
      <c r="H11" s="65">
        <f>VLOOKUP($A11,'Return Data'!$B$7:$R$2843,12,0)</f>
        <v>1.7566999999999999</v>
      </c>
      <c r="I11" s="66">
        <f t="shared" si="2"/>
        <v>21</v>
      </c>
      <c r="J11" s="65">
        <f>VLOOKUP($A11,'Return Data'!$B$7:$R$2843,13,0)</f>
        <v>2.3256000000000001</v>
      </c>
      <c r="K11" s="66">
        <f t="shared" si="3"/>
        <v>21</v>
      </c>
      <c r="L11" s="65">
        <f>VLOOKUP($A11,'Return Data'!$B$7:$R$2843,17,0)</f>
        <v>3.4685999999999999</v>
      </c>
      <c r="M11" s="66">
        <f t="shared" si="4"/>
        <v>20</v>
      </c>
      <c r="N11" s="65"/>
      <c r="O11" s="66"/>
      <c r="P11" s="65"/>
      <c r="Q11" s="66"/>
      <c r="R11" s="65">
        <f>VLOOKUP($A11,'Return Data'!$B$7:$R$2843,16,0)</f>
        <v>4.2066999999999997</v>
      </c>
      <c r="S11" s="67">
        <f t="shared" si="5"/>
        <v>21</v>
      </c>
    </row>
    <row r="12" spans="1:20" x14ac:dyDescent="0.3">
      <c r="A12" s="63" t="s">
        <v>1745</v>
      </c>
      <c r="B12" s="64">
        <f>VLOOKUP($A12,'Return Data'!$B$7:$R$2843,3,0)</f>
        <v>44330</v>
      </c>
      <c r="C12" s="65">
        <f>VLOOKUP($A12,'Return Data'!$B$7:$R$2843,4,0)</f>
        <v>11.811999999999999</v>
      </c>
      <c r="D12" s="65">
        <f>VLOOKUP($A12,'Return Data'!$B$7:$R$2843,10,0)</f>
        <v>0.8538</v>
      </c>
      <c r="E12" s="66">
        <f t="shared" si="0"/>
        <v>18</v>
      </c>
      <c r="F12" s="65">
        <f>VLOOKUP($A12,'Return Data'!$B$7:$R$2843,11,0)</f>
        <v>1.6873</v>
      </c>
      <c r="G12" s="66">
        <f t="shared" si="1"/>
        <v>19</v>
      </c>
      <c r="H12" s="65">
        <f>VLOOKUP($A12,'Return Data'!$B$7:$R$2843,12,0)</f>
        <v>2.4725000000000001</v>
      </c>
      <c r="I12" s="66">
        <f t="shared" si="2"/>
        <v>15</v>
      </c>
      <c r="J12" s="65">
        <f>VLOOKUP($A12,'Return Data'!$B$7:$R$2843,13,0)</f>
        <v>3.1345000000000001</v>
      </c>
      <c r="K12" s="66">
        <f t="shared" si="3"/>
        <v>16</v>
      </c>
      <c r="L12" s="65">
        <f>VLOOKUP($A12,'Return Data'!$B$7:$R$2843,17,0)</f>
        <v>4.5400999999999998</v>
      </c>
      <c r="M12" s="66">
        <f t="shared" si="4"/>
        <v>12</v>
      </c>
      <c r="N12" s="65">
        <f>VLOOKUP($A12,'Return Data'!$B$7:$R$2843,14,0)</f>
        <v>5.0937000000000001</v>
      </c>
      <c r="O12" s="66">
        <f t="shared" ref="O12:O18" si="6">RANK(N12,N$8:N$34,0)</f>
        <v>9</v>
      </c>
      <c r="P12" s="65"/>
      <c r="Q12" s="66"/>
      <c r="R12" s="65">
        <f>VLOOKUP($A12,'Return Data'!$B$7:$R$2843,16,0)</f>
        <v>5.1737000000000002</v>
      </c>
      <c r="S12" s="67">
        <f t="shared" si="5"/>
        <v>18</v>
      </c>
    </row>
    <row r="13" spans="1:20" x14ac:dyDescent="0.3">
      <c r="A13" s="63" t="s">
        <v>1746</v>
      </c>
      <c r="B13" s="64">
        <f>VLOOKUP($A13,'Return Data'!$B$7:$R$2843,3,0)</f>
        <v>44330</v>
      </c>
      <c r="C13" s="65">
        <f>VLOOKUP($A13,'Return Data'!$B$7:$R$2843,4,0)</f>
        <v>15.1953</v>
      </c>
      <c r="D13" s="65">
        <f>VLOOKUP($A13,'Return Data'!$B$7:$R$2843,10,0)</f>
        <v>0.94669999999999999</v>
      </c>
      <c r="E13" s="66">
        <f t="shared" si="0"/>
        <v>12</v>
      </c>
      <c r="F13" s="65">
        <f>VLOOKUP($A13,'Return Data'!$B$7:$R$2843,11,0)</f>
        <v>1.8697999999999999</v>
      </c>
      <c r="G13" s="66">
        <f t="shared" si="1"/>
        <v>9</v>
      </c>
      <c r="H13" s="65">
        <f>VLOOKUP($A13,'Return Data'!$B$7:$R$2843,12,0)</f>
        <v>2.6453000000000002</v>
      </c>
      <c r="I13" s="66">
        <f t="shared" si="2"/>
        <v>12</v>
      </c>
      <c r="J13" s="65">
        <f>VLOOKUP($A13,'Return Data'!$B$7:$R$2843,13,0)</f>
        <v>3.2338</v>
      </c>
      <c r="K13" s="66">
        <f t="shared" si="3"/>
        <v>10</v>
      </c>
      <c r="L13" s="65">
        <f>VLOOKUP($A13,'Return Data'!$B$7:$R$2843,17,0)</f>
        <v>4.7816999999999998</v>
      </c>
      <c r="M13" s="66">
        <f t="shared" si="4"/>
        <v>4</v>
      </c>
      <c r="N13" s="65">
        <f>VLOOKUP($A13,'Return Data'!$B$7:$R$2843,14,0)</f>
        <v>5.2976999999999999</v>
      </c>
      <c r="O13" s="66">
        <f t="shared" si="6"/>
        <v>4</v>
      </c>
      <c r="P13" s="65">
        <f>VLOOKUP($A13,'Return Data'!$B$7:$R$2843,15,0)</f>
        <v>5.6345999999999998</v>
      </c>
      <c r="Q13" s="66">
        <f t="shared" ref="Q13:Q18" si="7">RANK(P13,P$8:P$34,0)</f>
        <v>3</v>
      </c>
      <c r="R13" s="65">
        <f>VLOOKUP($A13,'Return Data'!$B$7:$R$2843,16,0)</f>
        <v>6.2655000000000003</v>
      </c>
      <c r="S13" s="67">
        <f t="shared" si="5"/>
        <v>11</v>
      </c>
    </row>
    <row r="14" spans="1:20" x14ac:dyDescent="0.3">
      <c r="A14" s="63" t="s">
        <v>1747</v>
      </c>
      <c r="B14" s="64">
        <f>VLOOKUP($A14,'Return Data'!$B$7:$R$2843,3,0)</f>
        <v>44330</v>
      </c>
      <c r="C14" s="65">
        <f>VLOOKUP($A14,'Return Data'!$B$7:$R$2843,4,0)</f>
        <v>24.106000000000002</v>
      </c>
      <c r="D14" s="65">
        <f>VLOOKUP($A14,'Return Data'!$B$7:$R$2843,10,0)</f>
        <v>0.95489999999999997</v>
      </c>
      <c r="E14" s="66">
        <f t="shared" si="0"/>
        <v>11</v>
      </c>
      <c r="F14" s="65">
        <f>VLOOKUP($A14,'Return Data'!$B$7:$R$2843,11,0)</f>
        <v>1.885</v>
      </c>
      <c r="G14" s="66">
        <f t="shared" si="1"/>
        <v>8</v>
      </c>
      <c r="H14" s="65">
        <f>VLOOKUP($A14,'Return Data'!$B$7:$R$2843,12,0)</f>
        <v>2.6836000000000002</v>
      </c>
      <c r="I14" s="66">
        <f t="shared" si="2"/>
        <v>10</v>
      </c>
      <c r="J14" s="65">
        <f>VLOOKUP($A14,'Return Data'!$B$7:$R$2843,13,0)</f>
        <v>3.2111999999999998</v>
      </c>
      <c r="K14" s="66">
        <f t="shared" si="3"/>
        <v>12</v>
      </c>
      <c r="L14" s="65">
        <f>VLOOKUP($A14,'Return Data'!$B$7:$R$2843,17,0)</f>
        <v>4.3677000000000001</v>
      </c>
      <c r="M14" s="66">
        <f t="shared" si="4"/>
        <v>15</v>
      </c>
      <c r="N14" s="65">
        <f>VLOOKUP($A14,'Return Data'!$B$7:$R$2843,14,0)</f>
        <v>4.8574000000000002</v>
      </c>
      <c r="O14" s="66">
        <f t="shared" si="6"/>
        <v>13</v>
      </c>
      <c r="P14" s="65">
        <f>VLOOKUP($A14,'Return Data'!$B$7:$R$2843,15,0)</f>
        <v>5.2603999999999997</v>
      </c>
      <c r="Q14" s="66">
        <f t="shared" si="7"/>
        <v>13</v>
      </c>
      <c r="R14" s="65">
        <f>VLOOKUP($A14,'Return Data'!$B$7:$R$2843,16,0)</f>
        <v>6.7003000000000004</v>
      </c>
      <c r="S14" s="67">
        <f t="shared" si="5"/>
        <v>7</v>
      </c>
    </row>
    <row r="15" spans="1:20" x14ac:dyDescent="0.3">
      <c r="A15" s="63" t="s">
        <v>1748</v>
      </c>
      <c r="B15" s="64">
        <f>VLOOKUP($A15,'Return Data'!$B$7:$R$2843,3,0)</f>
        <v>44330</v>
      </c>
      <c r="C15" s="65">
        <f>VLOOKUP($A15,'Return Data'!$B$7:$R$2843,4,0)</f>
        <v>26.944500000000001</v>
      </c>
      <c r="D15" s="65">
        <f>VLOOKUP($A15,'Return Data'!$B$7:$R$2843,10,0)</f>
        <v>0.98119999999999996</v>
      </c>
      <c r="E15" s="66">
        <f t="shared" si="0"/>
        <v>7</v>
      </c>
      <c r="F15" s="65">
        <f>VLOOKUP($A15,'Return Data'!$B$7:$R$2843,11,0)</f>
        <v>1.8637999999999999</v>
      </c>
      <c r="G15" s="66">
        <f t="shared" si="1"/>
        <v>10</v>
      </c>
      <c r="H15" s="65">
        <f>VLOOKUP($A15,'Return Data'!$B$7:$R$2843,12,0)</f>
        <v>2.7254999999999998</v>
      </c>
      <c r="I15" s="66">
        <f t="shared" si="2"/>
        <v>8</v>
      </c>
      <c r="J15" s="65">
        <f>VLOOKUP($A15,'Return Data'!$B$7:$R$2843,13,0)</f>
        <v>3.2871000000000001</v>
      </c>
      <c r="K15" s="66">
        <f t="shared" si="3"/>
        <v>8</v>
      </c>
      <c r="L15" s="65">
        <f>VLOOKUP($A15,'Return Data'!$B$7:$R$2843,17,0)</f>
        <v>4.625</v>
      </c>
      <c r="M15" s="66">
        <f t="shared" si="4"/>
        <v>10</v>
      </c>
      <c r="N15" s="65">
        <f>VLOOKUP($A15,'Return Data'!$B$7:$R$2843,14,0)</f>
        <v>5.1954000000000002</v>
      </c>
      <c r="O15" s="66">
        <f t="shared" si="6"/>
        <v>8</v>
      </c>
      <c r="P15" s="65">
        <f>VLOOKUP($A15,'Return Data'!$B$7:$R$2843,15,0)</f>
        <v>5.5289999999999999</v>
      </c>
      <c r="Q15" s="66">
        <f t="shared" si="7"/>
        <v>6</v>
      </c>
      <c r="R15" s="65">
        <f>VLOOKUP($A15,'Return Data'!$B$7:$R$2843,16,0)</f>
        <v>7.1356000000000002</v>
      </c>
      <c r="S15" s="67">
        <f t="shared" si="5"/>
        <v>2</v>
      </c>
    </row>
    <row r="16" spans="1:20" x14ac:dyDescent="0.3">
      <c r="A16" s="63" t="s">
        <v>1749</v>
      </c>
      <c r="B16" s="64">
        <f>VLOOKUP($A16,'Return Data'!$B$7:$R$2843,3,0)</f>
        <v>44330</v>
      </c>
      <c r="C16" s="65">
        <f>VLOOKUP($A16,'Return Data'!$B$7:$R$2843,4,0)</f>
        <v>25.5944</v>
      </c>
      <c r="D16" s="65">
        <f>VLOOKUP($A16,'Return Data'!$B$7:$R$2843,10,0)</f>
        <v>0.89959999999999996</v>
      </c>
      <c r="E16" s="66">
        <f t="shared" si="0"/>
        <v>15</v>
      </c>
      <c r="F16" s="65">
        <f>VLOOKUP($A16,'Return Data'!$B$7:$R$2843,11,0)</f>
        <v>1.7588999999999999</v>
      </c>
      <c r="G16" s="66">
        <f t="shared" si="1"/>
        <v>14</v>
      </c>
      <c r="H16" s="65">
        <f>VLOOKUP($A16,'Return Data'!$B$7:$R$2843,12,0)</f>
        <v>2.5720999999999998</v>
      </c>
      <c r="I16" s="66">
        <f t="shared" si="2"/>
        <v>13</v>
      </c>
      <c r="J16" s="65">
        <f>VLOOKUP($A16,'Return Data'!$B$7:$R$2843,13,0)</f>
        <v>3.145</v>
      </c>
      <c r="K16" s="66">
        <f t="shared" si="3"/>
        <v>15</v>
      </c>
      <c r="L16" s="65">
        <f>VLOOKUP($A16,'Return Data'!$B$7:$R$2843,17,0)</f>
        <v>4.3672000000000004</v>
      </c>
      <c r="M16" s="66">
        <f t="shared" si="4"/>
        <v>16</v>
      </c>
      <c r="N16" s="65">
        <f>VLOOKUP($A16,'Return Data'!$B$7:$R$2843,14,0)</f>
        <v>5.0713999999999997</v>
      </c>
      <c r="O16" s="66">
        <f t="shared" si="6"/>
        <v>10</v>
      </c>
      <c r="P16" s="65">
        <f>VLOOKUP($A16,'Return Data'!$B$7:$R$2843,15,0)</f>
        <v>5.4097999999999997</v>
      </c>
      <c r="Q16" s="66">
        <f t="shared" si="7"/>
        <v>9</v>
      </c>
      <c r="R16" s="65">
        <f>VLOOKUP($A16,'Return Data'!$B$7:$R$2843,16,0)</f>
        <v>6.7412999999999998</v>
      </c>
      <c r="S16" s="67">
        <f t="shared" si="5"/>
        <v>6</v>
      </c>
    </row>
    <row r="17" spans="1:19" x14ac:dyDescent="0.3">
      <c r="A17" s="63" t="s">
        <v>1750</v>
      </c>
      <c r="B17" s="64">
        <f>VLOOKUP($A17,'Return Data'!$B$7:$R$2843,3,0)</f>
        <v>44330</v>
      </c>
      <c r="C17" s="65">
        <f>VLOOKUP($A17,'Return Data'!$B$7:$R$2843,4,0)</f>
        <v>14.2804</v>
      </c>
      <c r="D17" s="65">
        <f>VLOOKUP($A17,'Return Data'!$B$7:$R$2843,10,0)</f>
        <v>0.64559999999999995</v>
      </c>
      <c r="E17" s="66">
        <f t="shared" si="0"/>
        <v>23</v>
      </c>
      <c r="F17" s="65">
        <f>VLOOKUP($A17,'Return Data'!$B$7:$R$2843,11,0)</f>
        <v>1.1202000000000001</v>
      </c>
      <c r="G17" s="66">
        <f t="shared" si="1"/>
        <v>25</v>
      </c>
      <c r="H17" s="65">
        <f>VLOOKUP($A17,'Return Data'!$B$7:$R$2843,12,0)</f>
        <v>1.5371999999999999</v>
      </c>
      <c r="I17" s="66">
        <f t="shared" si="2"/>
        <v>24</v>
      </c>
      <c r="J17" s="65">
        <f>VLOOKUP($A17,'Return Data'!$B$7:$R$2843,13,0)</f>
        <v>1.8821000000000001</v>
      </c>
      <c r="K17" s="66">
        <f t="shared" si="3"/>
        <v>22</v>
      </c>
      <c r="L17" s="65">
        <f>VLOOKUP($A17,'Return Data'!$B$7:$R$2843,17,0)</f>
        <v>3.7648000000000001</v>
      </c>
      <c r="M17" s="66">
        <f t="shared" si="4"/>
        <v>19</v>
      </c>
      <c r="N17" s="65">
        <f>VLOOKUP($A17,'Return Data'!$B$7:$R$2843,14,0)</f>
        <v>4.4077000000000002</v>
      </c>
      <c r="O17" s="66">
        <f t="shared" si="6"/>
        <v>16</v>
      </c>
      <c r="P17" s="65">
        <f>VLOOKUP($A17,'Return Data'!$B$7:$R$2843,15,0)</f>
        <v>5.1444000000000001</v>
      </c>
      <c r="Q17" s="66">
        <f t="shared" si="7"/>
        <v>14</v>
      </c>
      <c r="R17" s="65">
        <f>VLOOKUP($A17,'Return Data'!$B$7:$R$2843,16,0)</f>
        <v>5.7201000000000004</v>
      </c>
      <c r="S17" s="67">
        <f t="shared" si="5"/>
        <v>15</v>
      </c>
    </row>
    <row r="18" spans="1:19" x14ac:dyDescent="0.3">
      <c r="A18" s="63" t="s">
        <v>1751</v>
      </c>
      <c r="B18" s="64">
        <f>VLOOKUP($A18,'Return Data'!$B$7:$R$2843,3,0)</f>
        <v>44330</v>
      </c>
      <c r="C18" s="65">
        <f>VLOOKUP($A18,'Return Data'!$B$7:$R$2843,4,0)</f>
        <v>24.858000000000001</v>
      </c>
      <c r="D18" s="65">
        <f>VLOOKUP($A18,'Return Data'!$B$7:$R$2843,10,0)</f>
        <v>0.85199999999999998</v>
      </c>
      <c r="E18" s="66">
        <f t="shared" si="0"/>
        <v>19</v>
      </c>
      <c r="F18" s="65">
        <f>VLOOKUP($A18,'Return Data'!$B$7:$R$2843,11,0)</f>
        <v>1.7527999999999999</v>
      </c>
      <c r="G18" s="66">
        <f t="shared" si="1"/>
        <v>15</v>
      </c>
      <c r="H18" s="65">
        <f>VLOOKUP($A18,'Return Data'!$B$7:$R$2843,12,0)</f>
        <v>2.4899</v>
      </c>
      <c r="I18" s="66">
        <f t="shared" si="2"/>
        <v>14</v>
      </c>
      <c r="J18" s="65">
        <f>VLOOKUP($A18,'Return Data'!$B$7:$R$2843,13,0)</f>
        <v>3.2806999999999999</v>
      </c>
      <c r="K18" s="66">
        <f t="shared" si="3"/>
        <v>9</v>
      </c>
      <c r="L18" s="65">
        <f>VLOOKUP($A18,'Return Data'!$B$7:$R$2843,17,0)</f>
        <v>4.6154000000000002</v>
      </c>
      <c r="M18" s="66">
        <f t="shared" si="4"/>
        <v>11</v>
      </c>
      <c r="N18" s="65">
        <f>VLOOKUP($A18,'Return Data'!$B$7:$R$2843,14,0)</f>
        <v>5.0101000000000004</v>
      </c>
      <c r="O18" s="66">
        <f t="shared" si="6"/>
        <v>12</v>
      </c>
      <c r="P18" s="65">
        <f>VLOOKUP($A18,'Return Data'!$B$7:$R$2843,15,0)</f>
        <v>5.3998999999999997</v>
      </c>
      <c r="Q18" s="66">
        <f t="shared" si="7"/>
        <v>10</v>
      </c>
      <c r="R18" s="65">
        <f>VLOOKUP($A18,'Return Data'!$B$7:$R$2843,16,0)</f>
        <v>6.6961000000000004</v>
      </c>
      <c r="S18" s="67">
        <f t="shared" si="5"/>
        <v>8</v>
      </c>
    </row>
    <row r="19" spans="1:19" x14ac:dyDescent="0.3">
      <c r="A19" s="63" t="s">
        <v>1752</v>
      </c>
      <c r="B19" s="64">
        <f>VLOOKUP($A19,'Return Data'!$B$7:$R$2843,3,0)</f>
        <v>44330</v>
      </c>
      <c r="C19" s="65">
        <f>VLOOKUP($A19,'Return Data'!$B$7:$R$2843,4,0)</f>
        <v>10.552300000000001</v>
      </c>
      <c r="D19" s="65">
        <f>VLOOKUP($A19,'Return Data'!$B$7:$R$2843,10,0)</f>
        <v>0.66779999999999995</v>
      </c>
      <c r="E19" s="66">
        <f t="shared" si="0"/>
        <v>22</v>
      </c>
      <c r="F19" s="65">
        <f>VLOOKUP($A19,'Return Data'!$B$7:$R$2843,11,0)</f>
        <v>1.2473000000000001</v>
      </c>
      <c r="G19" s="66">
        <f t="shared" si="1"/>
        <v>23</v>
      </c>
      <c r="H19" s="65">
        <f>VLOOKUP($A19,'Return Data'!$B$7:$R$2843,12,0)</f>
        <v>1.8346</v>
      </c>
      <c r="I19" s="66">
        <f t="shared" si="2"/>
        <v>20</v>
      </c>
      <c r="J19" s="65">
        <f>VLOOKUP($A19,'Return Data'!$B$7:$R$2843,13,0)</f>
        <v>2.3601000000000001</v>
      </c>
      <c r="K19" s="66">
        <f t="shared" si="3"/>
        <v>20</v>
      </c>
      <c r="L19" s="65"/>
      <c r="M19" s="66"/>
      <c r="N19" s="65"/>
      <c r="O19" s="66"/>
      <c r="P19" s="65"/>
      <c r="Q19" s="66"/>
      <c r="R19" s="65">
        <f>VLOOKUP($A19,'Return Data'!$B$7:$R$2843,16,0)</f>
        <v>3.2528000000000001</v>
      </c>
      <c r="S19" s="67">
        <f t="shared" si="5"/>
        <v>23</v>
      </c>
    </row>
    <row r="20" spans="1:19" x14ac:dyDescent="0.3">
      <c r="A20" s="63" t="s">
        <v>1753</v>
      </c>
      <c r="B20" s="64">
        <f>VLOOKUP($A20,'Return Data'!$B$7:$R$2843,3,0)</f>
        <v>44330</v>
      </c>
      <c r="C20" s="65">
        <f>VLOOKUP($A20,'Return Data'!$B$7:$R$2843,4,0)</f>
        <v>26.097100000000001</v>
      </c>
      <c r="D20" s="65">
        <f>VLOOKUP($A20,'Return Data'!$B$7:$R$2843,10,0)</f>
        <v>0.51690000000000003</v>
      </c>
      <c r="E20" s="66">
        <f t="shared" si="0"/>
        <v>26</v>
      </c>
      <c r="F20" s="65">
        <f>VLOOKUP($A20,'Return Data'!$B$7:$R$2843,11,0)</f>
        <v>1.1092</v>
      </c>
      <c r="G20" s="66">
        <f t="shared" si="1"/>
        <v>26</v>
      </c>
      <c r="H20" s="65">
        <f>VLOOKUP($A20,'Return Data'!$B$7:$R$2843,12,0)</f>
        <v>1.6361000000000001</v>
      </c>
      <c r="I20" s="66">
        <f t="shared" si="2"/>
        <v>23</v>
      </c>
      <c r="J20" s="65">
        <f>VLOOKUP($A20,'Return Data'!$B$7:$R$2843,13,0)</f>
        <v>1.8009999999999999</v>
      </c>
      <c r="K20" s="66">
        <f t="shared" si="3"/>
        <v>23</v>
      </c>
      <c r="L20" s="65">
        <f>VLOOKUP($A20,'Return Data'!$B$7:$R$2843,17,0)</f>
        <v>3.2454000000000001</v>
      </c>
      <c r="M20" s="66">
        <f>RANK(L20,L$8:L$34,0)</f>
        <v>21</v>
      </c>
      <c r="N20" s="65">
        <f>VLOOKUP($A20,'Return Data'!$B$7:$R$2843,14,0)</f>
        <v>4.0213000000000001</v>
      </c>
      <c r="O20" s="66">
        <f>RANK(N20,N$8:N$34,0)</f>
        <v>17</v>
      </c>
      <c r="P20" s="65">
        <f>VLOOKUP($A20,'Return Data'!$B$7:$R$2843,15,0)</f>
        <v>4.7183999999999999</v>
      </c>
      <c r="Q20" s="66">
        <f>RANK(P20,P$8:P$34,0)</f>
        <v>15</v>
      </c>
      <c r="R20" s="65">
        <f>VLOOKUP($A20,'Return Data'!$B$7:$R$2843,16,0)</f>
        <v>6.6806999999999999</v>
      </c>
      <c r="S20" s="67">
        <f t="shared" si="5"/>
        <v>9</v>
      </c>
    </row>
    <row r="21" spans="1:19" x14ac:dyDescent="0.3">
      <c r="A21" s="63" t="s">
        <v>1754</v>
      </c>
      <c r="B21" s="64">
        <f>VLOOKUP($A21,'Return Data'!$B$7:$R$2843,3,0)</f>
        <v>44330</v>
      </c>
      <c r="C21" s="65">
        <f>VLOOKUP($A21,'Return Data'!$B$7:$R$2843,4,0)</f>
        <v>29.207999999999998</v>
      </c>
      <c r="D21" s="65">
        <f>VLOOKUP($A21,'Return Data'!$B$7:$R$2843,10,0)</f>
        <v>1.0123</v>
      </c>
      <c r="E21" s="66">
        <f t="shared" si="0"/>
        <v>6</v>
      </c>
      <c r="F21" s="65">
        <f>VLOOKUP($A21,'Return Data'!$B$7:$R$2843,11,0)</f>
        <v>1.9857</v>
      </c>
      <c r="G21" s="66">
        <f t="shared" si="1"/>
        <v>3</v>
      </c>
      <c r="H21" s="65">
        <f>VLOOKUP($A21,'Return Data'!$B$7:$R$2843,12,0)</f>
        <v>2.84</v>
      </c>
      <c r="I21" s="66">
        <f t="shared" si="2"/>
        <v>3</v>
      </c>
      <c r="J21" s="65">
        <f>VLOOKUP($A21,'Return Data'!$B$7:$R$2843,13,0)</f>
        <v>3.5238</v>
      </c>
      <c r="K21" s="66">
        <f t="shared" si="3"/>
        <v>3</v>
      </c>
      <c r="L21" s="65">
        <f>VLOOKUP($A21,'Return Data'!$B$7:$R$2843,17,0)</f>
        <v>4.7054999999999998</v>
      </c>
      <c r="M21" s="66">
        <f>RANK(L21,L$8:L$34,0)</f>
        <v>6</v>
      </c>
      <c r="N21" s="65">
        <f>VLOOKUP($A21,'Return Data'!$B$7:$R$2843,14,0)</f>
        <v>5.2903000000000002</v>
      </c>
      <c r="O21" s="66">
        <f>RANK(N21,N$8:N$34,0)</f>
        <v>5</v>
      </c>
      <c r="P21" s="65">
        <f>VLOOKUP($A21,'Return Data'!$B$7:$R$2843,15,0)</f>
        <v>5.6401000000000003</v>
      </c>
      <c r="Q21" s="66">
        <f>RANK(P21,P$8:P$34,0)</f>
        <v>2</v>
      </c>
      <c r="R21" s="65">
        <f>VLOOKUP($A21,'Return Data'!$B$7:$R$2843,16,0)</f>
        <v>7.0970000000000004</v>
      </c>
      <c r="S21" s="67">
        <f t="shared" si="5"/>
        <v>3</v>
      </c>
    </row>
    <row r="22" spans="1:19" x14ac:dyDescent="0.3">
      <c r="A22" s="63" t="s">
        <v>1755</v>
      </c>
      <c r="B22" s="64">
        <f>VLOOKUP($A22,'Return Data'!$B$7:$R$2843,3,0)</f>
        <v>44330</v>
      </c>
      <c r="C22" s="65">
        <f>VLOOKUP($A22,'Return Data'!$B$7:$R$2843,4,0)</f>
        <v>15.048</v>
      </c>
      <c r="D22" s="65">
        <f>VLOOKUP($A22,'Return Data'!$B$7:$R$2843,10,0)</f>
        <v>0.96619999999999995</v>
      </c>
      <c r="E22" s="66">
        <f t="shared" si="0"/>
        <v>9</v>
      </c>
      <c r="F22" s="65">
        <f>VLOOKUP($A22,'Return Data'!$B$7:$R$2843,11,0)</f>
        <v>1.8891</v>
      </c>
      <c r="G22" s="66">
        <f t="shared" si="1"/>
        <v>7</v>
      </c>
      <c r="H22" s="65">
        <f>VLOOKUP($A22,'Return Data'!$B$7:$R$2843,12,0)</f>
        <v>2.7517999999999998</v>
      </c>
      <c r="I22" s="66">
        <f t="shared" si="2"/>
        <v>6</v>
      </c>
      <c r="J22" s="65">
        <f>VLOOKUP($A22,'Return Data'!$B$7:$R$2843,13,0)</f>
        <v>3.6292</v>
      </c>
      <c r="K22" s="66">
        <f t="shared" si="3"/>
        <v>2</v>
      </c>
      <c r="L22" s="65">
        <f>VLOOKUP($A22,'Return Data'!$B$7:$R$2843,17,0)</f>
        <v>4.9123000000000001</v>
      </c>
      <c r="M22" s="66">
        <f>RANK(L22,L$8:L$34,0)</f>
        <v>2</v>
      </c>
      <c r="N22" s="65">
        <f>VLOOKUP($A22,'Return Data'!$B$7:$R$2843,14,0)</f>
        <v>5.3311000000000002</v>
      </c>
      <c r="O22" s="66">
        <f>RANK(N22,N$8:N$34,0)</f>
        <v>2</v>
      </c>
      <c r="P22" s="65">
        <f>VLOOKUP($A22,'Return Data'!$B$7:$R$2843,15,0)</f>
        <v>5.6219000000000001</v>
      </c>
      <c r="Q22" s="66">
        <f>RANK(P22,P$8:P$34,0)</f>
        <v>4</v>
      </c>
      <c r="R22" s="65">
        <f>VLOOKUP($A22,'Return Data'!$B$7:$R$2843,16,0)</f>
        <v>6.1227999999999998</v>
      </c>
      <c r="S22" s="67">
        <f t="shared" si="5"/>
        <v>12</v>
      </c>
    </row>
    <row r="23" spans="1:19" x14ac:dyDescent="0.3">
      <c r="A23" s="63" t="s">
        <v>1756</v>
      </c>
      <c r="B23" s="64">
        <f>VLOOKUP($A23,'Return Data'!$B$7:$R$2843,3,0)</f>
        <v>44330</v>
      </c>
      <c r="C23" s="65">
        <f>VLOOKUP($A23,'Return Data'!$B$7:$R$2843,4,0)</f>
        <v>11.018800000000001</v>
      </c>
      <c r="D23" s="65">
        <f>VLOOKUP($A23,'Return Data'!$B$7:$R$2843,10,0)</f>
        <v>0.80510000000000004</v>
      </c>
      <c r="E23" s="66">
        <f t="shared" si="0"/>
        <v>20</v>
      </c>
      <c r="F23" s="65">
        <f>VLOOKUP($A23,'Return Data'!$B$7:$R$2843,11,0)</f>
        <v>1.538</v>
      </c>
      <c r="G23" s="66">
        <f t="shared" si="1"/>
        <v>20</v>
      </c>
      <c r="H23" s="65">
        <f>VLOOKUP($A23,'Return Data'!$B$7:$R$2843,12,0)</f>
        <v>2.1536</v>
      </c>
      <c r="I23" s="66">
        <f t="shared" si="2"/>
        <v>19</v>
      </c>
      <c r="J23" s="65">
        <f>VLOOKUP($A23,'Return Data'!$B$7:$R$2843,13,0)</f>
        <v>2.5205000000000002</v>
      </c>
      <c r="K23" s="66">
        <f t="shared" si="3"/>
        <v>19</v>
      </c>
      <c r="L23" s="65">
        <f>VLOOKUP($A23,'Return Data'!$B$7:$R$2843,17,0)</f>
        <v>4.0536000000000003</v>
      </c>
      <c r="M23" s="66">
        <f>RANK(L23,L$8:L$34,0)</f>
        <v>18</v>
      </c>
      <c r="N23" s="65"/>
      <c r="O23" s="66"/>
      <c r="P23" s="65"/>
      <c r="Q23" s="66"/>
      <c r="R23" s="65">
        <f>VLOOKUP($A23,'Return Data'!$B$7:$R$2843,16,0)</f>
        <v>4.3057999999999996</v>
      </c>
      <c r="S23" s="67">
        <f t="shared" si="5"/>
        <v>20</v>
      </c>
    </row>
    <row r="24" spans="1:19" x14ac:dyDescent="0.3">
      <c r="A24" s="63" t="s">
        <v>1757</v>
      </c>
      <c r="B24" s="64">
        <f>VLOOKUP($A24,'Return Data'!$B$7:$R$2843,3,0)</f>
        <v>44330</v>
      </c>
      <c r="C24" s="65">
        <f>VLOOKUP($A24,'Return Data'!$B$7:$R$2843,4,0)</f>
        <v>10.1945</v>
      </c>
      <c r="D24" s="65">
        <f>VLOOKUP($A24,'Return Data'!$B$7:$R$2843,10,0)</f>
        <v>0.75609999999999999</v>
      </c>
      <c r="E24" s="66">
        <f t="shared" si="0"/>
        <v>21</v>
      </c>
      <c r="F24" s="65">
        <f>VLOOKUP($A24,'Return Data'!$B$7:$R$2843,11,0)</f>
        <v>1.4287000000000001</v>
      </c>
      <c r="G24" s="66">
        <f t="shared" si="1"/>
        <v>21</v>
      </c>
      <c r="H24" s="65"/>
      <c r="I24" s="66"/>
      <c r="J24" s="65"/>
      <c r="K24" s="66"/>
      <c r="L24" s="65"/>
      <c r="M24" s="66"/>
      <c r="N24" s="65"/>
      <c r="O24" s="66"/>
      <c r="P24" s="65"/>
      <c r="Q24" s="66"/>
      <c r="R24" s="65">
        <f>VLOOKUP($A24,'Return Data'!$B$7:$R$2843,16,0)</f>
        <v>1.9450000000000001</v>
      </c>
      <c r="S24" s="67">
        <f t="shared" si="5"/>
        <v>27</v>
      </c>
    </row>
    <row r="25" spans="1:19" x14ac:dyDescent="0.3">
      <c r="A25" s="63" t="s">
        <v>1758</v>
      </c>
      <c r="B25" s="64">
        <f>VLOOKUP($A25,'Return Data'!$B$7:$R$2843,3,0)</f>
        <v>44330</v>
      </c>
      <c r="C25" s="65">
        <f>VLOOKUP($A25,'Return Data'!$B$7:$R$2843,4,0)</f>
        <v>10.303000000000001</v>
      </c>
      <c r="D25" s="65">
        <f>VLOOKUP($A25,'Return Data'!$B$7:$R$2843,10,0)</f>
        <v>0.93059999999999998</v>
      </c>
      <c r="E25" s="66">
        <f t="shared" si="0"/>
        <v>13</v>
      </c>
      <c r="F25" s="65">
        <f>VLOOKUP($A25,'Return Data'!$B$7:$R$2843,11,0)</f>
        <v>1.7982</v>
      </c>
      <c r="G25" s="66">
        <f t="shared" si="1"/>
        <v>13</v>
      </c>
      <c r="H25" s="65"/>
      <c r="I25" s="66"/>
      <c r="J25" s="65"/>
      <c r="K25" s="66"/>
      <c r="L25" s="65"/>
      <c r="M25" s="66"/>
      <c r="N25" s="65"/>
      <c r="O25" s="66"/>
      <c r="P25" s="65"/>
      <c r="Q25" s="66"/>
      <c r="R25" s="65">
        <f>VLOOKUP($A25,'Return Data'!$B$7:$R$2843,16,0)</f>
        <v>3.03</v>
      </c>
      <c r="S25" s="67">
        <f t="shared" si="5"/>
        <v>24</v>
      </c>
    </row>
    <row r="26" spans="1:19" x14ac:dyDescent="0.3">
      <c r="A26" s="63" t="s">
        <v>2014</v>
      </c>
      <c r="B26" s="64">
        <f>VLOOKUP($A26,'Return Data'!$B$7:$R$2843,3,0)</f>
        <v>44330</v>
      </c>
      <c r="C26" s="65">
        <f>VLOOKUP($A26,'Return Data'!$B$7:$R$2843,4,0)</f>
        <v>10.699400000000001</v>
      </c>
      <c r="D26" s="65">
        <f>VLOOKUP($A26,'Return Data'!$B$7:$R$2843,10,0)</f>
        <v>0.13850000000000001</v>
      </c>
      <c r="E26" s="66">
        <f t="shared" si="0"/>
        <v>27</v>
      </c>
      <c r="F26" s="65">
        <f>VLOOKUP($A26,'Return Data'!$B$7:$R$2843,11,0)</f>
        <v>0.41949999999999998</v>
      </c>
      <c r="G26" s="66">
        <f t="shared" si="1"/>
        <v>27</v>
      </c>
      <c r="H26" s="65">
        <f>VLOOKUP($A26,'Return Data'!$B$7:$R$2843,12,0)</f>
        <v>0.33200000000000002</v>
      </c>
      <c r="I26" s="66">
        <f t="shared" ref="I26:I34" si="8">RANK(H26,H$8:H$34,0)</f>
        <v>25</v>
      </c>
      <c r="J26" s="65">
        <f>VLOOKUP($A26,'Return Data'!$B$7:$R$2843,13,0)</f>
        <v>-0.2545</v>
      </c>
      <c r="K26" s="66">
        <f t="shared" ref="K26:K34" si="9">RANK(J26,J$8:J$34,0)</f>
        <v>25</v>
      </c>
      <c r="L26" s="65">
        <f>VLOOKUP($A26,'Return Data'!$B$7:$R$2843,17,0)</f>
        <v>1.4301999999999999</v>
      </c>
      <c r="M26" s="66">
        <f>RANK(L26,L$8:L$34,0)</f>
        <v>23</v>
      </c>
      <c r="N26" s="65"/>
      <c r="O26" s="66"/>
      <c r="P26" s="65"/>
      <c r="Q26" s="66"/>
      <c r="R26" s="65">
        <f>VLOOKUP($A26,'Return Data'!$B$7:$R$2843,16,0)</f>
        <v>2.5236999999999998</v>
      </c>
      <c r="S26" s="67">
        <f t="shared" si="5"/>
        <v>26</v>
      </c>
    </row>
    <row r="27" spans="1:19" x14ac:dyDescent="0.3">
      <c r="A27" s="63" t="s">
        <v>1759</v>
      </c>
      <c r="B27" s="64">
        <f>VLOOKUP($A27,'Return Data'!$B$7:$R$2843,3,0)</f>
        <v>44330</v>
      </c>
      <c r="C27" s="65">
        <f>VLOOKUP($A27,'Return Data'!$B$7:$R$2843,4,0)</f>
        <v>20.9359</v>
      </c>
      <c r="D27" s="65">
        <f>VLOOKUP($A27,'Return Data'!$B$7:$R$2843,10,0)</f>
        <v>0.96350000000000002</v>
      </c>
      <c r="E27" s="66">
        <f t="shared" si="0"/>
        <v>10</v>
      </c>
      <c r="F27" s="65">
        <f>VLOOKUP($A27,'Return Data'!$B$7:$R$2843,11,0)</f>
        <v>1.8565</v>
      </c>
      <c r="G27" s="66">
        <f t="shared" si="1"/>
        <v>11</v>
      </c>
      <c r="H27" s="65">
        <f>VLOOKUP($A27,'Return Data'!$B$7:$R$2843,12,0)</f>
        <v>2.6718000000000002</v>
      </c>
      <c r="I27" s="66">
        <f t="shared" si="8"/>
        <v>11</v>
      </c>
      <c r="J27" s="65">
        <f>VLOOKUP($A27,'Return Data'!$B$7:$R$2843,13,0)</f>
        <v>3.3877000000000002</v>
      </c>
      <c r="K27" s="66">
        <f t="shared" si="9"/>
        <v>6</v>
      </c>
      <c r="L27" s="65">
        <f>VLOOKUP($A27,'Return Data'!$B$7:$R$2843,17,0)</f>
        <v>4.6744000000000003</v>
      </c>
      <c r="M27" s="66">
        <f>RANK(L27,L$8:L$34,0)</f>
        <v>7</v>
      </c>
      <c r="N27" s="65">
        <f>VLOOKUP($A27,'Return Data'!$B$7:$R$2843,14,0)</f>
        <v>5.3013000000000003</v>
      </c>
      <c r="O27" s="66">
        <f>RANK(N27,N$8:N$34,0)</f>
        <v>3</v>
      </c>
      <c r="P27" s="65">
        <f>VLOOKUP($A27,'Return Data'!$B$7:$R$2843,15,0)</f>
        <v>5.6696</v>
      </c>
      <c r="Q27" s="66">
        <f>RANK(P27,P$8:P$34,0)</f>
        <v>1</v>
      </c>
      <c r="R27" s="65">
        <f>VLOOKUP($A27,'Return Data'!$B$7:$R$2843,16,0)</f>
        <v>7.2270000000000003</v>
      </c>
      <c r="S27" s="67">
        <f t="shared" si="5"/>
        <v>1</v>
      </c>
    </row>
    <row r="28" spans="1:19" x14ac:dyDescent="0.3">
      <c r="A28" s="63" t="s">
        <v>1760</v>
      </c>
      <c r="B28" s="64">
        <f>VLOOKUP($A28,'Return Data'!$B$7:$R$2843,3,0)</f>
        <v>44330</v>
      </c>
      <c r="C28" s="65">
        <f>VLOOKUP($A28,'Return Data'!$B$7:$R$2843,4,0)</f>
        <v>14.6685</v>
      </c>
      <c r="D28" s="65">
        <f>VLOOKUP($A28,'Return Data'!$B$7:$R$2843,10,0)</f>
        <v>0.87819999999999998</v>
      </c>
      <c r="E28" s="66">
        <f t="shared" si="0"/>
        <v>17</v>
      </c>
      <c r="F28" s="65">
        <f>VLOOKUP($A28,'Return Data'!$B$7:$R$2843,11,0)</f>
        <v>1.8179000000000001</v>
      </c>
      <c r="G28" s="66">
        <f t="shared" si="1"/>
        <v>12</v>
      </c>
      <c r="H28" s="65">
        <f>VLOOKUP($A28,'Return Data'!$B$7:$R$2843,12,0)</f>
        <v>2.7846000000000002</v>
      </c>
      <c r="I28" s="66">
        <f t="shared" si="8"/>
        <v>5</v>
      </c>
      <c r="J28" s="65">
        <f>VLOOKUP($A28,'Return Data'!$B$7:$R$2843,13,0)</f>
        <v>3.2330999999999999</v>
      </c>
      <c r="K28" s="66">
        <f t="shared" si="9"/>
        <v>11</v>
      </c>
      <c r="L28" s="65">
        <f>VLOOKUP($A28,'Return Data'!$B$7:$R$2843,17,0)</f>
        <v>4.4122000000000003</v>
      </c>
      <c r="M28" s="66">
        <f>RANK(L28,L$8:L$34,0)</f>
        <v>14</v>
      </c>
      <c r="N28" s="65">
        <f>VLOOKUP($A28,'Return Data'!$B$7:$R$2843,14,0)</f>
        <v>4.8384999999999998</v>
      </c>
      <c r="O28" s="66">
        <f>RANK(N28,N$8:N$34,0)</f>
        <v>15</v>
      </c>
      <c r="P28" s="65">
        <f>VLOOKUP($A28,'Return Data'!$B$7:$R$2843,15,0)</f>
        <v>5.2827000000000002</v>
      </c>
      <c r="Q28" s="66">
        <f>RANK(P28,P$8:P$34,0)</f>
        <v>12</v>
      </c>
      <c r="R28" s="65">
        <f>VLOOKUP($A28,'Return Data'!$B$7:$R$2843,16,0)</f>
        <v>5.8688000000000002</v>
      </c>
      <c r="S28" s="67">
        <f t="shared" si="5"/>
        <v>14</v>
      </c>
    </row>
    <row r="29" spans="1:19" x14ac:dyDescent="0.3">
      <c r="A29" s="63" t="s">
        <v>1761</v>
      </c>
      <c r="B29" s="64">
        <f>VLOOKUP($A29,'Return Data'!$B$7:$R$2843,3,0)</f>
        <v>44330</v>
      </c>
      <c r="C29" s="65">
        <f>VLOOKUP($A29,'Return Data'!$B$7:$R$2843,4,0)</f>
        <v>11.6265</v>
      </c>
      <c r="D29" s="65">
        <f>VLOOKUP($A29,'Return Data'!$B$7:$R$2843,10,0)</f>
        <v>0.61970000000000003</v>
      </c>
      <c r="E29" s="66">
        <f t="shared" si="0"/>
        <v>25</v>
      </c>
      <c r="F29" s="65">
        <f>VLOOKUP($A29,'Return Data'!$B$7:$R$2843,11,0)</f>
        <v>1.2611000000000001</v>
      </c>
      <c r="G29" s="66">
        <f t="shared" si="1"/>
        <v>22</v>
      </c>
      <c r="H29" s="65">
        <f>VLOOKUP($A29,'Return Data'!$B$7:$R$2843,12,0)</f>
        <v>1.7306999999999999</v>
      </c>
      <c r="I29" s="66">
        <f t="shared" si="8"/>
        <v>22</v>
      </c>
      <c r="J29" s="65">
        <f>VLOOKUP($A29,'Return Data'!$B$7:$R$2843,13,0)</f>
        <v>1.6347</v>
      </c>
      <c r="K29" s="66">
        <f t="shared" si="9"/>
        <v>24</v>
      </c>
      <c r="L29" s="65">
        <f>VLOOKUP($A29,'Return Data'!$B$7:$R$2843,17,0)</f>
        <v>2.6446999999999998</v>
      </c>
      <c r="M29" s="66">
        <f>RANK(L29,L$8:L$34,0)</f>
        <v>22</v>
      </c>
      <c r="N29" s="65">
        <f>VLOOKUP($A29,'Return Data'!$B$7:$R$2843,14,0)</f>
        <v>1.3589</v>
      </c>
      <c r="O29" s="66">
        <f>RANK(N29,N$8:N$34,0)</f>
        <v>18</v>
      </c>
      <c r="P29" s="65"/>
      <c r="Q29" s="66"/>
      <c r="R29" s="65">
        <f>VLOOKUP($A29,'Return Data'!$B$7:$R$2843,16,0)</f>
        <v>3.0196000000000001</v>
      </c>
      <c r="S29" s="67">
        <f t="shared" si="5"/>
        <v>25</v>
      </c>
    </row>
    <row r="30" spans="1:19" x14ac:dyDescent="0.3">
      <c r="A30" s="63" t="s">
        <v>1762</v>
      </c>
      <c r="B30" s="64">
        <f>VLOOKUP($A30,'Return Data'!$B$7:$R$2843,3,0)</f>
        <v>44330</v>
      </c>
      <c r="C30" s="65">
        <f>VLOOKUP($A30,'Return Data'!$B$7:$R$2843,4,0)</f>
        <v>26.326599999999999</v>
      </c>
      <c r="D30" s="65">
        <f>VLOOKUP($A30,'Return Data'!$B$7:$R$2843,10,0)</f>
        <v>0.87980000000000003</v>
      </c>
      <c r="E30" s="66">
        <f t="shared" si="0"/>
        <v>16</v>
      </c>
      <c r="F30" s="65">
        <f>VLOOKUP($A30,'Return Data'!$B$7:$R$2843,11,0)</f>
        <v>1.7122999999999999</v>
      </c>
      <c r="G30" s="66">
        <f t="shared" si="1"/>
        <v>18</v>
      </c>
      <c r="H30" s="65">
        <f>VLOOKUP($A30,'Return Data'!$B$7:$R$2843,12,0)</f>
        <v>2.4298000000000002</v>
      </c>
      <c r="I30" s="66">
        <f t="shared" si="8"/>
        <v>18</v>
      </c>
      <c r="J30" s="65">
        <f>VLOOKUP($A30,'Return Data'!$B$7:$R$2843,13,0)</f>
        <v>2.7170999999999998</v>
      </c>
      <c r="K30" s="66">
        <f t="shared" si="9"/>
        <v>18</v>
      </c>
      <c r="L30" s="65">
        <f>VLOOKUP($A30,'Return Data'!$B$7:$R$2843,17,0)</f>
        <v>4.1898</v>
      </c>
      <c r="M30" s="66">
        <f>RANK(L30,L$8:L$34,0)</f>
        <v>17</v>
      </c>
      <c r="N30" s="65">
        <f>VLOOKUP($A30,'Return Data'!$B$7:$R$2843,14,0)</f>
        <v>4.8429000000000002</v>
      </c>
      <c r="O30" s="66">
        <f>RANK(N30,N$8:N$34,0)</f>
        <v>14</v>
      </c>
      <c r="P30" s="65">
        <f>VLOOKUP($A30,'Return Data'!$B$7:$R$2843,15,0)</f>
        <v>5.2858999999999998</v>
      </c>
      <c r="Q30" s="66">
        <f>RANK(P30,P$8:P$34,0)</f>
        <v>11</v>
      </c>
      <c r="R30" s="65">
        <f>VLOOKUP($A30,'Return Data'!$B$7:$R$2843,16,0)</f>
        <v>6.8855000000000004</v>
      </c>
      <c r="S30" s="67">
        <f t="shared" si="5"/>
        <v>5</v>
      </c>
    </row>
    <row r="31" spans="1:19" x14ac:dyDescent="0.3">
      <c r="A31" s="63" t="s">
        <v>1763</v>
      </c>
      <c r="B31" s="64">
        <f>VLOOKUP($A31,'Return Data'!$B$7:$R$2843,3,0)</f>
        <v>44330</v>
      </c>
      <c r="C31" s="65">
        <f>VLOOKUP($A31,'Return Data'!$B$7:$R$2843,4,0)</f>
        <v>10.478199999999999</v>
      </c>
      <c r="D31" s="65">
        <f>VLOOKUP($A31,'Return Data'!$B$7:$R$2843,10,0)</f>
        <v>1.1351</v>
      </c>
      <c r="E31" s="66">
        <f t="shared" si="0"/>
        <v>1</v>
      </c>
      <c r="F31" s="65">
        <f>VLOOKUP($A31,'Return Data'!$B$7:$R$2843,11,0)</f>
        <v>1.9319999999999999</v>
      </c>
      <c r="G31" s="66">
        <f t="shared" si="1"/>
        <v>5</v>
      </c>
      <c r="H31" s="65">
        <f>VLOOKUP($A31,'Return Data'!$B$7:$R$2843,12,0)</f>
        <v>2.996</v>
      </c>
      <c r="I31" s="66">
        <f t="shared" si="8"/>
        <v>1</v>
      </c>
      <c r="J31" s="65">
        <f>VLOOKUP($A31,'Return Data'!$B$7:$R$2843,13,0)</f>
        <v>3.1898</v>
      </c>
      <c r="K31" s="66">
        <f t="shared" si="9"/>
        <v>14</v>
      </c>
      <c r="L31" s="65"/>
      <c r="M31" s="66"/>
      <c r="N31" s="65"/>
      <c r="O31" s="66"/>
      <c r="P31" s="65"/>
      <c r="Q31" s="66"/>
      <c r="R31" s="65">
        <f>VLOOKUP($A31,'Return Data'!$B$7:$R$2843,16,0)</f>
        <v>3.7347000000000001</v>
      </c>
      <c r="S31" s="67">
        <f t="shared" si="5"/>
        <v>22</v>
      </c>
    </row>
    <row r="32" spans="1:19" x14ac:dyDescent="0.3">
      <c r="A32" s="63" t="s">
        <v>1764</v>
      </c>
      <c r="B32" s="64">
        <f>VLOOKUP($A32,'Return Data'!$B$7:$R$2843,3,0)</f>
        <v>44330</v>
      </c>
      <c r="C32" s="65">
        <f>VLOOKUP($A32,'Return Data'!$B$7:$R$2843,4,0)</f>
        <v>11.3398</v>
      </c>
      <c r="D32" s="65">
        <f>VLOOKUP($A32,'Return Data'!$B$7:$R$2843,10,0)</f>
        <v>1.0631999999999999</v>
      </c>
      <c r="E32" s="66">
        <f t="shared" si="0"/>
        <v>2</v>
      </c>
      <c r="F32" s="65">
        <f>VLOOKUP($A32,'Return Data'!$B$7:$R$2843,11,0)</f>
        <v>1.9950000000000001</v>
      </c>
      <c r="G32" s="66">
        <f t="shared" si="1"/>
        <v>2</v>
      </c>
      <c r="H32" s="65">
        <f>VLOOKUP($A32,'Return Data'!$B$7:$R$2843,12,0)</f>
        <v>2.9235000000000002</v>
      </c>
      <c r="I32" s="66">
        <f t="shared" si="8"/>
        <v>2</v>
      </c>
      <c r="J32" s="65">
        <f>VLOOKUP($A32,'Return Data'!$B$7:$R$2843,13,0)</f>
        <v>3.7778</v>
      </c>
      <c r="K32" s="66">
        <f t="shared" si="9"/>
        <v>1</v>
      </c>
      <c r="L32" s="65">
        <f>VLOOKUP($A32,'Return Data'!$B$7:$R$2843,17,0)</f>
        <v>5.0993000000000004</v>
      </c>
      <c r="M32" s="66">
        <f>RANK(L32,L$8:L$34,0)</f>
        <v>1</v>
      </c>
      <c r="N32" s="65"/>
      <c r="O32" s="66"/>
      <c r="P32" s="65"/>
      <c r="Q32" s="66"/>
      <c r="R32" s="65">
        <f>VLOOKUP($A32,'Return Data'!$B$7:$R$2843,16,0)</f>
        <v>5.3659999999999997</v>
      </c>
      <c r="S32" s="67">
        <f t="shared" si="5"/>
        <v>17</v>
      </c>
    </row>
    <row r="33" spans="1:19" x14ac:dyDescent="0.3">
      <c r="A33" s="63" t="s">
        <v>1765</v>
      </c>
      <c r="B33" s="64">
        <f>VLOOKUP($A33,'Return Data'!$B$7:$R$2843,3,0)</f>
        <v>44330</v>
      </c>
      <c r="C33" s="65">
        <f>VLOOKUP($A33,'Return Data'!$B$7:$R$2843,4,0)</f>
        <v>11.126799999999999</v>
      </c>
      <c r="D33" s="65">
        <f>VLOOKUP($A33,'Return Data'!$B$7:$R$2843,10,0)</f>
        <v>1.0379</v>
      </c>
      <c r="E33" s="66">
        <f t="shared" si="0"/>
        <v>4</v>
      </c>
      <c r="F33" s="65">
        <f>VLOOKUP($A33,'Return Data'!$B$7:$R$2843,11,0)</f>
        <v>1.7382</v>
      </c>
      <c r="G33" s="66">
        <f t="shared" si="1"/>
        <v>17</v>
      </c>
      <c r="H33" s="65">
        <f>VLOOKUP($A33,'Return Data'!$B$7:$R$2843,12,0)</f>
        <v>2.4596</v>
      </c>
      <c r="I33" s="66">
        <f t="shared" si="8"/>
        <v>16</v>
      </c>
      <c r="J33" s="65">
        <f>VLOOKUP($A33,'Return Data'!$B$7:$R$2843,13,0)</f>
        <v>3.1998000000000002</v>
      </c>
      <c r="K33" s="66">
        <f t="shared" si="9"/>
        <v>13</v>
      </c>
      <c r="L33" s="65">
        <f>VLOOKUP($A33,'Return Data'!$B$7:$R$2843,17,0)</f>
        <v>4.6673999999999998</v>
      </c>
      <c r="M33" s="66">
        <f>RANK(L33,L$8:L$34,0)</f>
        <v>9</v>
      </c>
      <c r="N33" s="65"/>
      <c r="O33" s="66"/>
      <c r="P33" s="65"/>
      <c r="Q33" s="66"/>
      <c r="R33" s="65">
        <f>VLOOKUP($A33,'Return Data'!$B$7:$R$2843,16,0)</f>
        <v>4.9040999999999997</v>
      </c>
      <c r="S33" s="67">
        <f t="shared" si="5"/>
        <v>19</v>
      </c>
    </row>
    <row r="34" spans="1:19" x14ac:dyDescent="0.3">
      <c r="A34" s="63" t="s">
        <v>1766</v>
      </c>
      <c r="B34" s="64">
        <f>VLOOKUP($A34,'Return Data'!$B$7:$R$2843,3,0)</f>
        <v>44330</v>
      </c>
      <c r="C34" s="65">
        <f>VLOOKUP($A34,'Return Data'!$B$7:$R$2843,4,0)</f>
        <v>27.525300000000001</v>
      </c>
      <c r="D34" s="65">
        <f>VLOOKUP($A34,'Return Data'!$B$7:$R$2843,10,0)</f>
        <v>1.0284</v>
      </c>
      <c r="E34" s="66">
        <f t="shared" si="0"/>
        <v>5</v>
      </c>
      <c r="F34" s="65">
        <f>VLOOKUP($A34,'Return Data'!$B$7:$R$2843,11,0)</f>
        <v>1.9067000000000001</v>
      </c>
      <c r="G34" s="66">
        <f t="shared" si="1"/>
        <v>6</v>
      </c>
      <c r="H34" s="65">
        <f>VLOOKUP($A34,'Return Data'!$B$7:$R$2843,12,0)</f>
        <v>2.7496999999999998</v>
      </c>
      <c r="I34" s="66">
        <f t="shared" si="8"/>
        <v>7</v>
      </c>
      <c r="J34" s="65">
        <f>VLOOKUP($A34,'Return Data'!$B$7:$R$2843,13,0)</f>
        <v>3.5148000000000001</v>
      </c>
      <c r="K34" s="66">
        <f t="shared" si="9"/>
        <v>4</v>
      </c>
      <c r="L34" s="65">
        <f>VLOOKUP($A34,'Return Data'!$B$7:$R$2843,17,0)</f>
        <v>4.7313999999999998</v>
      </c>
      <c r="M34" s="66">
        <f>RANK(L34,L$8:L$34,0)</f>
        <v>5</v>
      </c>
      <c r="N34" s="65">
        <f>VLOOKUP($A34,'Return Data'!$B$7:$R$2843,14,0)</f>
        <v>5.2827999999999999</v>
      </c>
      <c r="O34" s="66">
        <f>RANK(N34,N$8:N$34,0)</f>
        <v>6</v>
      </c>
      <c r="P34" s="65">
        <f>VLOOKUP($A34,'Return Data'!$B$7:$R$2843,15,0)</f>
        <v>5.5830000000000002</v>
      </c>
      <c r="Q34" s="66">
        <f>RANK(P34,P$8:P$34,0)</f>
        <v>5</v>
      </c>
      <c r="R34" s="65">
        <f>VLOOKUP($A34,'Return Data'!$B$7:$R$2843,16,0)</f>
        <v>7.0389999999999997</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0.85524814814814831</v>
      </c>
      <c r="E36" s="74"/>
      <c r="F36" s="75">
        <f>AVERAGE(F8:F34)</f>
        <v>1.6445703703703702</v>
      </c>
      <c r="G36" s="74"/>
      <c r="H36" s="75">
        <f>AVERAGE(H8:H34)</f>
        <v>2.3653999999999997</v>
      </c>
      <c r="I36" s="74"/>
      <c r="J36" s="75">
        <f>AVERAGE(J8:J34)</f>
        <v>2.8581439999999998</v>
      </c>
      <c r="K36" s="74"/>
      <c r="L36" s="75">
        <f>AVERAGE(L8:L34)</f>
        <v>4.2291478260869573</v>
      </c>
      <c r="M36" s="74"/>
      <c r="N36" s="75">
        <f>AVERAGE(N8:N34)</f>
        <v>4.8225444444444436</v>
      </c>
      <c r="O36" s="74"/>
      <c r="P36" s="75">
        <f>AVERAGE(P8:P34)</f>
        <v>5.4091266666666664</v>
      </c>
      <c r="Q36" s="74"/>
      <c r="R36" s="75">
        <f>AVERAGE(R8:R34)</f>
        <v>5.394348148148147</v>
      </c>
      <c r="S36" s="76"/>
    </row>
    <row r="37" spans="1:19" x14ac:dyDescent="0.3">
      <c r="A37" s="73" t="s">
        <v>28</v>
      </c>
      <c r="B37" s="74"/>
      <c r="C37" s="74"/>
      <c r="D37" s="75">
        <f>MIN(D8:D34)</f>
        <v>0.13850000000000001</v>
      </c>
      <c r="E37" s="74"/>
      <c r="F37" s="75">
        <f>MIN(F8:F34)</f>
        <v>0.41949999999999998</v>
      </c>
      <c r="G37" s="74"/>
      <c r="H37" s="75">
        <f>MIN(H8:H34)</f>
        <v>0.33200000000000002</v>
      </c>
      <c r="I37" s="74"/>
      <c r="J37" s="75">
        <f>MIN(J8:J34)</f>
        <v>-0.2545</v>
      </c>
      <c r="K37" s="74"/>
      <c r="L37" s="75">
        <f>MIN(L8:L34)</f>
        <v>1.4301999999999999</v>
      </c>
      <c r="M37" s="74"/>
      <c r="N37" s="75">
        <f>MIN(N8:N34)</f>
        <v>1.3589</v>
      </c>
      <c r="O37" s="74"/>
      <c r="P37" s="75">
        <f>MIN(P8:P34)</f>
        <v>4.7183999999999999</v>
      </c>
      <c r="Q37" s="74"/>
      <c r="R37" s="75">
        <f>MIN(R8:R34)</f>
        <v>1.9450000000000001</v>
      </c>
      <c r="S37" s="76"/>
    </row>
    <row r="38" spans="1:19" ht="15" thickBot="1" x14ac:dyDescent="0.35">
      <c r="A38" s="77" t="s">
        <v>29</v>
      </c>
      <c r="B38" s="78"/>
      <c r="C38" s="78"/>
      <c r="D38" s="79">
        <f>MAX(D8:D34)</f>
        <v>1.1351</v>
      </c>
      <c r="E38" s="78"/>
      <c r="F38" s="79">
        <f>MAX(F8:F34)</f>
        <v>2.0017999999999998</v>
      </c>
      <c r="G38" s="78"/>
      <c r="H38" s="79">
        <f>MAX(H8:H34)</f>
        <v>2.996</v>
      </c>
      <c r="I38" s="78"/>
      <c r="J38" s="79">
        <f>MAX(J8:J34)</f>
        <v>3.7778</v>
      </c>
      <c r="K38" s="78"/>
      <c r="L38" s="79">
        <f>MAX(L8:L34)</f>
        <v>5.0993000000000004</v>
      </c>
      <c r="M38" s="78"/>
      <c r="N38" s="79">
        <f>MAX(N8:N34)</f>
        <v>5.3689</v>
      </c>
      <c r="O38" s="78"/>
      <c r="P38" s="79">
        <f>MAX(P8:P34)</f>
        <v>5.6696</v>
      </c>
      <c r="Q38" s="78"/>
      <c r="R38" s="79">
        <f>MAX(R8:R34)</f>
        <v>7.2270000000000003</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1572</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44330</v>
      </c>
      <c r="C8" s="65">
        <f>VLOOKUP($A8,'Return Data'!$B$7:$R$2843,4,0)</f>
        <v>71.569999999999993</v>
      </c>
      <c r="D8" s="65">
        <f>VLOOKUP($A8,'Return Data'!$B$7:$R$2843,10,0)</f>
        <v>-0.74890000000000001</v>
      </c>
      <c r="E8" s="66">
        <f>RANK(D8,D$8:D$10,0)</f>
        <v>2</v>
      </c>
      <c r="F8" s="65">
        <f>VLOOKUP($A8,'Return Data'!$B$7:$R$2843,11,0)</f>
        <v>19.502400000000002</v>
      </c>
      <c r="G8" s="66">
        <f>RANK(F8,F$8:F$10,0)</f>
        <v>3</v>
      </c>
      <c r="H8" s="65">
        <f>VLOOKUP($A8,'Return Data'!$B$7:$R$2843,12,0)</f>
        <v>31.877600000000001</v>
      </c>
      <c r="I8" s="66">
        <f>RANK(H8,H$8:H$10,0)</f>
        <v>3</v>
      </c>
      <c r="J8" s="65">
        <f>VLOOKUP($A8,'Return Data'!$B$7:$R$2843,13,0)</f>
        <v>63.327199999999998</v>
      </c>
      <c r="K8" s="66">
        <f>RANK(J8,J$8:J$10,0)</f>
        <v>3</v>
      </c>
      <c r="L8" s="65">
        <f>VLOOKUP($A8,'Return Data'!$B$7:$R$2843,17,0)</f>
        <v>19.851400000000002</v>
      </c>
      <c r="M8" s="66">
        <f>RANK(L8,L$8:L$10,0)</f>
        <v>2</v>
      </c>
      <c r="N8" s="65">
        <f>VLOOKUP($A8,'Return Data'!$B$7:$R$2843,14,0)</f>
        <v>11.5037</v>
      </c>
      <c r="O8" s="66">
        <f>RANK(N8,N$8:N$10,0)</f>
        <v>3</v>
      </c>
      <c r="P8" s="65">
        <f>VLOOKUP($A8,'Return Data'!$B$7:$R$2843,15,0)</f>
        <v>17.468399999999999</v>
      </c>
      <c r="Q8" s="66">
        <f>RANK(P8,P$8:P$10,0)</f>
        <v>1</v>
      </c>
      <c r="R8" s="65">
        <f>VLOOKUP($A8,'Return Data'!$B$7:$R$2843,16,0)</f>
        <v>18.3429</v>
      </c>
      <c r="S8" s="67">
        <f>RANK(R8,R$8:R$10,0)</f>
        <v>1</v>
      </c>
    </row>
    <row r="9" spans="1:20" x14ac:dyDescent="0.3">
      <c r="A9" s="63" t="s">
        <v>608</v>
      </c>
      <c r="B9" s="64">
        <f>VLOOKUP($A9,'Return Data'!$B$7:$R$2843,3,0)</f>
        <v>44330</v>
      </c>
      <c r="C9" s="65">
        <f>VLOOKUP($A9,'Return Data'!$B$7:$R$2843,4,0)</f>
        <v>77.293000000000006</v>
      </c>
      <c r="D9" s="65">
        <f>VLOOKUP($A9,'Return Data'!$B$7:$R$2843,10,0)</f>
        <v>-2.0790000000000002</v>
      </c>
      <c r="E9" s="66">
        <f>RANK(D9,D$8:D$10,0)</f>
        <v>3</v>
      </c>
      <c r="F9" s="65">
        <f>VLOOKUP($A9,'Return Data'!$B$7:$R$2843,11,0)</f>
        <v>21.063500000000001</v>
      </c>
      <c r="G9" s="66">
        <f>RANK(F9,F$8:F$10,0)</f>
        <v>2</v>
      </c>
      <c r="H9" s="65">
        <f>VLOOKUP($A9,'Return Data'!$B$7:$R$2843,12,0)</f>
        <v>36.043300000000002</v>
      </c>
      <c r="I9" s="66">
        <f>RANK(H9,H$8:H$10,0)</f>
        <v>2</v>
      </c>
      <c r="J9" s="65">
        <f>VLOOKUP($A9,'Return Data'!$B$7:$R$2843,13,0)</f>
        <v>66.9756</v>
      </c>
      <c r="K9" s="66">
        <f>RANK(J9,J$8:J$10,0)</f>
        <v>2</v>
      </c>
      <c r="L9" s="65">
        <f>VLOOKUP($A9,'Return Data'!$B$7:$R$2843,17,0)</f>
        <v>18.4361</v>
      </c>
      <c r="M9" s="66">
        <f>RANK(L9,L$8:L$10,0)</f>
        <v>3</v>
      </c>
      <c r="N9" s="65">
        <f>VLOOKUP($A9,'Return Data'!$B$7:$R$2843,14,0)</f>
        <v>13.099299999999999</v>
      </c>
      <c r="O9" s="66">
        <f>RANK(N9,N$8:N$10,0)</f>
        <v>1</v>
      </c>
      <c r="P9" s="65">
        <f>VLOOKUP($A9,'Return Data'!$B$7:$R$2843,15,0)</f>
        <v>17.368400000000001</v>
      </c>
      <c r="Q9" s="66">
        <f>RANK(P9,P$8:P$10,0)</f>
        <v>2</v>
      </c>
      <c r="R9" s="65">
        <f>VLOOKUP($A9,'Return Data'!$B$7:$R$2843,16,0)</f>
        <v>15.3233</v>
      </c>
      <c r="S9" s="67">
        <f>RANK(R9,R$8:R$10,0)</f>
        <v>2</v>
      </c>
    </row>
    <row r="10" spans="1:20" x14ac:dyDescent="0.3">
      <c r="A10" s="63" t="s">
        <v>1860</v>
      </c>
      <c r="B10" s="64">
        <f>VLOOKUP($A10,'Return Data'!$B$7:$R$2843,3,0)</f>
        <v>44330</v>
      </c>
      <c r="C10" s="65">
        <f>VLOOKUP($A10,'Return Data'!$B$7:$R$2843,4,0)</f>
        <v>166.84389999999999</v>
      </c>
      <c r="D10" s="65">
        <f>VLOOKUP($A10,'Return Data'!$B$7:$R$2843,10,0)</f>
        <v>3.6815000000000002</v>
      </c>
      <c r="E10" s="66">
        <f>RANK(D10,D$8:D$10,0)</f>
        <v>1</v>
      </c>
      <c r="F10" s="65">
        <f>VLOOKUP($A10,'Return Data'!$B$7:$R$2843,11,0)</f>
        <v>37.592300000000002</v>
      </c>
      <c r="G10" s="66">
        <f>RANK(F10,F$8:F$10,0)</f>
        <v>1</v>
      </c>
      <c r="H10" s="65">
        <f>VLOOKUP($A10,'Return Data'!$B$7:$R$2843,12,0)</f>
        <v>54.8033</v>
      </c>
      <c r="I10" s="66">
        <f>RANK(H10,H$8:H$10,0)</f>
        <v>1</v>
      </c>
      <c r="J10" s="65">
        <f>VLOOKUP($A10,'Return Data'!$B$7:$R$2843,13,0)</f>
        <v>97.036600000000007</v>
      </c>
      <c r="K10" s="66">
        <f>RANK(J10,J$8:J$10,0)</f>
        <v>1</v>
      </c>
      <c r="L10" s="65">
        <f>VLOOKUP($A10,'Return Data'!$B$7:$R$2843,17,0)</f>
        <v>23.265000000000001</v>
      </c>
      <c r="M10" s="66">
        <f>RANK(L10,L$8:L$10,0)</f>
        <v>1</v>
      </c>
      <c r="N10" s="65">
        <f>VLOOKUP($A10,'Return Data'!$B$7:$R$2843,14,0)</f>
        <v>12.0205</v>
      </c>
      <c r="O10" s="66">
        <f>RANK(N10,N$8:N$10,0)</f>
        <v>2</v>
      </c>
      <c r="P10" s="65">
        <f>VLOOKUP($A10,'Return Data'!$B$7:$R$2843,15,0)</f>
        <v>14.1793</v>
      </c>
      <c r="Q10" s="66">
        <f>RANK(P10,P$8:P$10,0)</f>
        <v>3</v>
      </c>
      <c r="R10" s="65">
        <f>VLOOKUP($A10,'Return Data'!$B$7:$R$2843,16,0)</f>
        <v>13.2034</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0.28453333333333336</v>
      </c>
      <c r="E12" s="74"/>
      <c r="F12" s="75">
        <f>AVERAGE(F8:F10)</f>
        <v>26.052733333333332</v>
      </c>
      <c r="G12" s="74"/>
      <c r="H12" s="75">
        <f>AVERAGE(H8:H10)</f>
        <v>40.908066666666663</v>
      </c>
      <c r="I12" s="74"/>
      <c r="J12" s="75">
        <f>AVERAGE(J8:J10)</f>
        <v>75.779800000000009</v>
      </c>
      <c r="K12" s="74"/>
      <c r="L12" s="75">
        <f>AVERAGE(L8:L10)</f>
        <v>20.517500000000002</v>
      </c>
      <c r="M12" s="74"/>
      <c r="N12" s="75">
        <f>AVERAGE(N8:N10)</f>
        <v>12.207833333333333</v>
      </c>
      <c r="O12" s="74"/>
      <c r="P12" s="75">
        <f>AVERAGE(P8:P10)</f>
        <v>16.338699999999999</v>
      </c>
      <c r="Q12" s="74"/>
      <c r="R12" s="75">
        <f>AVERAGE(R8:R10)</f>
        <v>15.623200000000002</v>
      </c>
      <c r="S12" s="76"/>
    </row>
    <row r="13" spans="1:20" x14ac:dyDescent="0.3">
      <c r="A13" s="73" t="s">
        <v>28</v>
      </c>
      <c r="B13" s="74"/>
      <c r="C13" s="74"/>
      <c r="D13" s="75">
        <f>MIN(D8:D10)</f>
        <v>-2.0790000000000002</v>
      </c>
      <c r="E13" s="74"/>
      <c r="F13" s="75">
        <f>MIN(F8:F10)</f>
        <v>19.502400000000002</v>
      </c>
      <c r="G13" s="74"/>
      <c r="H13" s="75">
        <f>MIN(H8:H10)</f>
        <v>31.877600000000001</v>
      </c>
      <c r="I13" s="74"/>
      <c r="J13" s="75">
        <f>MIN(J8:J10)</f>
        <v>63.327199999999998</v>
      </c>
      <c r="K13" s="74"/>
      <c r="L13" s="75">
        <f>MIN(L8:L10)</f>
        <v>18.4361</v>
      </c>
      <c r="M13" s="74"/>
      <c r="N13" s="75">
        <f>MIN(N8:N10)</f>
        <v>11.5037</v>
      </c>
      <c r="O13" s="74"/>
      <c r="P13" s="75">
        <f>MIN(P8:P10)</f>
        <v>14.1793</v>
      </c>
      <c r="Q13" s="74"/>
      <c r="R13" s="75">
        <f>MIN(R8:R10)</f>
        <v>13.2034</v>
      </c>
      <c r="S13" s="76"/>
    </row>
    <row r="14" spans="1:20" ht="15" thickBot="1" x14ac:dyDescent="0.35">
      <c r="A14" s="77" t="s">
        <v>29</v>
      </c>
      <c r="B14" s="78"/>
      <c r="C14" s="78"/>
      <c r="D14" s="79">
        <f>MAX(D8:D10)</f>
        <v>3.6815000000000002</v>
      </c>
      <c r="E14" s="78"/>
      <c r="F14" s="79">
        <f>MAX(F8:F10)</f>
        <v>37.592300000000002</v>
      </c>
      <c r="G14" s="78"/>
      <c r="H14" s="79">
        <f>MAX(H8:H10)</f>
        <v>54.8033</v>
      </c>
      <c r="I14" s="78"/>
      <c r="J14" s="79">
        <f>MAX(J8:J10)</f>
        <v>97.036600000000007</v>
      </c>
      <c r="K14" s="78"/>
      <c r="L14" s="79">
        <f>MAX(L8:L10)</f>
        <v>23.265000000000001</v>
      </c>
      <c r="M14" s="78"/>
      <c r="N14" s="79">
        <f>MAX(N8:N10)</f>
        <v>13.099299999999999</v>
      </c>
      <c r="O14" s="78"/>
      <c r="P14" s="79">
        <f>MAX(P8:P10)</f>
        <v>17.468399999999999</v>
      </c>
      <c r="Q14" s="78"/>
      <c r="R14" s="79">
        <f>MAX(R8:R10)</f>
        <v>18.3429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1573</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44330</v>
      </c>
      <c r="C8" s="65">
        <f>VLOOKUP($A8,'Return Data'!$B$7:$R$2843,4,0)</f>
        <v>64.16</v>
      </c>
      <c r="D8" s="65">
        <f>VLOOKUP($A8,'Return Data'!$B$7:$R$2843,10,0)</f>
        <v>-1.0640000000000001</v>
      </c>
      <c r="E8" s="66">
        <f>RANK(D8,D$8:D$10,0)</f>
        <v>2</v>
      </c>
      <c r="F8" s="65">
        <f>VLOOKUP($A8,'Return Data'!$B$7:$R$2843,11,0)</f>
        <v>18.704899999999999</v>
      </c>
      <c r="G8" s="66">
        <f>RANK(F8,F$8:F$10,0)</f>
        <v>3</v>
      </c>
      <c r="H8" s="65">
        <f>VLOOKUP($A8,'Return Data'!$B$7:$R$2843,12,0)</f>
        <v>30.6189</v>
      </c>
      <c r="I8" s="66">
        <f>RANK(H8,H$8:H$10,0)</f>
        <v>3</v>
      </c>
      <c r="J8" s="65">
        <f>VLOOKUP($A8,'Return Data'!$B$7:$R$2843,13,0)</f>
        <v>61.246499999999997</v>
      </c>
      <c r="K8" s="66">
        <f>RANK(J8,J$8:J$10,0)</f>
        <v>3</v>
      </c>
      <c r="L8" s="65">
        <f>VLOOKUP($A8,'Return Data'!$B$7:$R$2843,17,0)</f>
        <v>18.4604</v>
      </c>
      <c r="M8" s="66">
        <f>RANK(L8,L$8:L$10,0)</f>
        <v>2</v>
      </c>
      <c r="N8" s="65">
        <f>VLOOKUP($A8,'Return Data'!$B$7:$R$2843,14,0)</f>
        <v>10.1921</v>
      </c>
      <c r="O8" s="66">
        <f>RANK(N8,N$8:N$10,0)</f>
        <v>3</v>
      </c>
      <c r="P8" s="65">
        <f>VLOOKUP($A8,'Return Data'!$B$7:$R$2843,15,0)</f>
        <v>15.8582</v>
      </c>
      <c r="Q8" s="66">
        <f>RANK(P8,P$8:P$10,0)</f>
        <v>1</v>
      </c>
      <c r="R8" s="65">
        <f>VLOOKUP($A8,'Return Data'!$B$7:$R$2843,16,0)</f>
        <v>14.0899</v>
      </c>
      <c r="S8" s="67">
        <f>RANK(R8,R$8:R$10,0)</f>
        <v>2</v>
      </c>
    </row>
    <row r="9" spans="1:20" x14ac:dyDescent="0.3">
      <c r="A9" s="63" t="s">
        <v>607</v>
      </c>
      <c r="B9" s="64">
        <f>VLOOKUP($A9,'Return Data'!$B$7:$R$2843,3,0)</f>
        <v>44330</v>
      </c>
      <c r="C9" s="65">
        <f>VLOOKUP($A9,'Return Data'!$B$7:$R$2843,4,0)</f>
        <v>69.349999999999994</v>
      </c>
      <c r="D9" s="65">
        <f>VLOOKUP($A9,'Return Data'!$B$7:$R$2843,10,0)</f>
        <v>-2.4049999999999998</v>
      </c>
      <c r="E9" s="66">
        <f>RANK(D9,D$8:D$10,0)</f>
        <v>3</v>
      </c>
      <c r="F9" s="65">
        <f>VLOOKUP($A9,'Return Data'!$B$7:$R$2843,11,0)</f>
        <v>20.265699999999999</v>
      </c>
      <c r="G9" s="66">
        <f>RANK(F9,F$8:F$10,0)</f>
        <v>2</v>
      </c>
      <c r="H9" s="65">
        <f>VLOOKUP($A9,'Return Data'!$B$7:$R$2843,12,0)</f>
        <v>34.694200000000002</v>
      </c>
      <c r="I9" s="66">
        <f>RANK(H9,H$8:H$10,0)</f>
        <v>2</v>
      </c>
      <c r="J9" s="65">
        <f>VLOOKUP($A9,'Return Data'!$B$7:$R$2843,13,0)</f>
        <v>64.750299999999996</v>
      </c>
      <c r="K9" s="66">
        <f>RANK(J9,J$8:J$10,0)</f>
        <v>2</v>
      </c>
      <c r="L9" s="65">
        <f>VLOOKUP($A9,'Return Data'!$B$7:$R$2843,17,0)</f>
        <v>16.821999999999999</v>
      </c>
      <c r="M9" s="66">
        <f>RANK(L9,L$8:L$10,0)</f>
        <v>3</v>
      </c>
      <c r="N9" s="65">
        <f>VLOOKUP($A9,'Return Data'!$B$7:$R$2843,14,0)</f>
        <v>11.5945</v>
      </c>
      <c r="O9" s="66">
        <f>RANK(N9,N$8:N$10,0)</f>
        <v>1</v>
      </c>
      <c r="P9" s="65">
        <f>VLOOKUP($A9,'Return Data'!$B$7:$R$2843,15,0)</f>
        <v>15.6889</v>
      </c>
      <c r="Q9" s="66">
        <f>RANK(P9,P$8:P$10,0)</f>
        <v>2</v>
      </c>
      <c r="R9" s="65">
        <f>VLOOKUP($A9,'Return Data'!$B$7:$R$2843,16,0)</f>
        <v>13.032400000000001</v>
      </c>
      <c r="S9" s="67">
        <f>RANK(R9,R$8:R$10,0)</f>
        <v>3</v>
      </c>
    </row>
    <row r="10" spans="1:20" x14ac:dyDescent="0.3">
      <c r="A10" s="63" t="s">
        <v>1861</v>
      </c>
      <c r="B10" s="64">
        <f>VLOOKUP($A10,'Return Data'!$B$7:$R$2843,3,0)</f>
        <v>44330</v>
      </c>
      <c r="C10" s="65">
        <f>VLOOKUP($A10,'Return Data'!$B$7:$R$2843,4,0)</f>
        <v>400.79291641187399</v>
      </c>
      <c r="D10" s="65">
        <f>VLOOKUP($A10,'Return Data'!$B$7:$R$2843,10,0)</f>
        <v>3.5162</v>
      </c>
      <c r="E10" s="66">
        <f>RANK(D10,D$8:D$10,0)</f>
        <v>1</v>
      </c>
      <c r="F10" s="65">
        <f>VLOOKUP($A10,'Return Data'!$B$7:$R$2843,11,0)</f>
        <v>37.164900000000003</v>
      </c>
      <c r="G10" s="66">
        <f>RANK(F10,F$8:F$10,0)</f>
        <v>1</v>
      </c>
      <c r="H10" s="65">
        <f>VLOOKUP($A10,'Return Data'!$B$7:$R$2843,12,0)</f>
        <v>54.085299999999997</v>
      </c>
      <c r="I10" s="66">
        <f>RANK(H10,H$8:H$10,0)</f>
        <v>1</v>
      </c>
      <c r="J10" s="65">
        <f>VLOOKUP($A10,'Return Data'!$B$7:$R$2843,13,0)</f>
        <v>95.834500000000006</v>
      </c>
      <c r="K10" s="66">
        <f>RANK(J10,J$8:J$10,0)</f>
        <v>1</v>
      </c>
      <c r="L10" s="65">
        <f>VLOOKUP($A10,'Return Data'!$B$7:$R$2843,17,0)</f>
        <v>22.535499999999999</v>
      </c>
      <c r="M10" s="66">
        <f>RANK(L10,L$8:L$10,0)</f>
        <v>1</v>
      </c>
      <c r="N10" s="65">
        <f>VLOOKUP($A10,'Return Data'!$B$7:$R$2843,14,0)</f>
        <v>11.316000000000001</v>
      </c>
      <c r="O10" s="66">
        <f>RANK(N10,N$8:N$10,0)</f>
        <v>2</v>
      </c>
      <c r="P10" s="65">
        <f>VLOOKUP($A10,'Return Data'!$B$7:$R$2843,15,0)</f>
        <v>13.463100000000001</v>
      </c>
      <c r="Q10" s="66">
        <f>RANK(P10,P$8:P$10,0)</f>
        <v>3</v>
      </c>
      <c r="R10" s="65">
        <f>VLOOKUP($A10,'Return Data'!$B$7:$R$2843,16,0)</f>
        <v>17.892499999999998</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1.5733333333333377E-2</v>
      </c>
      <c r="E12" s="74"/>
      <c r="F12" s="75">
        <f>AVERAGE(F8:F10)</f>
        <v>25.378500000000003</v>
      </c>
      <c r="G12" s="74"/>
      <c r="H12" s="75">
        <f>AVERAGE(H8:H10)</f>
        <v>39.799466666666667</v>
      </c>
      <c r="I12" s="74"/>
      <c r="J12" s="75">
        <f>AVERAGE(J8:J10)</f>
        <v>73.943766666666662</v>
      </c>
      <c r="K12" s="74"/>
      <c r="L12" s="75">
        <f>AVERAGE(L8:L10)</f>
        <v>19.272633333333332</v>
      </c>
      <c r="M12" s="74"/>
      <c r="N12" s="75">
        <f>AVERAGE(N8:N10)</f>
        <v>11.0342</v>
      </c>
      <c r="O12" s="74"/>
      <c r="P12" s="75">
        <f>AVERAGE(P8:P10)</f>
        <v>15.003399999999999</v>
      </c>
      <c r="Q12" s="74"/>
      <c r="R12" s="75">
        <f>AVERAGE(R8:R10)</f>
        <v>15.004933333333334</v>
      </c>
      <c r="S12" s="76"/>
    </row>
    <row r="13" spans="1:20" x14ac:dyDescent="0.3">
      <c r="A13" s="73" t="s">
        <v>28</v>
      </c>
      <c r="B13" s="74"/>
      <c r="C13" s="74"/>
      <c r="D13" s="75">
        <f>MIN(D8:D10)</f>
        <v>-2.4049999999999998</v>
      </c>
      <c r="E13" s="74"/>
      <c r="F13" s="75">
        <f>MIN(F8:F10)</f>
        <v>18.704899999999999</v>
      </c>
      <c r="G13" s="74"/>
      <c r="H13" s="75">
        <f>MIN(H8:H10)</f>
        <v>30.6189</v>
      </c>
      <c r="I13" s="74"/>
      <c r="J13" s="75">
        <f>MIN(J8:J10)</f>
        <v>61.246499999999997</v>
      </c>
      <c r="K13" s="74"/>
      <c r="L13" s="75">
        <f>MIN(L8:L10)</f>
        <v>16.821999999999999</v>
      </c>
      <c r="M13" s="74"/>
      <c r="N13" s="75">
        <f>MIN(N8:N10)</f>
        <v>10.1921</v>
      </c>
      <c r="O13" s="74"/>
      <c r="P13" s="75">
        <f>MIN(P8:P10)</f>
        <v>13.463100000000001</v>
      </c>
      <c r="Q13" s="74"/>
      <c r="R13" s="75">
        <f>MIN(R8:R10)</f>
        <v>13.032400000000001</v>
      </c>
      <c r="S13" s="76"/>
    </row>
    <row r="14" spans="1:20" ht="15" thickBot="1" x14ac:dyDescent="0.35">
      <c r="A14" s="77" t="s">
        <v>29</v>
      </c>
      <c r="B14" s="78"/>
      <c r="C14" s="78"/>
      <c r="D14" s="79">
        <f>MAX(D8:D10)</f>
        <v>3.5162</v>
      </c>
      <c r="E14" s="78"/>
      <c r="F14" s="79">
        <f>MAX(F8:F10)</f>
        <v>37.164900000000003</v>
      </c>
      <c r="G14" s="78"/>
      <c r="H14" s="79">
        <f>MAX(H8:H10)</f>
        <v>54.085299999999997</v>
      </c>
      <c r="I14" s="78"/>
      <c r="J14" s="79">
        <f>MAX(J8:J10)</f>
        <v>95.834500000000006</v>
      </c>
      <c r="K14" s="78"/>
      <c r="L14" s="79">
        <f>MAX(L8:L10)</f>
        <v>22.535499999999999</v>
      </c>
      <c r="M14" s="78"/>
      <c r="N14" s="79">
        <f>MAX(N8:N10)</f>
        <v>11.5945</v>
      </c>
      <c r="O14" s="78"/>
      <c r="P14" s="79">
        <f>MAX(P8:P10)</f>
        <v>15.8582</v>
      </c>
      <c r="Q14" s="78"/>
      <c r="R14" s="79">
        <f>MAX(R8:R10)</f>
        <v>17.892499999999998</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8" t="s">
        <v>347</v>
      </c>
    </row>
    <row r="3" spans="1:19" ht="15" thickBot="1" x14ac:dyDescent="0.35">
      <c r="A3" s="169"/>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row>
    <row r="6" spans="1:19" s="12" customFormat="1"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44330</v>
      </c>
      <c r="C8" s="65">
        <f>VLOOKUP($A8,'Return Data'!$B$7:$R$2843,4,0)</f>
        <v>68.6477</v>
      </c>
      <c r="D8" s="65">
        <f>VLOOKUP($A8,'Return Data'!$B$7:$R$2843,10,0)</f>
        <v>7.7020999999999997</v>
      </c>
      <c r="E8" s="66">
        <f>RANK(D8,D$8:D$23,0)</f>
        <v>2</v>
      </c>
      <c r="F8" s="65">
        <f>VLOOKUP($A8,'Return Data'!$B$7:$R$2843,11,0)</f>
        <v>34.052900000000001</v>
      </c>
      <c r="G8" s="66">
        <f>RANK(F8,F$8:F$23,0)</f>
        <v>3</v>
      </c>
      <c r="H8" s="65">
        <f>VLOOKUP($A8,'Return Data'!$B$7:$R$2843,12,0)</f>
        <v>48.319699999999997</v>
      </c>
      <c r="I8" s="66">
        <f>RANK(H8,H$8:H$23,0)</f>
        <v>3</v>
      </c>
      <c r="J8" s="65">
        <f>VLOOKUP($A8,'Return Data'!$B$7:$R$2843,13,0)</f>
        <v>79.992500000000007</v>
      </c>
      <c r="K8" s="66">
        <f>RANK(J8,J$8:J$23,0)</f>
        <v>3</v>
      </c>
      <c r="L8" s="65">
        <f>VLOOKUP($A8,'Return Data'!$B$7:$R$2843,17,0)</f>
        <v>15.986499999999999</v>
      </c>
      <c r="M8" s="66">
        <f>RANK(L8,L$8:L$23,0)</f>
        <v>11</v>
      </c>
      <c r="N8" s="65">
        <f>VLOOKUP($A8,'Return Data'!$B$7:$R$2843,14,0)</f>
        <v>1.6442000000000001</v>
      </c>
      <c r="O8" s="66">
        <f>RANK(N8,N$8:N$23,0)</f>
        <v>12</v>
      </c>
      <c r="P8" s="65">
        <f>VLOOKUP($A8,'Return Data'!$B$7:$R$2843,15,0)</f>
        <v>11.3461</v>
      </c>
      <c r="Q8" s="66">
        <f>RANK(P8,P$8:P$23,0)</f>
        <v>11</v>
      </c>
      <c r="R8" s="65">
        <f>VLOOKUP($A8,'Return Data'!$B$7:$R$2843,16,0)</f>
        <v>17.006799999999998</v>
      </c>
      <c r="S8" s="67">
        <f>RANK(R8,R$8:R$23,0)</f>
        <v>3</v>
      </c>
    </row>
    <row r="9" spans="1:19" s="68" customFormat="1" x14ac:dyDescent="0.3">
      <c r="A9" s="63" t="s">
        <v>12</v>
      </c>
      <c r="B9" s="64">
        <f>VLOOKUP($A9,'Return Data'!$B$7:$R$2843,3,0)</f>
        <v>44330</v>
      </c>
      <c r="C9" s="65">
        <f>VLOOKUP($A9,'Return Data'!$B$7:$R$2843,4,0)</f>
        <v>379.55700000000002</v>
      </c>
      <c r="D9" s="65">
        <f>VLOOKUP($A9,'Return Data'!$B$7:$R$2843,10,0)</f>
        <v>-0.97550000000000003</v>
      </c>
      <c r="E9" s="66">
        <f t="shared" ref="E9:E23" si="0">RANK(D9,D$8:D$23,0)</f>
        <v>12</v>
      </c>
      <c r="F9" s="65">
        <f>VLOOKUP($A9,'Return Data'!$B$7:$R$2843,11,0)</f>
        <v>20.188700000000001</v>
      </c>
      <c r="G9" s="66">
        <f t="shared" ref="G9:I9" si="1">RANK(F9,F$8:F$23,0)</f>
        <v>10</v>
      </c>
      <c r="H9" s="65">
        <f>VLOOKUP($A9,'Return Data'!$B$7:$R$2843,12,0)</f>
        <v>34.996299999999998</v>
      </c>
      <c r="I9" s="66">
        <f t="shared" si="1"/>
        <v>11</v>
      </c>
      <c r="J9" s="65">
        <f>VLOOKUP($A9,'Return Data'!$B$7:$R$2843,13,0)</f>
        <v>67.161500000000004</v>
      </c>
      <c r="K9" s="66">
        <f t="shared" ref="K9:K23" si="2">RANK(J9,J$8:J$23,0)</f>
        <v>9</v>
      </c>
      <c r="L9" s="65">
        <f>VLOOKUP($A9,'Return Data'!$B$7:$R$2843,17,0)</f>
        <v>12.6403</v>
      </c>
      <c r="M9" s="66">
        <f t="shared" ref="M9:M23" si="3">RANK(L9,L$8:L$23,0)</f>
        <v>15</v>
      </c>
      <c r="N9" s="65">
        <f>VLOOKUP($A9,'Return Data'!$B$7:$R$2843,14,0)</f>
        <v>6.9759000000000002</v>
      </c>
      <c r="O9" s="66">
        <f t="shared" ref="O9:O23" si="4">RANK(N9,N$8:N$23,0)</f>
        <v>9</v>
      </c>
      <c r="P9" s="65">
        <f>VLOOKUP($A9,'Return Data'!$B$7:$R$2843,15,0)</f>
        <v>13.431100000000001</v>
      </c>
      <c r="Q9" s="66">
        <f t="shared" ref="Q9:Q23" si="5">RANK(P9,P$8:P$23,0)</f>
        <v>8</v>
      </c>
      <c r="R9" s="65">
        <f>VLOOKUP($A9,'Return Data'!$B$7:$R$2843,16,0)</f>
        <v>15.1174</v>
      </c>
      <c r="S9" s="67">
        <f t="shared" ref="S9:S23" si="6">RANK(R9,R$8:R$23,0)</f>
        <v>6</v>
      </c>
    </row>
    <row r="10" spans="1:19" s="68" customFormat="1" x14ac:dyDescent="0.3">
      <c r="A10" s="63" t="s">
        <v>13</v>
      </c>
      <c r="B10" s="64">
        <f>VLOOKUP($A10,'Return Data'!$B$7:$R$2843,3,0)</f>
        <v>44330</v>
      </c>
      <c r="C10" s="65">
        <f>VLOOKUP($A10,'Return Data'!$B$7:$R$2843,4,0)</f>
        <v>218.63</v>
      </c>
      <c r="D10" s="65">
        <f>VLOOKUP($A10,'Return Data'!$B$7:$R$2843,10,0)</f>
        <v>5.0247000000000002</v>
      </c>
      <c r="E10" s="66">
        <f t="shared" si="0"/>
        <v>3</v>
      </c>
      <c r="F10" s="65">
        <f>VLOOKUP($A10,'Return Data'!$B$7:$R$2843,11,0)</f>
        <v>29.62</v>
      </c>
      <c r="G10" s="66">
        <f t="shared" ref="G10:I10" si="7">RANK(F10,F$8:F$23,0)</f>
        <v>4</v>
      </c>
      <c r="H10" s="65">
        <f>VLOOKUP($A10,'Return Data'!$B$7:$R$2843,12,0)</f>
        <v>39.432400000000001</v>
      </c>
      <c r="I10" s="66">
        <f t="shared" si="7"/>
        <v>6</v>
      </c>
      <c r="J10" s="65">
        <f>VLOOKUP($A10,'Return Data'!$B$7:$R$2843,13,0)</f>
        <v>71.987099999999998</v>
      </c>
      <c r="K10" s="66">
        <f t="shared" si="2"/>
        <v>5</v>
      </c>
      <c r="L10" s="65">
        <f>VLOOKUP($A10,'Return Data'!$B$7:$R$2843,17,0)</f>
        <v>21.1904</v>
      </c>
      <c r="M10" s="66">
        <f t="shared" si="3"/>
        <v>1</v>
      </c>
      <c r="N10" s="65">
        <f>VLOOKUP($A10,'Return Data'!$B$7:$R$2843,14,0)</f>
        <v>12.962999999999999</v>
      </c>
      <c r="O10" s="66">
        <f t="shared" si="4"/>
        <v>1</v>
      </c>
      <c r="P10" s="65">
        <f>VLOOKUP($A10,'Return Data'!$B$7:$R$2843,15,0)</f>
        <v>13.691000000000001</v>
      </c>
      <c r="Q10" s="66">
        <f t="shared" si="5"/>
        <v>7</v>
      </c>
      <c r="R10" s="65">
        <f>VLOOKUP($A10,'Return Data'!$B$7:$R$2843,16,0)</f>
        <v>17.169899999999998</v>
      </c>
      <c r="S10" s="67">
        <f t="shared" si="6"/>
        <v>2</v>
      </c>
    </row>
    <row r="11" spans="1:19" s="68" customFormat="1" x14ac:dyDescent="0.3">
      <c r="A11" s="63" t="s">
        <v>14</v>
      </c>
      <c r="B11" s="64">
        <f>VLOOKUP($A11,'Return Data'!$B$7:$R$2843,3,0)</f>
        <v>44330</v>
      </c>
      <c r="C11" s="65">
        <f>VLOOKUP($A11,'Return Data'!$B$7:$R$2843,4,0)</f>
        <v>13.78</v>
      </c>
      <c r="D11" s="65">
        <f>VLOOKUP($A11,'Return Data'!$B$7:$R$2843,10,0)</f>
        <v>1.8476999999999999</v>
      </c>
      <c r="E11" s="66">
        <f t="shared" si="0"/>
        <v>5</v>
      </c>
      <c r="F11" s="65">
        <f>VLOOKUP($A11,'Return Data'!$B$7:$R$2843,11,0)</f>
        <v>23.366199999999999</v>
      </c>
      <c r="G11" s="66">
        <f t="shared" ref="G11:I11" si="8">RANK(F11,F$8:F$23,0)</f>
        <v>6</v>
      </c>
      <c r="H11" s="65">
        <f>VLOOKUP($A11,'Return Data'!$B$7:$R$2843,12,0)</f>
        <v>36.978099999999998</v>
      </c>
      <c r="I11" s="66">
        <f t="shared" si="8"/>
        <v>8</v>
      </c>
      <c r="J11" s="65">
        <f>VLOOKUP($A11,'Return Data'!$B$7:$R$2843,13,0)</f>
        <v>62.5</v>
      </c>
      <c r="K11" s="66">
        <f t="shared" si="2"/>
        <v>11</v>
      </c>
      <c r="L11" s="65">
        <f>VLOOKUP($A11,'Return Data'!$B$7:$R$2843,17,0)</f>
        <v>16.493300000000001</v>
      </c>
      <c r="M11" s="66">
        <f t="shared" si="3"/>
        <v>9</v>
      </c>
      <c r="N11" s="65"/>
      <c r="O11" s="66"/>
      <c r="P11" s="65"/>
      <c r="Q11" s="66"/>
      <c r="R11" s="65">
        <f>VLOOKUP($A11,'Return Data'!$B$7:$R$2843,16,0)</f>
        <v>12.441800000000001</v>
      </c>
      <c r="S11" s="67">
        <f t="shared" si="6"/>
        <v>13</v>
      </c>
    </row>
    <row r="12" spans="1:19" s="68" customFormat="1" x14ac:dyDescent="0.3">
      <c r="A12" s="63" t="s">
        <v>15</v>
      </c>
      <c r="B12" s="64">
        <f>VLOOKUP($A12,'Return Data'!$B$7:$R$2843,3,0)</f>
        <v>44330</v>
      </c>
      <c r="C12" s="65">
        <f>VLOOKUP($A12,'Return Data'!$B$7:$R$2843,4,0)</f>
        <v>74.260000000000005</v>
      </c>
      <c r="D12" s="65">
        <f>VLOOKUP($A12,'Return Data'!$B$7:$R$2843,10,0)</f>
        <v>9.5602999999999998</v>
      </c>
      <c r="E12" s="66">
        <f t="shared" si="0"/>
        <v>1</v>
      </c>
      <c r="F12" s="65">
        <f>VLOOKUP($A12,'Return Data'!$B$7:$R$2843,11,0)</f>
        <v>42.478900000000003</v>
      </c>
      <c r="G12" s="66">
        <f t="shared" ref="G12:I12" si="9">RANK(F12,F$8:F$23,0)</f>
        <v>1</v>
      </c>
      <c r="H12" s="65">
        <f>VLOOKUP($A12,'Return Data'!$B$7:$R$2843,12,0)</f>
        <v>63.712499999999999</v>
      </c>
      <c r="I12" s="66">
        <f t="shared" si="9"/>
        <v>1</v>
      </c>
      <c r="J12" s="65">
        <f>VLOOKUP($A12,'Return Data'!$B$7:$R$2843,13,0)</f>
        <v>112.7794</v>
      </c>
      <c r="K12" s="66">
        <f t="shared" si="2"/>
        <v>1</v>
      </c>
      <c r="L12" s="65">
        <f>VLOOKUP($A12,'Return Data'!$B$7:$R$2843,17,0)</f>
        <v>19.922999999999998</v>
      </c>
      <c r="M12" s="66">
        <f t="shared" si="3"/>
        <v>2</v>
      </c>
      <c r="N12" s="65">
        <f>VLOOKUP($A12,'Return Data'!$B$7:$R$2843,14,0)</f>
        <v>7.8155000000000001</v>
      </c>
      <c r="O12" s="66">
        <f t="shared" si="4"/>
        <v>7</v>
      </c>
      <c r="P12" s="65">
        <f>VLOOKUP($A12,'Return Data'!$B$7:$R$2843,15,0)</f>
        <v>15.936999999999999</v>
      </c>
      <c r="Q12" s="66">
        <f t="shared" si="5"/>
        <v>2</v>
      </c>
      <c r="R12" s="65">
        <f>VLOOKUP($A12,'Return Data'!$B$7:$R$2843,16,0)</f>
        <v>15.7125</v>
      </c>
      <c r="S12" s="67">
        <f t="shared" si="6"/>
        <v>5</v>
      </c>
    </row>
    <row r="13" spans="1:19" s="68" customFormat="1" x14ac:dyDescent="0.3">
      <c r="A13" s="63" t="s">
        <v>16</v>
      </c>
      <c r="B13" s="64">
        <f>VLOOKUP($A13,'Return Data'!$B$7:$R$2843,3,0)</f>
        <v>44330</v>
      </c>
      <c r="C13" s="65">
        <f>VLOOKUP($A13,'Return Data'!$B$7:$R$2843,4,0)</f>
        <v>15.8209</v>
      </c>
      <c r="D13" s="65">
        <f>VLOOKUP($A13,'Return Data'!$B$7:$R$2843,10,0)</f>
        <v>-1.8183</v>
      </c>
      <c r="E13" s="66">
        <f t="shared" si="0"/>
        <v>14</v>
      </c>
      <c r="F13" s="65">
        <f>VLOOKUP($A13,'Return Data'!$B$7:$R$2843,11,0)</f>
        <v>14.9491</v>
      </c>
      <c r="G13" s="66">
        <f t="shared" ref="G13:I13" si="10">RANK(F13,F$8:F$23,0)</f>
        <v>15</v>
      </c>
      <c r="H13" s="65">
        <f>VLOOKUP($A13,'Return Data'!$B$7:$R$2843,12,0)</f>
        <v>28.723600000000001</v>
      </c>
      <c r="I13" s="66">
        <f t="shared" si="10"/>
        <v>14</v>
      </c>
      <c r="J13" s="65">
        <f>VLOOKUP($A13,'Return Data'!$B$7:$R$2843,13,0)</f>
        <v>54.525100000000002</v>
      </c>
      <c r="K13" s="66">
        <f t="shared" si="2"/>
        <v>14</v>
      </c>
      <c r="L13" s="65">
        <f>VLOOKUP($A13,'Return Data'!$B$7:$R$2843,17,0)</f>
        <v>14.3576</v>
      </c>
      <c r="M13" s="66">
        <f t="shared" si="3"/>
        <v>13</v>
      </c>
      <c r="N13" s="65">
        <f>VLOOKUP($A13,'Return Data'!$B$7:$R$2843,14,0)</f>
        <v>3.7549000000000001</v>
      </c>
      <c r="O13" s="66">
        <f t="shared" si="4"/>
        <v>11</v>
      </c>
      <c r="P13" s="65">
        <f>VLOOKUP($A13,'Return Data'!$B$7:$R$2843,15,0)</f>
        <v>9.6222999999999992</v>
      </c>
      <c r="Q13" s="66">
        <f t="shared" si="5"/>
        <v>12</v>
      </c>
      <c r="R13" s="65">
        <f>VLOOKUP($A13,'Return Data'!$B$7:$R$2843,16,0)</f>
        <v>8.3998000000000008</v>
      </c>
      <c r="S13" s="67">
        <f t="shared" si="6"/>
        <v>15</v>
      </c>
    </row>
    <row r="14" spans="1:19" s="68" customFormat="1" x14ac:dyDescent="0.3">
      <c r="A14" s="63" t="s">
        <v>17</v>
      </c>
      <c r="B14" s="64">
        <f>VLOOKUP($A14,'Return Data'!$B$7:$R$2843,3,0)</f>
        <v>44330</v>
      </c>
      <c r="C14" s="65">
        <f>VLOOKUP($A14,'Return Data'!$B$7:$R$2843,4,0)</f>
        <v>45.780900000000003</v>
      </c>
      <c r="D14" s="65">
        <f>VLOOKUP($A14,'Return Data'!$B$7:$R$2843,10,0)</f>
        <v>-0.66290000000000004</v>
      </c>
      <c r="E14" s="66">
        <f t="shared" si="0"/>
        <v>11</v>
      </c>
      <c r="F14" s="65">
        <f>VLOOKUP($A14,'Return Data'!$B$7:$R$2843,11,0)</f>
        <v>23.199400000000001</v>
      </c>
      <c r="G14" s="66">
        <f t="shared" ref="G14:I14" si="11">RANK(F14,F$8:F$23,0)</f>
        <v>7</v>
      </c>
      <c r="H14" s="65">
        <f>VLOOKUP($A14,'Return Data'!$B$7:$R$2843,12,0)</f>
        <v>41.154400000000003</v>
      </c>
      <c r="I14" s="66">
        <f t="shared" si="11"/>
        <v>4</v>
      </c>
      <c r="J14" s="65">
        <f>VLOOKUP($A14,'Return Data'!$B$7:$R$2843,13,0)</f>
        <v>69.363200000000006</v>
      </c>
      <c r="K14" s="66">
        <f t="shared" si="2"/>
        <v>7</v>
      </c>
      <c r="L14" s="65">
        <f>VLOOKUP($A14,'Return Data'!$B$7:$R$2843,17,0)</f>
        <v>19.221</v>
      </c>
      <c r="M14" s="66">
        <f t="shared" si="3"/>
        <v>4</v>
      </c>
      <c r="N14" s="65">
        <f>VLOOKUP($A14,'Return Data'!$B$7:$R$2843,14,0)</f>
        <v>10.196300000000001</v>
      </c>
      <c r="O14" s="66">
        <f t="shared" si="4"/>
        <v>4</v>
      </c>
      <c r="P14" s="65">
        <f>VLOOKUP($A14,'Return Data'!$B$7:$R$2843,15,0)</f>
        <v>16.596800000000002</v>
      </c>
      <c r="Q14" s="66">
        <f t="shared" si="5"/>
        <v>1</v>
      </c>
      <c r="R14" s="65">
        <f>VLOOKUP($A14,'Return Data'!$B$7:$R$2843,16,0)</f>
        <v>14.7386</v>
      </c>
      <c r="S14" s="67">
        <f t="shared" si="6"/>
        <v>7</v>
      </c>
    </row>
    <row r="15" spans="1:19" s="68" customFormat="1" x14ac:dyDescent="0.3">
      <c r="A15" s="63" t="s">
        <v>18</v>
      </c>
      <c r="B15" s="64">
        <f>VLOOKUP($A15,'Return Data'!$B$7:$R$2843,3,0)</f>
        <v>44330</v>
      </c>
      <c r="C15" s="65">
        <f>VLOOKUP($A15,'Return Data'!$B$7:$R$2843,4,0)</f>
        <v>49.720999999999997</v>
      </c>
      <c r="D15" s="65">
        <f>VLOOKUP($A15,'Return Data'!$B$7:$R$2843,10,0)</f>
        <v>1.1329</v>
      </c>
      <c r="E15" s="66">
        <f t="shared" si="0"/>
        <v>7</v>
      </c>
      <c r="F15" s="65">
        <f>VLOOKUP($A15,'Return Data'!$B$7:$R$2843,11,0)</f>
        <v>23.023099999999999</v>
      </c>
      <c r="G15" s="66">
        <f t="shared" ref="G15:I15" si="12">RANK(F15,F$8:F$23,0)</f>
        <v>8</v>
      </c>
      <c r="H15" s="65">
        <f>VLOOKUP($A15,'Return Data'!$B$7:$R$2843,12,0)</f>
        <v>36.919600000000003</v>
      </c>
      <c r="I15" s="66">
        <f t="shared" si="12"/>
        <v>9</v>
      </c>
      <c r="J15" s="65">
        <f>VLOOKUP($A15,'Return Data'!$B$7:$R$2843,13,0)</f>
        <v>71.475399999999993</v>
      </c>
      <c r="K15" s="66">
        <f t="shared" si="2"/>
        <v>6</v>
      </c>
      <c r="L15" s="65">
        <f>VLOOKUP($A15,'Return Data'!$B$7:$R$2843,17,0)</f>
        <v>17.539899999999999</v>
      </c>
      <c r="M15" s="66">
        <f t="shared" si="3"/>
        <v>6</v>
      </c>
      <c r="N15" s="65">
        <f>VLOOKUP($A15,'Return Data'!$B$7:$R$2843,14,0)</f>
        <v>8.3780000000000001</v>
      </c>
      <c r="O15" s="66">
        <f t="shared" si="4"/>
        <v>5</v>
      </c>
      <c r="P15" s="65">
        <f>VLOOKUP($A15,'Return Data'!$B$7:$R$2843,15,0)</f>
        <v>14.6454</v>
      </c>
      <c r="Q15" s="66">
        <f t="shared" si="5"/>
        <v>5</v>
      </c>
      <c r="R15" s="65">
        <f>VLOOKUP($A15,'Return Data'!$B$7:$R$2843,16,0)</f>
        <v>18.186299999999999</v>
      </c>
      <c r="S15" s="67">
        <f t="shared" si="6"/>
        <v>1</v>
      </c>
    </row>
    <row r="16" spans="1:19" s="68" customFormat="1" x14ac:dyDescent="0.3">
      <c r="A16" s="63" t="s">
        <v>19</v>
      </c>
      <c r="B16" s="64">
        <f>VLOOKUP($A16,'Return Data'!$B$7:$R$2843,3,0)</f>
        <v>44330</v>
      </c>
      <c r="C16" s="65">
        <f>VLOOKUP($A16,'Return Data'!$B$7:$R$2843,4,0)</f>
        <v>104.7919</v>
      </c>
      <c r="D16" s="65">
        <f>VLOOKUP($A16,'Return Data'!$B$7:$R$2843,10,0)</f>
        <v>1.6876</v>
      </c>
      <c r="E16" s="66">
        <f t="shared" si="0"/>
        <v>6</v>
      </c>
      <c r="F16" s="65">
        <f>VLOOKUP($A16,'Return Data'!$B$7:$R$2843,11,0)</f>
        <v>25.5215</v>
      </c>
      <c r="G16" s="66">
        <f t="shared" ref="G16:I16" si="13">RANK(F16,F$8:F$23,0)</f>
        <v>5</v>
      </c>
      <c r="H16" s="65">
        <f>VLOOKUP($A16,'Return Data'!$B$7:$R$2843,12,0)</f>
        <v>39.394100000000002</v>
      </c>
      <c r="I16" s="66">
        <f t="shared" si="13"/>
        <v>7</v>
      </c>
      <c r="J16" s="65">
        <f>VLOOKUP($A16,'Return Data'!$B$7:$R$2843,13,0)</f>
        <v>75.372799999999998</v>
      </c>
      <c r="K16" s="66">
        <f t="shared" si="2"/>
        <v>4</v>
      </c>
      <c r="L16" s="65">
        <f>VLOOKUP($A16,'Return Data'!$B$7:$R$2843,17,0)</f>
        <v>18.731000000000002</v>
      </c>
      <c r="M16" s="66">
        <f t="shared" si="3"/>
        <v>5</v>
      </c>
      <c r="N16" s="65">
        <f>VLOOKUP($A16,'Return Data'!$B$7:$R$2843,14,0)</f>
        <v>10.649699999999999</v>
      </c>
      <c r="O16" s="66">
        <f t="shared" si="4"/>
        <v>3</v>
      </c>
      <c r="P16" s="65">
        <f>VLOOKUP($A16,'Return Data'!$B$7:$R$2843,15,0)</f>
        <v>15.295500000000001</v>
      </c>
      <c r="Q16" s="66">
        <f t="shared" si="5"/>
        <v>4</v>
      </c>
      <c r="R16" s="65">
        <f>VLOOKUP($A16,'Return Data'!$B$7:$R$2843,16,0)</f>
        <v>14.2637</v>
      </c>
      <c r="S16" s="67">
        <f t="shared" si="6"/>
        <v>9</v>
      </c>
    </row>
    <row r="17" spans="1:19" s="68" customFormat="1" x14ac:dyDescent="0.3">
      <c r="A17" s="63" t="s">
        <v>20</v>
      </c>
      <c r="B17" s="64">
        <f>VLOOKUP($A17,'Return Data'!$B$7:$R$2843,3,0)</f>
        <v>44330</v>
      </c>
      <c r="C17" s="65">
        <f>VLOOKUP($A17,'Return Data'!$B$7:$R$2843,4,0)</f>
        <v>67.75</v>
      </c>
      <c r="D17" s="65">
        <f>VLOOKUP($A17,'Return Data'!$B$7:$R$2843,10,0)</f>
        <v>-0.55779999999999996</v>
      </c>
      <c r="E17" s="66">
        <f t="shared" si="0"/>
        <v>10</v>
      </c>
      <c r="F17" s="65">
        <f>VLOOKUP($A17,'Return Data'!$B$7:$R$2843,11,0)</f>
        <v>21.962199999999999</v>
      </c>
      <c r="G17" s="66">
        <f t="shared" ref="G17:I17" si="14">RANK(F17,F$8:F$23,0)</f>
        <v>9</v>
      </c>
      <c r="H17" s="65">
        <f>VLOOKUP($A17,'Return Data'!$B$7:$R$2843,12,0)</f>
        <v>39.489400000000003</v>
      </c>
      <c r="I17" s="66">
        <f t="shared" si="14"/>
        <v>5</v>
      </c>
      <c r="J17" s="65">
        <f>VLOOKUP($A17,'Return Data'!$B$7:$R$2843,13,0)</f>
        <v>68.448499999999996</v>
      </c>
      <c r="K17" s="66">
        <f t="shared" si="2"/>
        <v>8</v>
      </c>
      <c r="L17" s="65">
        <f>VLOOKUP($A17,'Return Data'!$B$7:$R$2843,17,0)</f>
        <v>12.2006</v>
      </c>
      <c r="M17" s="66">
        <f t="shared" si="3"/>
        <v>16</v>
      </c>
      <c r="N17" s="65">
        <f>VLOOKUP($A17,'Return Data'!$B$7:$R$2843,14,0)</f>
        <v>8.3710000000000004</v>
      </c>
      <c r="O17" s="66">
        <f t="shared" si="4"/>
        <v>6</v>
      </c>
      <c r="P17" s="65">
        <f>VLOOKUP($A17,'Return Data'!$B$7:$R$2843,15,0)</f>
        <v>11.347200000000001</v>
      </c>
      <c r="Q17" s="66">
        <f t="shared" si="5"/>
        <v>10</v>
      </c>
      <c r="R17" s="65">
        <f>VLOOKUP($A17,'Return Data'!$B$7:$R$2843,16,0)</f>
        <v>13.4316</v>
      </c>
      <c r="S17" s="67">
        <f t="shared" si="6"/>
        <v>10</v>
      </c>
    </row>
    <row r="18" spans="1:19" s="68" customFormat="1" x14ac:dyDescent="0.3">
      <c r="A18" s="63" t="s">
        <v>21</v>
      </c>
      <c r="B18" s="64">
        <f>VLOOKUP($A18,'Return Data'!$B$7:$R$2843,3,0)</f>
        <v>44330</v>
      </c>
      <c r="C18" s="65">
        <f>VLOOKUP($A18,'Return Data'!$B$7:$R$2843,4,0)</f>
        <v>176.39789999999999</v>
      </c>
      <c r="D18" s="65">
        <f>VLOOKUP($A18,'Return Data'!$B$7:$R$2843,10,0)</f>
        <v>-2.7884000000000002</v>
      </c>
      <c r="E18" s="66">
        <f t="shared" si="0"/>
        <v>16</v>
      </c>
      <c r="F18" s="65">
        <f>VLOOKUP($A18,'Return Data'!$B$7:$R$2843,11,0)</f>
        <v>13.685700000000001</v>
      </c>
      <c r="G18" s="66">
        <f t="shared" ref="G18:I18" si="15">RANK(F18,F$8:F$23,0)</f>
        <v>16</v>
      </c>
      <c r="H18" s="65">
        <f>VLOOKUP($A18,'Return Data'!$B$7:$R$2843,12,0)</f>
        <v>26.354299999999999</v>
      </c>
      <c r="I18" s="66">
        <f t="shared" si="15"/>
        <v>16</v>
      </c>
      <c r="J18" s="65">
        <f>VLOOKUP($A18,'Return Data'!$B$7:$R$2843,13,0)</f>
        <v>54.0017</v>
      </c>
      <c r="K18" s="66">
        <f t="shared" si="2"/>
        <v>15</v>
      </c>
      <c r="L18" s="65">
        <f>VLOOKUP($A18,'Return Data'!$B$7:$R$2843,17,0)</f>
        <v>14.3469</v>
      </c>
      <c r="M18" s="66">
        <f t="shared" si="3"/>
        <v>14</v>
      </c>
      <c r="N18" s="65">
        <f>VLOOKUP($A18,'Return Data'!$B$7:$R$2843,14,0)</f>
        <v>6.2881</v>
      </c>
      <c r="O18" s="66">
        <f t="shared" si="4"/>
        <v>10</v>
      </c>
      <c r="P18" s="65">
        <f>VLOOKUP($A18,'Return Data'!$B$7:$R$2843,15,0)</f>
        <v>15.367900000000001</v>
      </c>
      <c r="Q18" s="66">
        <f t="shared" si="5"/>
        <v>3</v>
      </c>
      <c r="R18" s="65">
        <f>VLOOKUP($A18,'Return Data'!$B$7:$R$2843,16,0)</f>
        <v>16.0548</v>
      </c>
      <c r="S18" s="67">
        <f t="shared" si="6"/>
        <v>4</v>
      </c>
    </row>
    <row r="19" spans="1:19" s="68" customFormat="1" x14ac:dyDescent="0.3">
      <c r="A19" s="63" t="s">
        <v>22</v>
      </c>
      <c r="B19" s="64">
        <f>VLOOKUP($A19,'Return Data'!$B$7:$R$2843,3,0)</f>
        <v>44330</v>
      </c>
      <c r="C19" s="65">
        <f>VLOOKUP($A19,'Return Data'!$B$7:$R$2843,4,0)</f>
        <v>13.034700000000001</v>
      </c>
      <c r="D19" s="65">
        <f>VLOOKUP($A19,'Return Data'!$B$7:$R$2843,10,0)</f>
        <v>2.2057000000000002</v>
      </c>
      <c r="E19" s="66">
        <f t="shared" si="0"/>
        <v>4</v>
      </c>
      <c r="F19" s="65">
        <f>VLOOKUP($A19,'Return Data'!$B$7:$R$2843,11,0)</f>
        <v>19.8935</v>
      </c>
      <c r="G19" s="66">
        <f t="shared" ref="G19:I19" si="16">RANK(F19,F$8:F$23,0)</f>
        <v>12</v>
      </c>
      <c r="H19" s="65">
        <f>VLOOKUP($A19,'Return Data'!$B$7:$R$2843,12,0)</f>
        <v>30.9941</v>
      </c>
      <c r="I19" s="66">
        <f t="shared" si="16"/>
        <v>12</v>
      </c>
      <c r="J19" s="65">
        <f>VLOOKUP($A19,'Return Data'!$B$7:$R$2843,13,0)</f>
        <v>55.143599999999999</v>
      </c>
      <c r="K19" s="66">
        <f t="shared" si="2"/>
        <v>13</v>
      </c>
      <c r="L19" s="65">
        <f>VLOOKUP($A19,'Return Data'!$B$7:$R$2843,17,0)</f>
        <v>16.700600000000001</v>
      </c>
      <c r="M19" s="66">
        <f t="shared" si="3"/>
        <v>7</v>
      </c>
      <c r="N19" s="65"/>
      <c r="O19" s="66"/>
      <c r="P19" s="65"/>
      <c r="Q19" s="66"/>
      <c r="R19" s="65">
        <f>VLOOKUP($A19,'Return Data'!$B$7:$R$2843,16,0)</f>
        <v>9.7873000000000001</v>
      </c>
      <c r="S19" s="67">
        <f t="shared" si="6"/>
        <v>14</v>
      </c>
    </row>
    <row r="20" spans="1:19" s="68" customFormat="1" x14ac:dyDescent="0.3">
      <c r="A20" s="63" t="s">
        <v>23</v>
      </c>
      <c r="B20" s="64">
        <f>VLOOKUP($A20,'Return Data'!$B$7:$R$2843,3,0)</f>
        <v>44330</v>
      </c>
      <c r="C20" s="65">
        <f>VLOOKUP($A20,'Return Data'!$B$7:$R$2843,4,0)</f>
        <v>12.4628</v>
      </c>
      <c r="D20" s="65">
        <f>VLOOKUP($A20,'Return Data'!$B$7:$R$2843,10,0)</f>
        <v>0.6794</v>
      </c>
      <c r="E20" s="66">
        <f t="shared" si="0"/>
        <v>8</v>
      </c>
      <c r="F20" s="65">
        <f>VLOOKUP($A20,'Return Data'!$B$7:$R$2843,11,0)</f>
        <v>17.270499999999998</v>
      </c>
      <c r="G20" s="66">
        <f t="shared" ref="G20:I20" si="17">RANK(F20,F$8:F$23,0)</f>
        <v>14</v>
      </c>
      <c r="H20" s="65">
        <f>VLOOKUP($A20,'Return Data'!$B$7:$R$2843,12,0)</f>
        <v>28.0929</v>
      </c>
      <c r="I20" s="66">
        <f t="shared" si="17"/>
        <v>15</v>
      </c>
      <c r="J20" s="65">
        <f>VLOOKUP($A20,'Return Data'!$B$7:$R$2843,13,0)</f>
        <v>51.6248</v>
      </c>
      <c r="K20" s="66">
        <f t="shared" si="2"/>
        <v>16</v>
      </c>
      <c r="L20" s="65">
        <f>VLOOKUP($A20,'Return Data'!$B$7:$R$2843,17,0)</f>
        <v>15.638999999999999</v>
      </c>
      <c r="M20" s="66">
        <f t="shared" si="3"/>
        <v>12</v>
      </c>
      <c r="N20" s="65"/>
      <c r="O20" s="66"/>
      <c r="P20" s="65"/>
      <c r="Q20" s="66"/>
      <c r="R20" s="65">
        <f>VLOOKUP($A20,'Return Data'!$B$7:$R$2843,16,0)</f>
        <v>8.2390000000000008</v>
      </c>
      <c r="S20" s="67">
        <f t="shared" si="6"/>
        <v>16</v>
      </c>
    </row>
    <row r="21" spans="1:19" s="68" customFormat="1" x14ac:dyDescent="0.3">
      <c r="A21" s="63" t="s">
        <v>24</v>
      </c>
      <c r="B21" s="64">
        <f>VLOOKUP($A21,'Return Data'!$B$7:$R$2843,3,0)</f>
        <v>44330</v>
      </c>
      <c r="C21" s="65">
        <f>VLOOKUP($A21,'Return Data'!$B$7:$R$2843,4,0)</f>
        <v>341.12849999999997</v>
      </c>
      <c r="D21" s="65">
        <f>VLOOKUP($A21,'Return Data'!$B$7:$R$2843,10,0)</f>
        <v>0.46729999999999999</v>
      </c>
      <c r="E21" s="66">
        <f t="shared" si="0"/>
        <v>9</v>
      </c>
      <c r="F21" s="65">
        <f>VLOOKUP($A21,'Return Data'!$B$7:$R$2843,11,0)</f>
        <v>34.165599999999998</v>
      </c>
      <c r="G21" s="66">
        <f t="shared" ref="G21:I21" si="18">RANK(F21,F$8:F$23,0)</f>
        <v>2</v>
      </c>
      <c r="H21" s="65">
        <f>VLOOKUP($A21,'Return Data'!$B$7:$R$2843,12,0)</f>
        <v>52.792900000000003</v>
      </c>
      <c r="I21" s="66">
        <f t="shared" si="18"/>
        <v>2</v>
      </c>
      <c r="J21" s="65">
        <f>VLOOKUP($A21,'Return Data'!$B$7:$R$2843,13,0)</f>
        <v>87.960300000000004</v>
      </c>
      <c r="K21" s="66">
        <f t="shared" si="2"/>
        <v>2</v>
      </c>
      <c r="L21" s="65">
        <f>VLOOKUP($A21,'Return Data'!$B$7:$R$2843,17,0)</f>
        <v>16.125399999999999</v>
      </c>
      <c r="M21" s="66">
        <f t="shared" si="3"/>
        <v>10</v>
      </c>
      <c r="N21" s="65">
        <f>VLOOKUP($A21,'Return Data'!$B$7:$R$2843,14,0)</f>
        <v>7.1285999999999996</v>
      </c>
      <c r="O21" s="66">
        <f t="shared" si="4"/>
        <v>8</v>
      </c>
      <c r="P21" s="65">
        <f>VLOOKUP($A21,'Return Data'!$B$7:$R$2843,15,0)</f>
        <v>13.0708</v>
      </c>
      <c r="Q21" s="66">
        <f t="shared" si="5"/>
        <v>9</v>
      </c>
      <c r="R21" s="65">
        <f>VLOOKUP($A21,'Return Data'!$B$7:$R$2843,16,0)</f>
        <v>12.644299999999999</v>
      </c>
      <c r="S21" s="67">
        <f t="shared" si="6"/>
        <v>12</v>
      </c>
    </row>
    <row r="22" spans="1:19" s="68" customFormat="1" x14ac:dyDescent="0.3">
      <c r="A22" s="63" t="s">
        <v>25</v>
      </c>
      <c r="B22" s="64">
        <f>VLOOKUP($A22,'Return Data'!$B$7:$R$2843,3,0)</f>
        <v>44330</v>
      </c>
      <c r="C22" s="65">
        <f>VLOOKUP($A22,'Return Data'!$B$7:$R$2843,4,0)</f>
        <v>13.92</v>
      </c>
      <c r="D22" s="65">
        <f>VLOOKUP($A22,'Return Data'!$B$7:$R$2843,10,0)</f>
        <v>-2.1097000000000001</v>
      </c>
      <c r="E22" s="66">
        <f t="shared" si="0"/>
        <v>15</v>
      </c>
      <c r="F22" s="65">
        <f>VLOOKUP($A22,'Return Data'!$B$7:$R$2843,11,0)</f>
        <v>18.872800000000002</v>
      </c>
      <c r="G22" s="66">
        <f t="shared" ref="G22:I22" si="19">RANK(F22,F$8:F$23,0)</f>
        <v>13</v>
      </c>
      <c r="H22" s="65">
        <f>VLOOKUP($A22,'Return Data'!$B$7:$R$2843,12,0)</f>
        <v>30.459199999999999</v>
      </c>
      <c r="I22" s="66">
        <f t="shared" si="19"/>
        <v>13</v>
      </c>
      <c r="J22" s="65">
        <f>VLOOKUP($A22,'Return Data'!$B$7:$R$2843,13,0)</f>
        <v>62.048900000000003</v>
      </c>
      <c r="K22" s="66">
        <f t="shared" si="2"/>
        <v>12</v>
      </c>
      <c r="L22" s="65">
        <f>VLOOKUP($A22,'Return Data'!$B$7:$R$2843,17,0)</f>
        <v>16.510999999999999</v>
      </c>
      <c r="M22" s="66">
        <f t="shared" si="3"/>
        <v>8</v>
      </c>
      <c r="N22" s="65"/>
      <c r="O22" s="66"/>
      <c r="P22" s="65"/>
      <c r="Q22" s="66"/>
      <c r="R22" s="65">
        <f>VLOOKUP($A22,'Return Data'!$B$7:$R$2843,16,0)</f>
        <v>14.5097</v>
      </c>
      <c r="S22" s="67">
        <f t="shared" si="6"/>
        <v>8</v>
      </c>
    </row>
    <row r="23" spans="1:19" s="68" customFormat="1" x14ac:dyDescent="0.3">
      <c r="A23" s="63" t="s">
        <v>26</v>
      </c>
      <c r="B23" s="64">
        <f>VLOOKUP($A23,'Return Data'!$B$7:$R$2843,3,0)</f>
        <v>44330</v>
      </c>
      <c r="C23" s="65">
        <f>VLOOKUP($A23,'Return Data'!$B$7:$R$2843,4,0)</f>
        <v>88.5916</v>
      </c>
      <c r="D23" s="65">
        <f>VLOOKUP($A23,'Return Data'!$B$7:$R$2843,10,0)</f>
        <v>-1.0569999999999999</v>
      </c>
      <c r="E23" s="66">
        <f t="shared" si="0"/>
        <v>13</v>
      </c>
      <c r="F23" s="65">
        <f>VLOOKUP($A23,'Return Data'!$B$7:$R$2843,11,0)</f>
        <v>19.939</v>
      </c>
      <c r="G23" s="66">
        <f t="shared" ref="G23:I23" si="20">RANK(F23,F$8:F$23,0)</f>
        <v>11</v>
      </c>
      <c r="H23" s="65">
        <f>VLOOKUP($A23,'Return Data'!$B$7:$R$2843,12,0)</f>
        <v>35.9497</v>
      </c>
      <c r="I23" s="66">
        <f t="shared" si="20"/>
        <v>10</v>
      </c>
      <c r="J23" s="65">
        <f>VLOOKUP($A23,'Return Data'!$B$7:$R$2843,13,0)</f>
        <v>65.740200000000002</v>
      </c>
      <c r="K23" s="66">
        <f t="shared" si="2"/>
        <v>10</v>
      </c>
      <c r="L23" s="65">
        <f>VLOOKUP($A23,'Return Data'!$B$7:$R$2843,17,0)</f>
        <v>19.8916</v>
      </c>
      <c r="M23" s="66">
        <f t="shared" si="3"/>
        <v>3</v>
      </c>
      <c r="N23" s="65">
        <f>VLOOKUP($A23,'Return Data'!$B$7:$R$2843,14,0)</f>
        <v>12.391</v>
      </c>
      <c r="O23" s="66">
        <f t="shared" si="4"/>
        <v>2</v>
      </c>
      <c r="P23" s="65">
        <f>VLOOKUP($A23,'Return Data'!$B$7:$R$2843,15,0)</f>
        <v>14.1594</v>
      </c>
      <c r="Q23" s="66">
        <f t="shared" si="5"/>
        <v>6</v>
      </c>
      <c r="R23" s="65">
        <f>VLOOKUP($A23,'Return Data'!$B$7:$R$2843,16,0)</f>
        <v>12.7906</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1.2711312500000003</v>
      </c>
      <c r="E25" s="74"/>
      <c r="F25" s="75">
        <f>AVERAGE(F8:F23)</f>
        <v>23.886818750000003</v>
      </c>
      <c r="G25" s="74"/>
      <c r="H25" s="75">
        <f>AVERAGE(H8:H23)</f>
        <v>38.360199999999999</v>
      </c>
      <c r="I25" s="74"/>
      <c r="J25" s="75">
        <f>AVERAGE(J8:J23)</f>
        <v>69.3828125</v>
      </c>
      <c r="K25" s="74"/>
      <c r="L25" s="75">
        <f>AVERAGE(L8:L23)</f>
        <v>16.718631250000001</v>
      </c>
      <c r="M25" s="74"/>
      <c r="N25" s="75">
        <f>AVERAGE(N8:N23)</f>
        <v>8.0463500000000003</v>
      </c>
      <c r="O25" s="74"/>
      <c r="P25" s="75">
        <f>AVERAGE(P8:P23)</f>
        <v>13.709208333333335</v>
      </c>
      <c r="Q25" s="74"/>
      <c r="R25" s="75">
        <f>AVERAGE(R8:R23)</f>
        <v>13.780881250000002</v>
      </c>
      <c r="S25" s="76"/>
    </row>
    <row r="26" spans="1:19" s="68" customFormat="1" x14ac:dyDescent="0.3">
      <c r="A26" s="73" t="s">
        <v>28</v>
      </c>
      <c r="B26" s="74"/>
      <c r="C26" s="74"/>
      <c r="D26" s="75">
        <f>MIN(D8:D23)</f>
        <v>-2.7884000000000002</v>
      </c>
      <c r="E26" s="74"/>
      <c r="F26" s="75">
        <f>MIN(F8:F23)</f>
        <v>13.685700000000001</v>
      </c>
      <c r="G26" s="74"/>
      <c r="H26" s="75">
        <f>MIN(H8:H23)</f>
        <v>26.354299999999999</v>
      </c>
      <c r="I26" s="74"/>
      <c r="J26" s="75">
        <f>MIN(J8:J23)</f>
        <v>51.6248</v>
      </c>
      <c r="K26" s="74"/>
      <c r="L26" s="75">
        <f>MIN(L8:L23)</f>
        <v>12.2006</v>
      </c>
      <c r="M26" s="74"/>
      <c r="N26" s="75">
        <f>MIN(N8:N23)</f>
        <v>1.6442000000000001</v>
      </c>
      <c r="O26" s="74"/>
      <c r="P26" s="75">
        <f>MIN(P8:P23)</f>
        <v>9.6222999999999992</v>
      </c>
      <c r="Q26" s="74"/>
      <c r="R26" s="75">
        <f>MIN(R8:R23)</f>
        <v>8.2390000000000008</v>
      </c>
      <c r="S26" s="76"/>
    </row>
    <row r="27" spans="1:19" s="68" customFormat="1" ht="15" thickBot="1" x14ac:dyDescent="0.35">
      <c r="A27" s="77" t="s">
        <v>29</v>
      </c>
      <c r="B27" s="78"/>
      <c r="C27" s="78"/>
      <c r="D27" s="79">
        <f>MAX(D8:D23)</f>
        <v>9.5602999999999998</v>
      </c>
      <c r="E27" s="78"/>
      <c r="F27" s="79">
        <f>MAX(F8:F23)</f>
        <v>42.478900000000003</v>
      </c>
      <c r="G27" s="78"/>
      <c r="H27" s="79">
        <f>MAX(H8:H23)</f>
        <v>63.712499999999999</v>
      </c>
      <c r="I27" s="78"/>
      <c r="J27" s="79">
        <f>MAX(J8:J23)</f>
        <v>112.7794</v>
      </c>
      <c r="K27" s="78"/>
      <c r="L27" s="79">
        <f>MAX(L8:L23)</f>
        <v>21.1904</v>
      </c>
      <c r="M27" s="78"/>
      <c r="N27" s="79">
        <f>MAX(N8:N23)</f>
        <v>12.962999999999999</v>
      </c>
      <c r="O27" s="78"/>
      <c r="P27" s="79">
        <f>MAX(P8:P23)</f>
        <v>16.596800000000002</v>
      </c>
      <c r="Q27" s="78"/>
      <c r="R27" s="79">
        <f>MAX(R8:R23)</f>
        <v>18.186299999999999</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1575</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44330</v>
      </c>
      <c r="C8" s="65">
        <f>VLOOKUP($A8,'Return Data'!$B$7:$R$2843,4,0)</f>
        <v>223.35</v>
      </c>
      <c r="D8" s="65">
        <f>VLOOKUP($A8,'Return Data'!$B$7:$R$2843,10,0)</f>
        <v>9.6357999999999997</v>
      </c>
      <c r="E8" s="66">
        <f t="shared" ref="E8:E13" si="0">RANK(D8,D$8:D$13,0)</f>
        <v>1</v>
      </c>
      <c r="F8" s="65">
        <f>VLOOKUP($A8,'Return Data'!$B$7:$R$2843,11,0)</f>
        <v>23.588999999999999</v>
      </c>
      <c r="G8" s="66">
        <f t="shared" ref="G8:G13" si="1">RANK(F8,F$8:F$13,0)</f>
        <v>4</v>
      </c>
      <c r="H8" s="65">
        <f>VLOOKUP($A8,'Return Data'!$B$7:$R$2843,12,0)</f>
        <v>31.637899999999998</v>
      </c>
      <c r="I8" s="66">
        <f t="shared" ref="I8:I13" si="2">RANK(H8,H$8:H$13,0)</f>
        <v>5</v>
      </c>
      <c r="J8" s="65">
        <f>VLOOKUP($A8,'Return Data'!$B$7:$R$2843,13,0)</f>
        <v>63.734299999999998</v>
      </c>
      <c r="K8" s="66">
        <f t="shared" ref="K8:K13" si="3">RANK(J8,J$8:J$13,0)</f>
        <v>3</v>
      </c>
      <c r="L8" s="65">
        <f>VLOOKUP($A8,'Return Data'!$B$7:$R$2843,17,0)</f>
        <v>18.340900000000001</v>
      </c>
      <c r="M8" s="66">
        <f>RANK(L8,L$8:L$13,0)</f>
        <v>4</v>
      </c>
      <c r="N8" s="65">
        <f>VLOOKUP($A8,'Return Data'!$B$7:$R$2843,14,0)</f>
        <v>7.2408000000000001</v>
      </c>
      <c r="O8" s="66">
        <f>RANK(N8,N$8:N$13,0)</f>
        <v>4</v>
      </c>
      <c r="P8" s="65">
        <f>VLOOKUP($A8,'Return Data'!$B$7:$R$2843,15,0)</f>
        <v>11.1364</v>
      </c>
      <c r="Q8" s="66">
        <f>RANK(P8,P$8:P$13,0)</f>
        <v>5</v>
      </c>
      <c r="R8" s="65">
        <f>VLOOKUP($A8,'Return Data'!$B$7:$R$2843,16,0)</f>
        <v>10.6881</v>
      </c>
      <c r="S8" s="67">
        <f t="shared" ref="S8:S13" si="4">RANK(R8,R$8:R$13,0)</f>
        <v>6</v>
      </c>
    </row>
    <row r="9" spans="1:20" x14ac:dyDescent="0.3">
      <c r="A9" s="63" t="s">
        <v>767</v>
      </c>
      <c r="B9" s="64">
        <f>VLOOKUP($A9,'Return Data'!$B$7:$R$2843,3,0)</f>
        <v>44330</v>
      </c>
      <c r="C9" s="65">
        <f>VLOOKUP($A9,'Return Data'!$B$7:$R$2843,4,0)</f>
        <v>21.97</v>
      </c>
      <c r="D9" s="65">
        <f>VLOOKUP($A9,'Return Data'!$B$7:$R$2843,10,0)</f>
        <v>8.8702000000000005</v>
      </c>
      <c r="E9" s="66">
        <f t="shared" si="0"/>
        <v>2</v>
      </c>
      <c r="F9" s="65">
        <f>VLOOKUP($A9,'Return Data'!$B$7:$R$2843,11,0)</f>
        <v>33.881799999999998</v>
      </c>
      <c r="G9" s="66">
        <f t="shared" si="1"/>
        <v>1</v>
      </c>
      <c r="H9" s="65">
        <f>VLOOKUP($A9,'Return Data'!$B$7:$R$2843,12,0)</f>
        <v>41.4681</v>
      </c>
      <c r="I9" s="66">
        <f t="shared" si="2"/>
        <v>2</v>
      </c>
      <c r="J9" s="65">
        <f>VLOOKUP($A9,'Return Data'!$B$7:$R$2843,13,0)</f>
        <v>78.617900000000006</v>
      </c>
      <c r="K9" s="66">
        <f t="shared" si="3"/>
        <v>2</v>
      </c>
      <c r="L9" s="65">
        <f>VLOOKUP($A9,'Return Data'!$B$7:$R$2843,17,0)</f>
        <v>14.301399999999999</v>
      </c>
      <c r="M9" s="66">
        <f>RANK(L9,L$8:L$13,0)</f>
        <v>5</v>
      </c>
      <c r="N9" s="65">
        <f>VLOOKUP($A9,'Return Data'!$B$7:$R$2843,14,0)</f>
        <v>6.3148</v>
      </c>
      <c r="O9" s="66">
        <f>RANK(N9,N$8:N$13,0)</f>
        <v>5</v>
      </c>
      <c r="P9" s="65">
        <f>VLOOKUP($A9,'Return Data'!$B$7:$R$2843,15,0)</f>
        <v>13.1645</v>
      </c>
      <c r="Q9" s="66">
        <f>RANK(P9,P$8:P$13,0)</f>
        <v>4</v>
      </c>
      <c r="R9" s="65">
        <f>VLOOKUP($A9,'Return Data'!$B$7:$R$2843,16,0)</f>
        <v>11.900700000000001</v>
      </c>
      <c r="S9" s="67">
        <f t="shared" si="4"/>
        <v>5</v>
      </c>
    </row>
    <row r="10" spans="1:20" x14ac:dyDescent="0.3">
      <c r="A10" s="63" t="s">
        <v>768</v>
      </c>
      <c r="B10" s="64">
        <f>VLOOKUP($A10,'Return Data'!$B$7:$R$2843,3,0)</f>
        <v>44330</v>
      </c>
      <c r="C10" s="65">
        <f>VLOOKUP($A10,'Return Data'!$B$7:$R$2843,4,0)</f>
        <v>14.77</v>
      </c>
      <c r="D10" s="65">
        <f>VLOOKUP($A10,'Return Data'!$B$7:$R$2843,10,0)</f>
        <v>0.95689999999999997</v>
      </c>
      <c r="E10" s="66">
        <f t="shared" si="0"/>
        <v>6</v>
      </c>
      <c r="F10" s="65">
        <f>VLOOKUP($A10,'Return Data'!$B$7:$R$2843,11,0)</f>
        <v>17.595500000000001</v>
      </c>
      <c r="G10" s="66">
        <f t="shared" si="1"/>
        <v>6</v>
      </c>
      <c r="H10" s="65">
        <f>VLOOKUP($A10,'Return Data'!$B$7:$R$2843,12,0)</f>
        <v>26.999099999999999</v>
      </c>
      <c r="I10" s="66">
        <f t="shared" si="2"/>
        <v>6</v>
      </c>
      <c r="J10" s="65">
        <f>VLOOKUP($A10,'Return Data'!$B$7:$R$2843,13,0)</f>
        <v>54.497900000000001</v>
      </c>
      <c r="K10" s="66">
        <f t="shared" si="3"/>
        <v>6</v>
      </c>
      <c r="L10" s="65"/>
      <c r="M10" s="66"/>
      <c r="N10" s="65"/>
      <c r="O10" s="66"/>
      <c r="P10" s="65"/>
      <c r="Q10" s="66"/>
      <c r="R10" s="65">
        <f>VLOOKUP($A10,'Return Data'!$B$7:$R$2843,16,0)</f>
        <v>17.667300000000001</v>
      </c>
      <c r="S10" s="67">
        <f t="shared" si="4"/>
        <v>1</v>
      </c>
    </row>
    <row r="11" spans="1:20" x14ac:dyDescent="0.3">
      <c r="A11" s="63" t="s">
        <v>771</v>
      </c>
      <c r="B11" s="64">
        <f>VLOOKUP($A11,'Return Data'!$B$7:$R$2843,3,0)</f>
        <v>44330</v>
      </c>
      <c r="C11" s="65">
        <f>VLOOKUP($A11,'Return Data'!$B$7:$R$2843,4,0)</f>
        <v>75.08</v>
      </c>
      <c r="D11" s="65">
        <f>VLOOKUP($A11,'Return Data'!$B$7:$R$2843,10,0)</f>
        <v>1.762</v>
      </c>
      <c r="E11" s="66">
        <f t="shared" si="0"/>
        <v>5</v>
      </c>
      <c r="F11" s="65">
        <f>VLOOKUP($A11,'Return Data'!$B$7:$R$2843,11,0)</f>
        <v>21.292400000000001</v>
      </c>
      <c r="G11" s="66">
        <f t="shared" si="1"/>
        <v>5</v>
      </c>
      <c r="H11" s="65">
        <f>VLOOKUP($A11,'Return Data'!$B$7:$R$2843,12,0)</f>
        <v>33.120600000000003</v>
      </c>
      <c r="I11" s="66">
        <f t="shared" si="2"/>
        <v>3</v>
      </c>
      <c r="J11" s="65">
        <f>VLOOKUP($A11,'Return Data'!$B$7:$R$2843,13,0)</f>
        <v>59.304099999999998</v>
      </c>
      <c r="K11" s="66">
        <f t="shared" si="3"/>
        <v>5</v>
      </c>
      <c r="L11" s="65">
        <f>VLOOKUP($A11,'Return Data'!$B$7:$R$2843,17,0)</f>
        <v>18.847300000000001</v>
      </c>
      <c r="M11" s="66">
        <f>RANK(L11,L$8:L$13,0)</f>
        <v>3</v>
      </c>
      <c r="N11" s="65">
        <f>VLOOKUP($A11,'Return Data'!$B$7:$R$2843,14,0)</f>
        <v>11.163600000000001</v>
      </c>
      <c r="O11" s="66">
        <f>RANK(N11,N$8:N$13,0)</f>
        <v>3</v>
      </c>
      <c r="P11" s="65">
        <f>VLOOKUP($A11,'Return Data'!$B$7:$R$2843,15,0)</f>
        <v>17.369199999999999</v>
      </c>
      <c r="Q11" s="66">
        <f>RANK(P11,P$8:P$13,0)</f>
        <v>1</v>
      </c>
      <c r="R11" s="65">
        <f>VLOOKUP($A11,'Return Data'!$B$7:$R$2843,16,0)</f>
        <v>13.27</v>
      </c>
      <c r="S11" s="67">
        <f t="shared" si="4"/>
        <v>3</v>
      </c>
    </row>
    <row r="12" spans="1:20" x14ac:dyDescent="0.3">
      <c r="A12" s="63" t="s">
        <v>773</v>
      </c>
      <c r="B12" s="64">
        <f>VLOOKUP($A12,'Return Data'!$B$7:$R$2843,3,0)</f>
        <v>44330</v>
      </c>
      <c r="C12" s="65">
        <f>VLOOKUP($A12,'Return Data'!$B$7:$R$2843,4,0)</f>
        <v>69.4482</v>
      </c>
      <c r="D12" s="65">
        <f>VLOOKUP($A12,'Return Data'!$B$7:$R$2843,10,0)</f>
        <v>7.3131000000000004</v>
      </c>
      <c r="E12" s="66">
        <f t="shared" si="0"/>
        <v>4</v>
      </c>
      <c r="F12" s="65">
        <f>VLOOKUP($A12,'Return Data'!$B$7:$R$2843,11,0)</f>
        <v>32.279499999999999</v>
      </c>
      <c r="G12" s="66">
        <f t="shared" si="1"/>
        <v>2</v>
      </c>
      <c r="H12" s="65">
        <f>VLOOKUP($A12,'Return Data'!$B$7:$R$2843,12,0)</f>
        <v>47.221200000000003</v>
      </c>
      <c r="I12" s="66">
        <f t="shared" si="2"/>
        <v>1</v>
      </c>
      <c r="J12" s="65">
        <f>VLOOKUP($A12,'Return Data'!$B$7:$R$2843,13,0)</f>
        <v>82.745000000000005</v>
      </c>
      <c r="K12" s="66">
        <f t="shared" si="3"/>
        <v>1</v>
      </c>
      <c r="L12" s="65">
        <f>VLOOKUP($A12,'Return Data'!$B$7:$R$2843,17,0)</f>
        <v>21.657900000000001</v>
      </c>
      <c r="M12" s="66">
        <f>RANK(L12,L$8:L$13,0)</f>
        <v>1</v>
      </c>
      <c r="N12" s="65">
        <f>VLOOKUP($A12,'Return Data'!$B$7:$R$2843,14,0)</f>
        <v>11.632400000000001</v>
      </c>
      <c r="O12" s="66">
        <f>RANK(N12,N$8:N$13,0)</f>
        <v>2</v>
      </c>
      <c r="P12" s="65">
        <f>VLOOKUP($A12,'Return Data'!$B$7:$R$2843,15,0)</f>
        <v>15.941800000000001</v>
      </c>
      <c r="Q12" s="66">
        <f>RANK(P12,P$8:P$13,0)</f>
        <v>2</v>
      </c>
      <c r="R12" s="65">
        <f>VLOOKUP($A12,'Return Data'!$B$7:$R$2843,16,0)</f>
        <v>13.894399999999999</v>
      </c>
      <c r="S12" s="67">
        <f t="shared" si="4"/>
        <v>2</v>
      </c>
    </row>
    <row r="13" spans="1:20" x14ac:dyDescent="0.3">
      <c r="A13" s="63" t="s">
        <v>774</v>
      </c>
      <c r="B13" s="64">
        <f>VLOOKUP($A13,'Return Data'!$B$7:$R$2843,3,0)</f>
        <v>44330</v>
      </c>
      <c r="C13" s="65">
        <f>VLOOKUP($A13,'Return Data'!$B$7:$R$2843,4,0)</f>
        <v>92.421700000000001</v>
      </c>
      <c r="D13" s="65">
        <f>VLOOKUP($A13,'Return Data'!$B$7:$R$2843,10,0)</f>
        <v>7.3712999999999997</v>
      </c>
      <c r="E13" s="66">
        <f t="shared" si="0"/>
        <v>3</v>
      </c>
      <c r="F13" s="65">
        <f>VLOOKUP($A13,'Return Data'!$B$7:$R$2843,11,0)</f>
        <v>25.005500000000001</v>
      </c>
      <c r="G13" s="66">
        <f t="shared" si="1"/>
        <v>3</v>
      </c>
      <c r="H13" s="65">
        <f>VLOOKUP($A13,'Return Data'!$B$7:$R$2843,12,0)</f>
        <v>32.311700000000002</v>
      </c>
      <c r="I13" s="66">
        <f t="shared" si="2"/>
        <v>4</v>
      </c>
      <c r="J13" s="65">
        <f>VLOOKUP($A13,'Return Data'!$B$7:$R$2843,13,0)</f>
        <v>63.5062</v>
      </c>
      <c r="K13" s="66">
        <f t="shared" si="3"/>
        <v>4</v>
      </c>
      <c r="L13" s="65">
        <f>VLOOKUP($A13,'Return Data'!$B$7:$R$2843,17,0)</f>
        <v>18.885200000000001</v>
      </c>
      <c r="M13" s="66">
        <f>RANK(L13,L$8:L$13,0)</f>
        <v>2</v>
      </c>
      <c r="N13" s="65">
        <f>VLOOKUP($A13,'Return Data'!$B$7:$R$2843,14,0)</f>
        <v>11.836499999999999</v>
      </c>
      <c r="O13" s="66">
        <f>RANK(N13,N$8:N$13,0)</f>
        <v>1</v>
      </c>
      <c r="P13" s="65">
        <f>VLOOKUP($A13,'Return Data'!$B$7:$R$2843,15,0)</f>
        <v>14.7997</v>
      </c>
      <c r="Q13" s="66">
        <f>RANK(P13,P$8:P$13,0)</f>
        <v>3</v>
      </c>
      <c r="R13" s="65">
        <f>VLOOKUP($A13,'Return Data'!$B$7:$R$2843,16,0)</f>
        <v>12.378</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5.9848833333333333</v>
      </c>
      <c r="E15" s="74"/>
      <c r="F15" s="75">
        <f>AVERAGE(F8:F13)</f>
        <v>25.607283333333331</v>
      </c>
      <c r="G15" s="74"/>
      <c r="H15" s="75">
        <f>AVERAGE(H8:H13)</f>
        <v>35.459766666666667</v>
      </c>
      <c r="I15" s="74"/>
      <c r="J15" s="75">
        <f>AVERAGE(J8:J13)</f>
        <v>67.067566666666664</v>
      </c>
      <c r="K15" s="74"/>
      <c r="L15" s="75">
        <f>AVERAGE(L8:L13)</f>
        <v>18.40654</v>
      </c>
      <c r="M15" s="74"/>
      <c r="N15" s="75">
        <f>AVERAGE(N8:N13)</f>
        <v>9.6376200000000019</v>
      </c>
      <c r="O15" s="74"/>
      <c r="P15" s="75">
        <f>AVERAGE(P8:P13)</f>
        <v>14.482319999999998</v>
      </c>
      <c r="Q15" s="74"/>
      <c r="R15" s="75">
        <f>AVERAGE(R8:R13)</f>
        <v>13.299750000000001</v>
      </c>
      <c r="S15" s="76"/>
    </row>
    <row r="16" spans="1:20" x14ac:dyDescent="0.3">
      <c r="A16" s="73" t="s">
        <v>28</v>
      </c>
      <c r="B16" s="74"/>
      <c r="C16" s="74"/>
      <c r="D16" s="75">
        <f>MIN(D8:D13)</f>
        <v>0.95689999999999997</v>
      </c>
      <c r="E16" s="74"/>
      <c r="F16" s="75">
        <f>MIN(F8:F13)</f>
        <v>17.595500000000001</v>
      </c>
      <c r="G16" s="74"/>
      <c r="H16" s="75">
        <f>MIN(H8:H13)</f>
        <v>26.999099999999999</v>
      </c>
      <c r="I16" s="74"/>
      <c r="J16" s="75">
        <f>MIN(J8:J13)</f>
        <v>54.497900000000001</v>
      </c>
      <c r="K16" s="74"/>
      <c r="L16" s="75">
        <f>MIN(L8:L13)</f>
        <v>14.301399999999999</v>
      </c>
      <c r="M16" s="74"/>
      <c r="N16" s="75">
        <f>MIN(N8:N13)</f>
        <v>6.3148</v>
      </c>
      <c r="O16" s="74"/>
      <c r="P16" s="75">
        <f>MIN(P8:P13)</f>
        <v>11.1364</v>
      </c>
      <c r="Q16" s="74"/>
      <c r="R16" s="75">
        <f>MIN(R8:R13)</f>
        <v>10.6881</v>
      </c>
      <c r="S16" s="76"/>
    </row>
    <row r="17" spans="1:19" ht="15" thickBot="1" x14ac:dyDescent="0.35">
      <c r="A17" s="77" t="s">
        <v>29</v>
      </c>
      <c r="B17" s="78"/>
      <c r="C17" s="78"/>
      <c r="D17" s="79">
        <f>MAX(D8:D13)</f>
        <v>9.6357999999999997</v>
      </c>
      <c r="E17" s="78"/>
      <c r="F17" s="79">
        <f>MAX(F8:F13)</f>
        <v>33.881799999999998</v>
      </c>
      <c r="G17" s="78"/>
      <c r="H17" s="79">
        <f>MAX(H8:H13)</f>
        <v>47.221200000000003</v>
      </c>
      <c r="I17" s="78"/>
      <c r="J17" s="79">
        <f>MAX(J8:J13)</f>
        <v>82.745000000000005</v>
      </c>
      <c r="K17" s="78"/>
      <c r="L17" s="79">
        <f>MAX(L8:L13)</f>
        <v>21.657900000000001</v>
      </c>
      <c r="M17" s="78"/>
      <c r="N17" s="79">
        <f>MAX(N8:N13)</f>
        <v>11.836499999999999</v>
      </c>
      <c r="O17" s="78"/>
      <c r="P17" s="79">
        <f>MAX(P8:P13)</f>
        <v>17.369199999999999</v>
      </c>
      <c r="Q17" s="78"/>
      <c r="R17" s="79">
        <f>MAX(R8:R13)</f>
        <v>17.667300000000001</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1574</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44330</v>
      </c>
      <c r="C8" s="65">
        <f>VLOOKUP($A8,'Return Data'!$B$7:$R$2843,4,0)</f>
        <v>209.91</v>
      </c>
      <c r="D8" s="65">
        <f>VLOOKUP($A8,'Return Data'!$B$7:$R$2843,10,0)</f>
        <v>9.4763999999999999</v>
      </c>
      <c r="E8" s="66">
        <f t="shared" ref="E8:E13" si="0">RANK(D8,D$8:D$13,0)</f>
        <v>1</v>
      </c>
      <c r="F8" s="65">
        <f>VLOOKUP($A8,'Return Data'!$B$7:$R$2843,11,0)</f>
        <v>23.2011</v>
      </c>
      <c r="G8" s="66">
        <f t="shared" ref="G8:G13" si="1">RANK(F8,F$8:F$13,0)</f>
        <v>4</v>
      </c>
      <c r="H8" s="65">
        <f>VLOOKUP($A8,'Return Data'!$B$7:$R$2843,12,0)</f>
        <v>30.980899999999998</v>
      </c>
      <c r="I8" s="66">
        <f t="shared" ref="I8:I13" si="2">RANK(H8,H$8:H$13,0)</f>
        <v>5</v>
      </c>
      <c r="J8" s="65">
        <f>VLOOKUP($A8,'Return Data'!$B$7:$R$2843,13,0)</f>
        <v>62.594900000000003</v>
      </c>
      <c r="K8" s="66">
        <f t="shared" ref="K8:K13" si="3">RANK(J8,J$8:J$13,0)</f>
        <v>3</v>
      </c>
      <c r="L8" s="65">
        <f>VLOOKUP($A8,'Return Data'!$B$7:$R$2843,17,0)</f>
        <v>17.559000000000001</v>
      </c>
      <c r="M8" s="66">
        <f>RANK(L8,L$8:L$13,0)</f>
        <v>4</v>
      </c>
      <c r="N8" s="65">
        <f>VLOOKUP($A8,'Return Data'!$B$7:$R$2843,14,0)</f>
        <v>6.5232000000000001</v>
      </c>
      <c r="O8" s="66">
        <f>RANK(N8,N$8:N$13,0)</f>
        <v>4</v>
      </c>
      <c r="P8" s="65">
        <f>VLOOKUP($A8,'Return Data'!$B$7:$R$2843,15,0)</f>
        <v>10.3301</v>
      </c>
      <c r="Q8" s="66">
        <f>RANK(P8,P$8:P$13,0)</f>
        <v>5</v>
      </c>
      <c r="R8" s="65">
        <f>VLOOKUP($A8,'Return Data'!$B$7:$R$2843,16,0)</f>
        <v>18.131799999999998</v>
      </c>
      <c r="S8" s="67">
        <f t="shared" ref="S8:S13" si="4">RANK(R8,R$8:R$13,0)</f>
        <v>1</v>
      </c>
    </row>
    <row r="9" spans="1:20" x14ac:dyDescent="0.3">
      <c r="A9" s="63" t="s">
        <v>766</v>
      </c>
      <c r="B9" s="64">
        <f>VLOOKUP($A9,'Return Data'!$B$7:$R$2843,3,0)</f>
        <v>44330</v>
      </c>
      <c r="C9" s="65">
        <f>VLOOKUP($A9,'Return Data'!$B$7:$R$2843,4,0)</f>
        <v>20.84</v>
      </c>
      <c r="D9" s="65">
        <f>VLOOKUP($A9,'Return Data'!$B$7:$R$2843,10,0)</f>
        <v>8.5982000000000003</v>
      </c>
      <c r="E9" s="66">
        <f t="shared" si="0"/>
        <v>2</v>
      </c>
      <c r="F9" s="65">
        <f>VLOOKUP($A9,'Return Data'!$B$7:$R$2843,11,0)</f>
        <v>33.1629</v>
      </c>
      <c r="G9" s="66">
        <f t="shared" si="1"/>
        <v>1</v>
      </c>
      <c r="H9" s="65">
        <f>VLOOKUP($A9,'Return Data'!$B$7:$R$2843,12,0)</f>
        <v>40.526000000000003</v>
      </c>
      <c r="I9" s="66">
        <f t="shared" si="2"/>
        <v>2</v>
      </c>
      <c r="J9" s="65">
        <f>VLOOKUP($A9,'Return Data'!$B$7:$R$2843,13,0)</f>
        <v>77.060299999999998</v>
      </c>
      <c r="K9" s="66">
        <f t="shared" si="3"/>
        <v>2</v>
      </c>
      <c r="L9" s="65">
        <f>VLOOKUP($A9,'Return Data'!$B$7:$R$2843,17,0)</f>
        <v>13.366</v>
      </c>
      <c r="M9" s="66">
        <f>RANK(L9,L$8:L$13,0)</f>
        <v>5</v>
      </c>
      <c r="N9" s="65">
        <f>VLOOKUP($A9,'Return Data'!$B$7:$R$2843,14,0)</f>
        <v>5.4307999999999996</v>
      </c>
      <c r="O9" s="66">
        <f>RANK(N9,N$8:N$13,0)</f>
        <v>5</v>
      </c>
      <c r="P9" s="65">
        <f>VLOOKUP($A9,'Return Data'!$B$7:$R$2843,15,0)</f>
        <v>12.301299999999999</v>
      </c>
      <c r="Q9" s="66">
        <f>RANK(P9,P$8:P$13,0)</f>
        <v>4</v>
      </c>
      <c r="R9" s="65">
        <f>VLOOKUP($A9,'Return Data'!$B$7:$R$2843,16,0)</f>
        <v>11.059799999999999</v>
      </c>
      <c r="S9" s="67">
        <f t="shared" si="4"/>
        <v>6</v>
      </c>
    </row>
    <row r="10" spans="1:20" x14ac:dyDescent="0.3">
      <c r="A10" s="63" t="s">
        <v>769</v>
      </c>
      <c r="B10" s="64">
        <f>VLOOKUP($A10,'Return Data'!$B$7:$R$2843,3,0)</f>
        <v>44330</v>
      </c>
      <c r="C10" s="65">
        <f>VLOOKUP($A10,'Return Data'!$B$7:$R$2843,4,0)</f>
        <v>14.28</v>
      </c>
      <c r="D10" s="65">
        <f>VLOOKUP($A10,'Return Data'!$B$7:$R$2843,10,0)</f>
        <v>0.70520000000000005</v>
      </c>
      <c r="E10" s="66">
        <f t="shared" si="0"/>
        <v>6</v>
      </c>
      <c r="F10" s="65">
        <f>VLOOKUP($A10,'Return Data'!$B$7:$R$2843,11,0)</f>
        <v>17.049199999999999</v>
      </c>
      <c r="G10" s="66">
        <f t="shared" si="1"/>
        <v>6</v>
      </c>
      <c r="H10" s="65">
        <f>VLOOKUP($A10,'Return Data'!$B$7:$R$2843,12,0)</f>
        <v>26.148399999999999</v>
      </c>
      <c r="I10" s="66">
        <f t="shared" si="2"/>
        <v>6</v>
      </c>
      <c r="J10" s="65">
        <f>VLOOKUP($A10,'Return Data'!$B$7:$R$2843,13,0)</f>
        <v>53.054699999999997</v>
      </c>
      <c r="K10" s="66">
        <f t="shared" si="3"/>
        <v>6</v>
      </c>
      <c r="L10" s="65"/>
      <c r="M10" s="66"/>
      <c r="N10" s="65"/>
      <c r="O10" s="66"/>
      <c r="P10" s="65"/>
      <c r="Q10" s="66"/>
      <c r="R10" s="65">
        <f>VLOOKUP($A10,'Return Data'!$B$7:$R$2843,16,0)</f>
        <v>16.0229</v>
      </c>
      <c r="S10" s="67">
        <f t="shared" si="4"/>
        <v>2</v>
      </c>
    </row>
    <row r="11" spans="1:20" x14ac:dyDescent="0.3">
      <c r="A11" s="63" t="s">
        <v>770</v>
      </c>
      <c r="B11" s="64">
        <f>VLOOKUP($A11,'Return Data'!$B$7:$R$2843,3,0)</f>
        <v>44330</v>
      </c>
      <c r="C11" s="65">
        <f>VLOOKUP($A11,'Return Data'!$B$7:$R$2843,4,0)</f>
        <v>71.89</v>
      </c>
      <c r="D11" s="65">
        <f>VLOOKUP($A11,'Return Data'!$B$7:$R$2843,10,0)</f>
        <v>1.6544000000000001</v>
      </c>
      <c r="E11" s="66">
        <f t="shared" si="0"/>
        <v>5</v>
      </c>
      <c r="F11" s="65">
        <f>VLOOKUP($A11,'Return Data'!$B$7:$R$2843,11,0)</f>
        <v>21.0473</v>
      </c>
      <c r="G11" s="66">
        <f t="shared" si="1"/>
        <v>5</v>
      </c>
      <c r="H11" s="65">
        <f>VLOOKUP($A11,'Return Data'!$B$7:$R$2843,12,0)</f>
        <v>32.6873</v>
      </c>
      <c r="I11" s="66">
        <f t="shared" si="2"/>
        <v>3</v>
      </c>
      <c r="J11" s="65">
        <f>VLOOKUP($A11,'Return Data'!$B$7:$R$2843,13,0)</f>
        <v>58.557600000000001</v>
      </c>
      <c r="K11" s="66">
        <f t="shared" si="3"/>
        <v>5</v>
      </c>
      <c r="L11" s="65">
        <f>VLOOKUP($A11,'Return Data'!$B$7:$R$2843,17,0)</f>
        <v>18.213899999999999</v>
      </c>
      <c r="M11" s="66">
        <f>RANK(L11,L$8:L$13,0)</f>
        <v>3</v>
      </c>
      <c r="N11" s="65">
        <f>VLOOKUP($A11,'Return Data'!$B$7:$R$2843,14,0)</f>
        <v>10.470700000000001</v>
      </c>
      <c r="O11" s="66">
        <f>RANK(N11,N$8:N$13,0)</f>
        <v>3</v>
      </c>
      <c r="P11" s="65">
        <f>VLOOKUP($A11,'Return Data'!$B$7:$R$2843,15,0)</f>
        <v>16.7883</v>
      </c>
      <c r="Q11" s="66">
        <f>RANK(P11,P$8:P$13,0)</f>
        <v>1</v>
      </c>
      <c r="R11" s="65">
        <f>VLOOKUP($A11,'Return Data'!$B$7:$R$2843,16,0)</f>
        <v>12.6265</v>
      </c>
      <c r="S11" s="67">
        <f t="shared" si="4"/>
        <v>5</v>
      </c>
    </row>
    <row r="12" spans="1:20" x14ac:dyDescent="0.3">
      <c r="A12" s="63" t="s">
        <v>772</v>
      </c>
      <c r="B12" s="64">
        <f>VLOOKUP($A12,'Return Data'!$B$7:$R$2843,3,0)</f>
        <v>44330</v>
      </c>
      <c r="C12" s="65">
        <f>VLOOKUP($A12,'Return Data'!$B$7:$R$2843,4,0)</f>
        <v>65.574200000000005</v>
      </c>
      <c r="D12" s="65">
        <f>VLOOKUP($A12,'Return Data'!$B$7:$R$2843,10,0)</f>
        <v>7.1150000000000002</v>
      </c>
      <c r="E12" s="66">
        <f t="shared" si="0"/>
        <v>4</v>
      </c>
      <c r="F12" s="65">
        <f>VLOOKUP($A12,'Return Data'!$B$7:$R$2843,11,0)</f>
        <v>31.755800000000001</v>
      </c>
      <c r="G12" s="66">
        <f t="shared" si="1"/>
        <v>2</v>
      </c>
      <c r="H12" s="65">
        <f>VLOOKUP($A12,'Return Data'!$B$7:$R$2843,12,0)</f>
        <v>46.262300000000003</v>
      </c>
      <c r="I12" s="66">
        <f t="shared" si="2"/>
        <v>1</v>
      </c>
      <c r="J12" s="65">
        <f>VLOOKUP($A12,'Return Data'!$B$7:$R$2843,13,0)</f>
        <v>81.002200000000002</v>
      </c>
      <c r="K12" s="66">
        <f t="shared" si="3"/>
        <v>1</v>
      </c>
      <c r="L12" s="65">
        <f>VLOOKUP($A12,'Return Data'!$B$7:$R$2843,17,0)</f>
        <v>20.545400000000001</v>
      </c>
      <c r="M12" s="66">
        <f>RANK(L12,L$8:L$13,0)</f>
        <v>1</v>
      </c>
      <c r="N12" s="65">
        <f>VLOOKUP($A12,'Return Data'!$B$7:$R$2843,14,0)</f>
        <v>10.718299999999999</v>
      </c>
      <c r="O12" s="66">
        <f>RANK(N12,N$8:N$13,0)</f>
        <v>2</v>
      </c>
      <c r="P12" s="65">
        <f>VLOOKUP($A12,'Return Data'!$B$7:$R$2843,15,0)</f>
        <v>15.0472</v>
      </c>
      <c r="Q12" s="66">
        <f>RANK(P12,P$8:P$13,0)</f>
        <v>2</v>
      </c>
      <c r="R12" s="65">
        <f>VLOOKUP($A12,'Return Data'!$B$7:$R$2843,16,0)</f>
        <v>13.357100000000001</v>
      </c>
      <c r="S12" s="67">
        <f t="shared" si="4"/>
        <v>4</v>
      </c>
    </row>
    <row r="13" spans="1:20" x14ac:dyDescent="0.3">
      <c r="A13" s="63" t="s">
        <v>775</v>
      </c>
      <c r="B13" s="64">
        <f>VLOOKUP($A13,'Return Data'!$B$7:$R$2843,3,0)</f>
        <v>44330</v>
      </c>
      <c r="C13" s="65">
        <f>VLOOKUP($A13,'Return Data'!$B$7:$R$2843,4,0)</f>
        <v>87.820999999999998</v>
      </c>
      <c r="D13" s="65">
        <f>VLOOKUP($A13,'Return Data'!$B$7:$R$2843,10,0)</f>
        <v>7.2157999999999998</v>
      </c>
      <c r="E13" s="66">
        <f t="shared" si="0"/>
        <v>3</v>
      </c>
      <c r="F13" s="65">
        <f>VLOOKUP($A13,'Return Data'!$B$7:$R$2843,11,0)</f>
        <v>24.648499999999999</v>
      </c>
      <c r="G13" s="66">
        <f t="shared" si="1"/>
        <v>3</v>
      </c>
      <c r="H13" s="65">
        <f>VLOOKUP($A13,'Return Data'!$B$7:$R$2843,12,0)</f>
        <v>31.745899999999999</v>
      </c>
      <c r="I13" s="66">
        <f t="shared" si="2"/>
        <v>4</v>
      </c>
      <c r="J13" s="65">
        <f>VLOOKUP($A13,'Return Data'!$B$7:$R$2843,13,0)</f>
        <v>62.582099999999997</v>
      </c>
      <c r="K13" s="66">
        <f t="shared" si="3"/>
        <v>4</v>
      </c>
      <c r="L13" s="65">
        <f>VLOOKUP($A13,'Return Data'!$B$7:$R$2843,17,0)</f>
        <v>18.2194</v>
      </c>
      <c r="M13" s="66">
        <f>RANK(L13,L$8:L$13,0)</f>
        <v>2</v>
      </c>
      <c r="N13" s="65">
        <f>VLOOKUP($A13,'Return Data'!$B$7:$R$2843,14,0)</f>
        <v>11.1816</v>
      </c>
      <c r="O13" s="66">
        <f>RANK(N13,N$8:N$13,0)</f>
        <v>1</v>
      </c>
      <c r="P13" s="65">
        <f>VLOOKUP($A13,'Return Data'!$B$7:$R$2843,15,0)</f>
        <v>14.1053</v>
      </c>
      <c r="Q13" s="66">
        <f>RANK(P13,P$8:P$13,0)</f>
        <v>3</v>
      </c>
      <c r="R13" s="65">
        <f>VLOOKUP($A13,'Return Data'!$B$7:$R$2843,16,0)</f>
        <v>14.504799999999999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5.7941666666666665</v>
      </c>
      <c r="E15" s="74"/>
      <c r="F15" s="75">
        <f>AVERAGE(F8:F13)</f>
        <v>25.144133333333333</v>
      </c>
      <c r="G15" s="74"/>
      <c r="H15" s="75">
        <f>AVERAGE(H8:H13)</f>
        <v>34.725133333333339</v>
      </c>
      <c r="I15" s="74"/>
      <c r="J15" s="75">
        <f>AVERAGE(J8:J13)</f>
        <v>65.808633333333333</v>
      </c>
      <c r="K15" s="74"/>
      <c r="L15" s="75">
        <f>AVERAGE(L8:L13)</f>
        <v>17.580740000000002</v>
      </c>
      <c r="M15" s="74"/>
      <c r="N15" s="75">
        <f>AVERAGE(N8:N13)</f>
        <v>8.8649200000000015</v>
      </c>
      <c r="O15" s="74"/>
      <c r="P15" s="75">
        <f>AVERAGE(P8:P13)</f>
        <v>13.71444</v>
      </c>
      <c r="Q15" s="74"/>
      <c r="R15" s="75">
        <f>AVERAGE(R8:R13)</f>
        <v>14.283816666666667</v>
      </c>
      <c r="S15" s="76"/>
    </row>
    <row r="16" spans="1:20" x14ac:dyDescent="0.3">
      <c r="A16" s="73" t="s">
        <v>28</v>
      </c>
      <c r="B16" s="74"/>
      <c r="C16" s="74"/>
      <c r="D16" s="75">
        <f>MIN(D8:D13)</f>
        <v>0.70520000000000005</v>
      </c>
      <c r="E16" s="74"/>
      <c r="F16" s="75">
        <f>MIN(F8:F13)</f>
        <v>17.049199999999999</v>
      </c>
      <c r="G16" s="74"/>
      <c r="H16" s="75">
        <f>MIN(H8:H13)</f>
        <v>26.148399999999999</v>
      </c>
      <c r="I16" s="74"/>
      <c r="J16" s="75">
        <f>MIN(J8:J13)</f>
        <v>53.054699999999997</v>
      </c>
      <c r="K16" s="74"/>
      <c r="L16" s="75">
        <f>MIN(L8:L13)</f>
        <v>13.366</v>
      </c>
      <c r="M16" s="74"/>
      <c r="N16" s="75">
        <f>MIN(N8:N13)</f>
        <v>5.4307999999999996</v>
      </c>
      <c r="O16" s="74"/>
      <c r="P16" s="75">
        <f>MIN(P8:P13)</f>
        <v>10.3301</v>
      </c>
      <c r="Q16" s="74"/>
      <c r="R16" s="75">
        <f>MIN(R8:R13)</f>
        <v>11.059799999999999</v>
      </c>
      <c r="S16" s="76"/>
    </row>
    <row r="17" spans="1:19" ht="15" thickBot="1" x14ac:dyDescent="0.35">
      <c r="A17" s="77" t="s">
        <v>29</v>
      </c>
      <c r="B17" s="78"/>
      <c r="C17" s="78"/>
      <c r="D17" s="79">
        <f>MAX(D8:D13)</f>
        <v>9.4763999999999999</v>
      </c>
      <c r="E17" s="78"/>
      <c r="F17" s="79">
        <f>MAX(F8:F13)</f>
        <v>33.1629</v>
      </c>
      <c r="G17" s="78"/>
      <c r="H17" s="79">
        <f>MAX(H8:H13)</f>
        <v>46.262300000000003</v>
      </c>
      <c r="I17" s="78"/>
      <c r="J17" s="79">
        <f>MAX(J8:J13)</f>
        <v>81.002200000000002</v>
      </c>
      <c r="K17" s="78"/>
      <c r="L17" s="79">
        <f>MAX(L8:L13)</f>
        <v>20.545400000000001</v>
      </c>
      <c r="M17" s="78"/>
      <c r="N17" s="79">
        <f>MAX(N8:N13)</f>
        <v>11.1816</v>
      </c>
      <c r="O17" s="78"/>
      <c r="P17" s="79">
        <f>MAX(P8:P13)</f>
        <v>16.7883</v>
      </c>
      <c r="Q17" s="78"/>
      <c r="R17" s="79">
        <f>MAX(R8:R13)</f>
        <v>18.131799999999998</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1570</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44330</v>
      </c>
      <c r="C8" s="65">
        <f>VLOOKUP($A8,'Return Data'!$B$7:$R$2843,4,0)</f>
        <v>82.526600000000002</v>
      </c>
      <c r="D8" s="65">
        <f>VLOOKUP($A8,'Return Data'!$B$7:$R$2843,10,0)</f>
        <v>-2.3450000000000002</v>
      </c>
      <c r="E8" s="66">
        <f t="shared" ref="E8:E29" si="0">RANK(D8,D$8:D$29,0)</f>
        <v>12</v>
      </c>
      <c r="F8" s="65">
        <f>VLOOKUP($A8,'Return Data'!$B$7:$R$2843,11,0)</f>
        <v>15.838699999999999</v>
      </c>
      <c r="G8" s="66">
        <f t="shared" ref="G8:G29" si="1">RANK(F8,F$8:F$29,0)</f>
        <v>15</v>
      </c>
      <c r="H8" s="65">
        <f>VLOOKUP($A8,'Return Data'!$B$7:$R$2843,12,0)</f>
        <v>30.532599999999999</v>
      </c>
      <c r="I8" s="66">
        <f t="shared" ref="I8:I27" si="2">RANK(H8,H$8:H$29,0)</f>
        <v>15</v>
      </c>
      <c r="J8" s="65">
        <f>VLOOKUP($A8,'Return Data'!$B$7:$R$2843,13,0)</f>
        <v>56.464500000000001</v>
      </c>
      <c r="K8" s="66">
        <f t="shared" ref="K8:K26" si="3">RANK(J8,J$8:J$29,0)</f>
        <v>14</v>
      </c>
      <c r="L8" s="65">
        <f>VLOOKUP($A8,'Return Data'!$B$7:$R$2843,17,0)</f>
        <v>16.194900000000001</v>
      </c>
      <c r="M8" s="66">
        <f t="shared" ref="M8:M26" si="4">RANK(L8,L$8:L$29,0)</f>
        <v>13</v>
      </c>
      <c r="N8" s="65">
        <f>VLOOKUP($A8,'Return Data'!$B$7:$R$2843,14,0)</f>
        <v>10.8504</v>
      </c>
      <c r="O8" s="66">
        <f t="shared" ref="O8" si="5">RANK(N8,N$8:N$29,0)</f>
        <v>11</v>
      </c>
      <c r="P8" s="65">
        <f>VLOOKUP($A8,'Return Data'!$B$7:$R$2843,15,0)</f>
        <v>13.891299999999999</v>
      </c>
      <c r="Q8" s="66">
        <f t="shared" ref="Q8" si="6">RANK(P8,P$8:P$29,0)</f>
        <v>12</v>
      </c>
      <c r="R8" s="65">
        <f>VLOOKUP($A8,'Return Data'!$B$7:$R$2843,16,0)</f>
        <v>14.677899999999999</v>
      </c>
      <c r="S8" s="67">
        <f t="shared" ref="S8:S29" si="7">RANK(R8,R$8:R$29,0)</f>
        <v>13</v>
      </c>
    </row>
    <row r="9" spans="1:20" x14ac:dyDescent="0.3">
      <c r="A9" s="63" t="s">
        <v>821</v>
      </c>
      <c r="B9" s="64">
        <f>VLOOKUP($A9,'Return Data'!$B$7:$R$2843,3,0)</f>
        <v>44330</v>
      </c>
      <c r="C9" s="65">
        <f>VLOOKUP($A9,'Return Data'!$B$7:$R$2843,4,0)</f>
        <v>41.88</v>
      </c>
      <c r="D9" s="65">
        <f>VLOOKUP($A9,'Return Data'!$B$7:$R$2843,10,0)</f>
        <v>-3.5468000000000002</v>
      </c>
      <c r="E9" s="66">
        <f t="shared" si="0"/>
        <v>16</v>
      </c>
      <c r="F9" s="65">
        <f>VLOOKUP($A9,'Return Data'!$B$7:$R$2843,11,0)</f>
        <v>15.4673</v>
      </c>
      <c r="G9" s="66">
        <f t="shared" si="1"/>
        <v>16</v>
      </c>
      <c r="H9" s="65">
        <f>VLOOKUP($A9,'Return Data'!$B$7:$R$2843,12,0)</f>
        <v>32.825899999999997</v>
      </c>
      <c r="I9" s="66">
        <f t="shared" si="2"/>
        <v>11</v>
      </c>
      <c r="J9" s="65">
        <f>VLOOKUP($A9,'Return Data'!$B$7:$R$2843,13,0)</f>
        <v>57.148200000000003</v>
      </c>
      <c r="K9" s="66">
        <f t="shared" si="3"/>
        <v>12</v>
      </c>
      <c r="L9" s="65">
        <f>VLOOKUP($A9,'Return Data'!$B$7:$R$2843,17,0)</f>
        <v>21.360199999999999</v>
      </c>
      <c r="M9" s="66">
        <f t="shared" si="4"/>
        <v>4</v>
      </c>
      <c r="N9" s="65">
        <f>VLOOKUP($A9,'Return Data'!$B$7:$R$2843,14,0)</f>
        <v>13.0457</v>
      </c>
      <c r="O9" s="66">
        <f t="shared" ref="O9:O27" si="8">RANK(N9,N$8:N$29,0)</f>
        <v>5</v>
      </c>
      <c r="P9" s="65">
        <f>VLOOKUP($A9,'Return Data'!$B$7:$R$2843,15,0)</f>
        <v>17.999400000000001</v>
      </c>
      <c r="Q9" s="66">
        <f t="shared" ref="Q9:Q27" si="9">RANK(P9,P$8:P$29,0)</f>
        <v>2</v>
      </c>
      <c r="R9" s="65">
        <f>VLOOKUP($A9,'Return Data'!$B$7:$R$2843,16,0)</f>
        <v>16.505400000000002</v>
      </c>
      <c r="S9" s="67">
        <f t="shared" si="7"/>
        <v>8</v>
      </c>
    </row>
    <row r="10" spans="1:20" x14ac:dyDescent="0.3">
      <c r="A10" s="63" t="s">
        <v>823</v>
      </c>
      <c r="B10" s="64">
        <f>VLOOKUP($A10,'Return Data'!$B$7:$R$2843,3,0)</f>
        <v>44330</v>
      </c>
      <c r="C10" s="65">
        <f>VLOOKUP($A10,'Return Data'!$B$7:$R$2843,4,0)</f>
        <v>12.833</v>
      </c>
      <c r="D10" s="65">
        <f>VLOOKUP($A10,'Return Data'!$B$7:$R$2843,10,0)</f>
        <v>-3.8582999999999998</v>
      </c>
      <c r="E10" s="66">
        <f t="shared" si="0"/>
        <v>19</v>
      </c>
      <c r="F10" s="65">
        <f>VLOOKUP($A10,'Return Data'!$B$7:$R$2843,11,0)</f>
        <v>14.010300000000001</v>
      </c>
      <c r="G10" s="66">
        <f t="shared" si="1"/>
        <v>18</v>
      </c>
      <c r="H10" s="65">
        <f>VLOOKUP($A10,'Return Data'!$B$7:$R$2843,12,0)</f>
        <v>27.997199999999999</v>
      </c>
      <c r="I10" s="66">
        <f t="shared" si="2"/>
        <v>17</v>
      </c>
      <c r="J10" s="65">
        <f>VLOOKUP($A10,'Return Data'!$B$7:$R$2843,13,0)</f>
        <v>49.655999999999999</v>
      </c>
      <c r="K10" s="66">
        <f t="shared" si="3"/>
        <v>19</v>
      </c>
      <c r="L10" s="65">
        <f>VLOOKUP($A10,'Return Data'!$B$7:$R$2843,17,0)</f>
        <v>16.675000000000001</v>
      </c>
      <c r="M10" s="66">
        <f t="shared" si="4"/>
        <v>12</v>
      </c>
      <c r="N10" s="65">
        <f>VLOOKUP($A10,'Return Data'!$B$7:$R$2843,14,0)</f>
        <v>8.8796999999999997</v>
      </c>
      <c r="O10" s="66">
        <f t="shared" si="8"/>
        <v>13</v>
      </c>
      <c r="P10" s="65"/>
      <c r="Q10" s="66"/>
      <c r="R10" s="65">
        <f>VLOOKUP($A10,'Return Data'!$B$7:$R$2843,16,0)</f>
        <v>7.1631</v>
      </c>
      <c r="S10" s="67">
        <f t="shared" si="7"/>
        <v>22</v>
      </c>
    </row>
    <row r="11" spans="1:20" x14ac:dyDescent="0.3">
      <c r="A11" s="63" t="s">
        <v>825</v>
      </c>
      <c r="B11" s="64">
        <f>VLOOKUP($A11,'Return Data'!$B$7:$R$2843,3,0)</f>
        <v>44330</v>
      </c>
      <c r="C11" s="65">
        <f>VLOOKUP($A11,'Return Data'!$B$7:$R$2843,4,0)</f>
        <v>31.736999999999998</v>
      </c>
      <c r="D11" s="65">
        <f>VLOOKUP($A11,'Return Data'!$B$7:$R$2843,10,0)</f>
        <v>-1.3429</v>
      </c>
      <c r="E11" s="66">
        <f t="shared" si="0"/>
        <v>9</v>
      </c>
      <c r="F11" s="65">
        <f>VLOOKUP($A11,'Return Data'!$B$7:$R$2843,11,0)</f>
        <v>16.890699999999999</v>
      </c>
      <c r="G11" s="66">
        <f t="shared" si="1"/>
        <v>12</v>
      </c>
      <c r="H11" s="65">
        <f>VLOOKUP($A11,'Return Data'!$B$7:$R$2843,12,0)</f>
        <v>31.220500000000001</v>
      </c>
      <c r="I11" s="66">
        <f t="shared" si="2"/>
        <v>14</v>
      </c>
      <c r="J11" s="65">
        <f>VLOOKUP($A11,'Return Data'!$B$7:$R$2843,13,0)</f>
        <v>58.510599999999997</v>
      </c>
      <c r="K11" s="66">
        <f t="shared" si="3"/>
        <v>11</v>
      </c>
      <c r="L11" s="65">
        <f>VLOOKUP($A11,'Return Data'!$B$7:$R$2843,17,0)</f>
        <v>17.4114</v>
      </c>
      <c r="M11" s="66">
        <f t="shared" si="4"/>
        <v>9</v>
      </c>
      <c r="N11" s="65">
        <f>VLOOKUP($A11,'Return Data'!$B$7:$R$2843,14,0)</f>
        <v>10.3017</v>
      </c>
      <c r="O11" s="66">
        <f t="shared" si="8"/>
        <v>12</v>
      </c>
      <c r="P11" s="65">
        <f>VLOOKUP($A11,'Return Data'!$B$7:$R$2843,15,0)</f>
        <v>12.9163</v>
      </c>
      <c r="Q11" s="66">
        <f t="shared" si="9"/>
        <v>14</v>
      </c>
      <c r="R11" s="65">
        <f>VLOOKUP($A11,'Return Data'!$B$7:$R$2843,16,0)</f>
        <v>13.4064</v>
      </c>
      <c r="S11" s="67">
        <f t="shared" si="7"/>
        <v>16</v>
      </c>
    </row>
    <row r="12" spans="1:20" x14ac:dyDescent="0.3">
      <c r="A12" s="63" t="s">
        <v>828</v>
      </c>
      <c r="B12" s="64">
        <f>VLOOKUP($A12,'Return Data'!$B$7:$R$2843,3,0)</f>
        <v>44330</v>
      </c>
      <c r="C12" s="65">
        <f>VLOOKUP($A12,'Return Data'!$B$7:$R$2843,4,0)</f>
        <v>58.588999999999999</v>
      </c>
      <c r="D12" s="65">
        <f>VLOOKUP($A12,'Return Data'!$B$7:$R$2843,10,0)</f>
        <v>0.3926</v>
      </c>
      <c r="E12" s="66">
        <f t="shared" si="0"/>
        <v>6</v>
      </c>
      <c r="F12" s="65">
        <f>VLOOKUP($A12,'Return Data'!$B$7:$R$2843,11,0)</f>
        <v>28.573499999999999</v>
      </c>
      <c r="G12" s="66">
        <f t="shared" si="1"/>
        <v>3</v>
      </c>
      <c r="H12" s="65">
        <f>VLOOKUP($A12,'Return Data'!$B$7:$R$2843,12,0)</f>
        <v>47.964399999999998</v>
      </c>
      <c r="I12" s="66">
        <f t="shared" si="2"/>
        <v>2</v>
      </c>
      <c r="J12" s="65">
        <f>VLOOKUP($A12,'Return Data'!$B$7:$R$2843,13,0)</f>
        <v>72.671000000000006</v>
      </c>
      <c r="K12" s="66">
        <f t="shared" si="3"/>
        <v>4</v>
      </c>
      <c r="L12" s="65">
        <f>VLOOKUP($A12,'Return Data'!$B$7:$R$2843,17,0)</f>
        <v>17.342500000000001</v>
      </c>
      <c r="M12" s="66">
        <f t="shared" si="4"/>
        <v>10</v>
      </c>
      <c r="N12" s="65">
        <f>VLOOKUP($A12,'Return Data'!$B$7:$R$2843,14,0)</f>
        <v>12.8803</v>
      </c>
      <c r="O12" s="66">
        <f t="shared" si="8"/>
        <v>7</v>
      </c>
      <c r="P12" s="65">
        <f>VLOOKUP($A12,'Return Data'!$B$7:$R$2843,15,0)</f>
        <v>15.041700000000001</v>
      </c>
      <c r="Q12" s="66">
        <f t="shared" si="9"/>
        <v>8</v>
      </c>
      <c r="R12" s="65">
        <f>VLOOKUP($A12,'Return Data'!$B$7:$R$2843,16,0)</f>
        <v>18.041699999999999</v>
      </c>
      <c r="S12" s="67">
        <f t="shared" si="7"/>
        <v>5</v>
      </c>
    </row>
    <row r="13" spans="1:20" x14ac:dyDescent="0.3">
      <c r="A13" s="63" t="s">
        <v>830</v>
      </c>
      <c r="B13" s="64">
        <f>VLOOKUP($A13,'Return Data'!$B$7:$R$2843,3,0)</f>
        <v>44330</v>
      </c>
      <c r="C13" s="65">
        <f>VLOOKUP($A13,'Return Data'!$B$7:$R$2843,4,0)</f>
        <v>97.034999999999997</v>
      </c>
      <c r="D13" s="65">
        <f>VLOOKUP($A13,'Return Data'!$B$7:$R$2843,10,0)</f>
        <v>0.93510000000000004</v>
      </c>
      <c r="E13" s="66">
        <f t="shared" si="0"/>
        <v>5</v>
      </c>
      <c r="F13" s="65">
        <f>VLOOKUP($A13,'Return Data'!$B$7:$R$2843,11,0)</f>
        <v>25.789100000000001</v>
      </c>
      <c r="G13" s="66">
        <f t="shared" si="1"/>
        <v>5</v>
      </c>
      <c r="H13" s="65">
        <f>VLOOKUP($A13,'Return Data'!$B$7:$R$2843,12,0)</f>
        <v>33.634900000000002</v>
      </c>
      <c r="I13" s="66">
        <f t="shared" si="2"/>
        <v>9</v>
      </c>
      <c r="J13" s="65">
        <f>VLOOKUP($A13,'Return Data'!$B$7:$R$2843,13,0)</f>
        <v>63.119700000000002</v>
      </c>
      <c r="K13" s="66">
        <f t="shared" si="3"/>
        <v>8</v>
      </c>
      <c r="L13" s="65">
        <f>VLOOKUP($A13,'Return Data'!$B$7:$R$2843,17,0)</f>
        <v>11.4642</v>
      </c>
      <c r="M13" s="66">
        <f t="shared" si="4"/>
        <v>17</v>
      </c>
      <c r="N13" s="65">
        <f>VLOOKUP($A13,'Return Data'!$B$7:$R$2843,14,0)</f>
        <v>5.069</v>
      </c>
      <c r="O13" s="66">
        <f t="shared" si="8"/>
        <v>17</v>
      </c>
      <c r="P13" s="65">
        <f>VLOOKUP($A13,'Return Data'!$B$7:$R$2843,15,0)</f>
        <v>10.6204</v>
      </c>
      <c r="Q13" s="66">
        <f t="shared" si="9"/>
        <v>15</v>
      </c>
      <c r="R13" s="65">
        <f>VLOOKUP($A13,'Return Data'!$B$7:$R$2843,16,0)</f>
        <v>11.238099999999999</v>
      </c>
      <c r="S13" s="67">
        <f t="shared" si="7"/>
        <v>20</v>
      </c>
    </row>
    <row r="14" spans="1:20" x14ac:dyDescent="0.3">
      <c r="A14" s="63" t="s">
        <v>833</v>
      </c>
      <c r="B14" s="64">
        <f>VLOOKUP($A14,'Return Data'!$B$7:$R$2843,3,0)</f>
        <v>44330</v>
      </c>
      <c r="C14" s="65">
        <f>VLOOKUP($A14,'Return Data'!$B$7:$R$2843,4,0)</f>
        <v>44.27</v>
      </c>
      <c r="D14" s="65">
        <f>VLOOKUP($A14,'Return Data'!$B$7:$R$2843,10,0)</f>
        <v>1.3972</v>
      </c>
      <c r="E14" s="66">
        <f t="shared" si="0"/>
        <v>4</v>
      </c>
      <c r="F14" s="65">
        <f>VLOOKUP($A14,'Return Data'!$B$7:$R$2843,11,0)</f>
        <v>27.432400000000001</v>
      </c>
      <c r="G14" s="66">
        <f t="shared" si="1"/>
        <v>4</v>
      </c>
      <c r="H14" s="65">
        <f>VLOOKUP($A14,'Return Data'!$B$7:$R$2843,12,0)</f>
        <v>34.1922</v>
      </c>
      <c r="I14" s="66">
        <f t="shared" si="2"/>
        <v>7</v>
      </c>
      <c r="J14" s="65">
        <f>VLOOKUP($A14,'Return Data'!$B$7:$R$2843,13,0)</f>
        <v>63.177300000000002</v>
      </c>
      <c r="K14" s="66">
        <f t="shared" si="3"/>
        <v>7</v>
      </c>
      <c r="L14" s="65">
        <f>VLOOKUP($A14,'Return Data'!$B$7:$R$2843,17,0)</f>
        <v>18.578199999999999</v>
      </c>
      <c r="M14" s="66">
        <f t="shared" si="4"/>
        <v>7</v>
      </c>
      <c r="N14" s="65">
        <f>VLOOKUP($A14,'Return Data'!$B$7:$R$2843,14,0)</f>
        <v>13.396699999999999</v>
      </c>
      <c r="O14" s="66">
        <f t="shared" si="8"/>
        <v>4</v>
      </c>
      <c r="P14" s="65">
        <f>VLOOKUP($A14,'Return Data'!$B$7:$R$2843,15,0)</f>
        <v>14.4168</v>
      </c>
      <c r="Q14" s="66">
        <f t="shared" si="9"/>
        <v>10</v>
      </c>
      <c r="R14" s="65">
        <f>VLOOKUP($A14,'Return Data'!$B$7:$R$2843,16,0)</f>
        <v>13.5281</v>
      </c>
      <c r="S14" s="67">
        <f t="shared" si="7"/>
        <v>15</v>
      </c>
    </row>
    <row r="15" spans="1:20" x14ac:dyDescent="0.3">
      <c r="A15" s="63" t="s">
        <v>834</v>
      </c>
      <c r="B15" s="64">
        <f>VLOOKUP($A15,'Return Data'!$B$7:$R$2843,3,0)</f>
        <v>44330</v>
      </c>
      <c r="C15" s="65">
        <f>VLOOKUP($A15,'Return Data'!$B$7:$R$2843,4,0)</f>
        <v>13</v>
      </c>
      <c r="D15" s="65">
        <f>VLOOKUP($A15,'Return Data'!$B$7:$R$2843,10,0)</f>
        <v>-3.8462000000000001</v>
      </c>
      <c r="E15" s="66">
        <f t="shared" si="0"/>
        <v>18</v>
      </c>
      <c r="F15" s="65">
        <f>VLOOKUP($A15,'Return Data'!$B$7:$R$2843,11,0)</f>
        <v>12.7493</v>
      </c>
      <c r="G15" s="66">
        <f t="shared" si="1"/>
        <v>19</v>
      </c>
      <c r="H15" s="65">
        <f>VLOOKUP($A15,'Return Data'!$B$7:$R$2843,12,0)</f>
        <v>24.879899999999999</v>
      </c>
      <c r="I15" s="66">
        <f t="shared" si="2"/>
        <v>21</v>
      </c>
      <c r="J15" s="65">
        <f>VLOOKUP($A15,'Return Data'!$B$7:$R$2843,13,0)</f>
        <v>50.812100000000001</v>
      </c>
      <c r="K15" s="66">
        <f t="shared" si="3"/>
        <v>16</v>
      </c>
      <c r="L15" s="65">
        <f>VLOOKUP($A15,'Return Data'!$B$7:$R$2843,17,0)</f>
        <v>14.8024</v>
      </c>
      <c r="M15" s="66">
        <f t="shared" si="4"/>
        <v>16</v>
      </c>
      <c r="N15" s="65">
        <f>VLOOKUP($A15,'Return Data'!$B$7:$R$2843,14,0)</f>
        <v>8.1666000000000007</v>
      </c>
      <c r="O15" s="66">
        <f t="shared" si="8"/>
        <v>14</v>
      </c>
      <c r="P15" s="65"/>
      <c r="Q15" s="66"/>
      <c r="R15" s="65">
        <f>VLOOKUP($A15,'Return Data'!$B$7:$R$2843,16,0)</f>
        <v>7.8064</v>
      </c>
      <c r="S15" s="67">
        <f t="shared" si="7"/>
        <v>21</v>
      </c>
    </row>
    <row r="16" spans="1:20" x14ac:dyDescent="0.3">
      <c r="A16" s="63" t="s">
        <v>836</v>
      </c>
      <c r="B16" s="64">
        <f>VLOOKUP($A16,'Return Data'!$B$7:$R$2843,3,0)</f>
        <v>44330</v>
      </c>
      <c r="C16" s="65">
        <f>VLOOKUP($A16,'Return Data'!$B$7:$R$2843,4,0)</f>
        <v>50.63</v>
      </c>
      <c r="D16" s="65">
        <f>VLOOKUP($A16,'Return Data'!$B$7:$R$2843,10,0)</f>
        <v>-5.6291000000000002</v>
      </c>
      <c r="E16" s="66">
        <f t="shared" si="0"/>
        <v>21</v>
      </c>
      <c r="F16" s="65">
        <f>VLOOKUP($A16,'Return Data'!$B$7:$R$2843,11,0)</f>
        <v>11.0307</v>
      </c>
      <c r="G16" s="66">
        <f t="shared" si="1"/>
        <v>22</v>
      </c>
      <c r="H16" s="65">
        <f>VLOOKUP($A16,'Return Data'!$B$7:$R$2843,12,0)</f>
        <v>20.061699999999998</v>
      </c>
      <c r="I16" s="66">
        <f t="shared" si="2"/>
        <v>22</v>
      </c>
      <c r="J16" s="65">
        <f>VLOOKUP($A16,'Return Data'!$B$7:$R$2843,13,0)</f>
        <v>50.371299999999998</v>
      </c>
      <c r="K16" s="66">
        <f t="shared" si="3"/>
        <v>17</v>
      </c>
      <c r="L16" s="65">
        <f>VLOOKUP($A16,'Return Data'!$B$7:$R$2843,17,0)</f>
        <v>15.572800000000001</v>
      </c>
      <c r="M16" s="66">
        <f t="shared" si="4"/>
        <v>14</v>
      </c>
      <c r="N16" s="65">
        <f>VLOOKUP($A16,'Return Data'!$B$7:$R$2843,14,0)</f>
        <v>6.3060999999999998</v>
      </c>
      <c r="O16" s="66">
        <f t="shared" si="8"/>
        <v>15</v>
      </c>
      <c r="P16" s="65">
        <f>VLOOKUP($A16,'Return Data'!$B$7:$R$2843,15,0)</f>
        <v>14.2744</v>
      </c>
      <c r="Q16" s="66">
        <f t="shared" si="9"/>
        <v>11</v>
      </c>
      <c r="R16" s="65">
        <f>VLOOKUP($A16,'Return Data'!$B$7:$R$2843,16,0)</f>
        <v>11.7491</v>
      </c>
      <c r="S16" s="67">
        <f t="shared" si="7"/>
        <v>19</v>
      </c>
    </row>
    <row r="17" spans="1:19" x14ac:dyDescent="0.3">
      <c r="A17" s="63" t="s">
        <v>838</v>
      </c>
      <c r="B17" s="64">
        <f>VLOOKUP($A17,'Return Data'!$B$7:$R$2843,3,0)</f>
        <v>44330</v>
      </c>
      <c r="C17" s="65">
        <f>VLOOKUP($A17,'Return Data'!$B$7:$R$2843,4,0)</f>
        <v>25.835000000000001</v>
      </c>
      <c r="D17" s="65">
        <f>VLOOKUP($A17,'Return Data'!$B$7:$R$2843,10,0)</f>
        <v>-2.88</v>
      </c>
      <c r="E17" s="66">
        <f t="shared" si="0"/>
        <v>14</v>
      </c>
      <c r="F17" s="65">
        <f>VLOOKUP($A17,'Return Data'!$B$7:$R$2843,11,0)</f>
        <v>16.813800000000001</v>
      </c>
      <c r="G17" s="66">
        <f t="shared" si="1"/>
        <v>13</v>
      </c>
      <c r="H17" s="65">
        <f>VLOOKUP($A17,'Return Data'!$B$7:$R$2843,12,0)</f>
        <v>34.1068</v>
      </c>
      <c r="I17" s="66">
        <f t="shared" si="2"/>
        <v>8</v>
      </c>
      <c r="J17" s="65">
        <f>VLOOKUP($A17,'Return Data'!$B$7:$R$2843,13,0)</f>
        <v>65.169600000000003</v>
      </c>
      <c r="K17" s="66">
        <f t="shared" si="3"/>
        <v>5</v>
      </c>
      <c r="L17" s="65">
        <f>VLOOKUP($A17,'Return Data'!$B$7:$R$2843,17,0)</f>
        <v>25.459199999999999</v>
      </c>
      <c r="M17" s="66">
        <f t="shared" si="4"/>
        <v>2</v>
      </c>
      <c r="N17" s="65">
        <f>VLOOKUP($A17,'Return Data'!$B$7:$R$2843,14,0)</f>
        <v>19.634899999999998</v>
      </c>
      <c r="O17" s="66">
        <f t="shared" si="8"/>
        <v>1</v>
      </c>
      <c r="P17" s="65">
        <f>VLOOKUP($A17,'Return Data'!$B$7:$R$2843,15,0)</f>
        <v>19.042300000000001</v>
      </c>
      <c r="Q17" s="66">
        <f t="shared" si="9"/>
        <v>1</v>
      </c>
      <c r="R17" s="65">
        <f>VLOOKUP($A17,'Return Data'!$B$7:$R$2843,16,0)</f>
        <v>15.6126</v>
      </c>
      <c r="S17" s="67">
        <f t="shared" si="7"/>
        <v>10</v>
      </c>
    </row>
    <row r="18" spans="1:19" x14ac:dyDescent="0.3">
      <c r="A18" s="63" t="s">
        <v>841</v>
      </c>
      <c r="B18" s="64">
        <f>VLOOKUP($A18,'Return Data'!$B$7:$R$2843,3,0)</f>
        <v>44330</v>
      </c>
      <c r="C18" s="65">
        <f>VLOOKUP($A18,'Return Data'!$B$7:$R$2843,4,0)</f>
        <v>10.9918</v>
      </c>
      <c r="D18" s="65">
        <f>VLOOKUP($A18,'Return Data'!$B$7:$R$2843,10,0)</f>
        <v>-5.8349000000000002</v>
      </c>
      <c r="E18" s="66">
        <f t="shared" si="0"/>
        <v>22</v>
      </c>
      <c r="F18" s="65">
        <f>VLOOKUP($A18,'Return Data'!$B$7:$R$2843,11,0)</f>
        <v>11.6951</v>
      </c>
      <c r="G18" s="66">
        <f t="shared" si="1"/>
        <v>21</v>
      </c>
      <c r="H18" s="65">
        <f>VLOOKUP($A18,'Return Data'!$B$7:$R$2843,12,0)</f>
        <v>25.462800000000001</v>
      </c>
      <c r="I18" s="66">
        <f t="shared" si="2"/>
        <v>19</v>
      </c>
      <c r="J18" s="65">
        <f>VLOOKUP($A18,'Return Data'!$B$7:$R$2843,13,0)</f>
        <v>46.625799999999998</v>
      </c>
      <c r="K18" s="66">
        <f t="shared" si="3"/>
        <v>22</v>
      </c>
      <c r="L18" s="65">
        <f>VLOOKUP($A18,'Return Data'!$B$7:$R$2843,17,0)</f>
        <v>8.1945999999999994</v>
      </c>
      <c r="M18" s="66">
        <f t="shared" si="4"/>
        <v>18</v>
      </c>
      <c r="N18" s="65">
        <f>VLOOKUP($A18,'Return Data'!$B$7:$R$2843,14,0)</f>
        <v>5.9409999999999998</v>
      </c>
      <c r="O18" s="66">
        <f t="shared" si="8"/>
        <v>16</v>
      </c>
      <c r="P18" s="65">
        <f>VLOOKUP($A18,'Return Data'!$B$7:$R$2843,15,0)</f>
        <v>13.6699</v>
      </c>
      <c r="Q18" s="66">
        <f t="shared" si="9"/>
        <v>13</v>
      </c>
      <c r="R18" s="65">
        <f>VLOOKUP($A18,'Return Data'!$B$7:$R$2843,16,0)</f>
        <v>13.2288</v>
      </c>
      <c r="S18" s="67">
        <f t="shared" si="7"/>
        <v>17</v>
      </c>
    </row>
    <row r="19" spans="1:19" x14ac:dyDescent="0.3">
      <c r="A19" s="63" t="s">
        <v>842</v>
      </c>
      <c r="B19" s="64">
        <f>VLOOKUP($A19,'Return Data'!$B$7:$R$2843,3,0)</f>
        <v>44330</v>
      </c>
      <c r="C19" s="65">
        <f>VLOOKUP($A19,'Return Data'!$B$7:$R$2843,4,0)</f>
        <v>13.808999999999999</v>
      </c>
      <c r="D19" s="65">
        <f>VLOOKUP($A19,'Return Data'!$B$7:$R$2843,10,0)</f>
        <v>-3.0878999999999999</v>
      </c>
      <c r="E19" s="66">
        <f t="shared" si="0"/>
        <v>15</v>
      </c>
      <c r="F19" s="65">
        <f>VLOOKUP($A19,'Return Data'!$B$7:$R$2843,11,0)</f>
        <v>19.651700000000002</v>
      </c>
      <c r="G19" s="66">
        <f t="shared" si="1"/>
        <v>10</v>
      </c>
      <c r="H19" s="65">
        <f>VLOOKUP($A19,'Return Data'!$B$7:$R$2843,12,0)</f>
        <v>33.175800000000002</v>
      </c>
      <c r="I19" s="66">
        <f t="shared" si="2"/>
        <v>10</v>
      </c>
      <c r="J19" s="65">
        <f>VLOOKUP($A19,'Return Data'!$B$7:$R$2843,13,0)</f>
        <v>61.131900000000002</v>
      </c>
      <c r="K19" s="66">
        <f t="shared" si="3"/>
        <v>9</v>
      </c>
      <c r="L19" s="65"/>
      <c r="M19" s="66"/>
      <c r="N19" s="65"/>
      <c r="O19" s="66"/>
      <c r="P19" s="65"/>
      <c r="Q19" s="66"/>
      <c r="R19" s="65">
        <f>VLOOKUP($A19,'Return Data'!$B$7:$R$2843,16,0)</f>
        <v>19.2849</v>
      </c>
      <c r="S19" s="67">
        <f t="shared" si="7"/>
        <v>3</v>
      </c>
    </row>
    <row r="20" spans="1:19" x14ac:dyDescent="0.3">
      <c r="A20" s="63" t="s">
        <v>844</v>
      </c>
      <c r="B20" s="64">
        <f>VLOOKUP($A20,'Return Data'!$B$7:$R$2843,3,0)</f>
        <v>44330</v>
      </c>
      <c r="C20" s="65">
        <f>VLOOKUP($A20,'Return Data'!$B$7:$R$2843,4,0)</f>
        <v>14.396000000000001</v>
      </c>
      <c r="D20" s="65">
        <f>VLOOKUP($A20,'Return Data'!$B$7:$R$2843,10,0)</f>
        <v>2.2879</v>
      </c>
      <c r="E20" s="66">
        <f t="shared" si="0"/>
        <v>2</v>
      </c>
      <c r="F20" s="65">
        <f>VLOOKUP($A20,'Return Data'!$B$7:$R$2843,11,0)</f>
        <v>17.2026</v>
      </c>
      <c r="G20" s="66">
        <f t="shared" si="1"/>
        <v>11</v>
      </c>
      <c r="H20" s="65">
        <f>VLOOKUP($A20,'Return Data'!$B$7:$R$2843,12,0)</f>
        <v>25.15</v>
      </c>
      <c r="I20" s="66">
        <f t="shared" si="2"/>
        <v>20</v>
      </c>
      <c r="J20" s="65">
        <f>VLOOKUP($A20,'Return Data'!$B$7:$R$2843,13,0)</f>
        <v>50.0991</v>
      </c>
      <c r="K20" s="66">
        <f t="shared" si="3"/>
        <v>18</v>
      </c>
      <c r="L20" s="65">
        <f>VLOOKUP($A20,'Return Data'!$B$7:$R$2843,17,0)</f>
        <v>17.300999999999998</v>
      </c>
      <c r="M20" s="66">
        <f t="shared" si="4"/>
        <v>11</v>
      </c>
      <c r="N20" s="65"/>
      <c r="O20" s="66"/>
      <c r="P20" s="65"/>
      <c r="Q20" s="66"/>
      <c r="R20" s="65">
        <f>VLOOKUP($A20,'Return Data'!$B$7:$R$2843,16,0)</f>
        <v>15.534700000000001</v>
      </c>
      <c r="S20" s="67">
        <f t="shared" si="7"/>
        <v>12</v>
      </c>
    </row>
    <row r="21" spans="1:19" x14ac:dyDescent="0.3">
      <c r="A21" s="63" t="s">
        <v>846</v>
      </c>
      <c r="B21" s="64">
        <f>VLOOKUP($A21,'Return Data'!$B$7:$R$2843,3,0)</f>
        <v>44330</v>
      </c>
      <c r="C21" s="65">
        <f>VLOOKUP($A21,'Return Data'!$B$7:$R$2843,4,0)</f>
        <v>16.181000000000001</v>
      </c>
      <c r="D21" s="65">
        <f>VLOOKUP($A21,'Return Data'!$B$7:$R$2843,10,0)</f>
        <v>-1.1002000000000001</v>
      </c>
      <c r="E21" s="66">
        <f t="shared" si="0"/>
        <v>8</v>
      </c>
      <c r="F21" s="65">
        <f>VLOOKUP($A21,'Return Data'!$B$7:$R$2843,11,0)</f>
        <v>20.501899999999999</v>
      </c>
      <c r="G21" s="66">
        <f t="shared" si="1"/>
        <v>7</v>
      </c>
      <c r="H21" s="65">
        <f>VLOOKUP($A21,'Return Data'!$B$7:$R$2843,12,0)</f>
        <v>36.410400000000003</v>
      </c>
      <c r="I21" s="66">
        <f t="shared" si="2"/>
        <v>5</v>
      </c>
      <c r="J21" s="65">
        <f>VLOOKUP($A21,'Return Data'!$B$7:$R$2843,13,0)</f>
        <v>75.746700000000004</v>
      </c>
      <c r="K21" s="66">
        <f t="shared" si="3"/>
        <v>3</v>
      </c>
      <c r="L21" s="65"/>
      <c r="M21" s="66"/>
      <c r="N21" s="65"/>
      <c r="O21" s="66"/>
      <c r="P21" s="65"/>
      <c r="Q21" s="66"/>
      <c r="R21" s="65">
        <f>VLOOKUP($A21,'Return Data'!$B$7:$R$2843,16,0)</f>
        <v>27.162700000000001</v>
      </c>
      <c r="S21" s="67">
        <f t="shared" si="7"/>
        <v>1</v>
      </c>
    </row>
    <row r="22" spans="1:19" x14ac:dyDescent="0.3">
      <c r="A22" s="63" t="s">
        <v>848</v>
      </c>
      <c r="B22" s="64">
        <f>VLOOKUP($A22,'Return Data'!$B$7:$R$2843,3,0)</f>
        <v>44330</v>
      </c>
      <c r="C22" s="65">
        <f>VLOOKUP($A22,'Return Data'!$B$7:$R$2843,4,0)</f>
        <v>32.512900000000002</v>
      </c>
      <c r="D22" s="65">
        <f>VLOOKUP($A22,'Return Data'!$B$7:$R$2843,10,0)</f>
        <v>-4.8353999999999999</v>
      </c>
      <c r="E22" s="66">
        <f t="shared" si="0"/>
        <v>20</v>
      </c>
      <c r="F22" s="65">
        <f>VLOOKUP($A22,'Return Data'!$B$7:$R$2843,11,0)</f>
        <v>11.783899999999999</v>
      </c>
      <c r="G22" s="66">
        <f t="shared" si="1"/>
        <v>20</v>
      </c>
      <c r="H22" s="65">
        <f>VLOOKUP($A22,'Return Data'!$B$7:$R$2843,12,0)</f>
        <v>29.911300000000001</v>
      </c>
      <c r="I22" s="66">
        <f t="shared" si="2"/>
        <v>16</v>
      </c>
      <c r="J22" s="65">
        <f>VLOOKUP($A22,'Return Data'!$B$7:$R$2843,13,0)</f>
        <v>48.528599999999997</v>
      </c>
      <c r="K22" s="66">
        <f t="shared" si="3"/>
        <v>21</v>
      </c>
      <c r="L22" s="65">
        <f>VLOOKUP($A22,'Return Data'!$B$7:$R$2843,17,0)</f>
        <v>19.874400000000001</v>
      </c>
      <c r="M22" s="66">
        <f t="shared" si="4"/>
        <v>5</v>
      </c>
      <c r="N22" s="65">
        <f>VLOOKUP($A22,'Return Data'!$B$7:$R$2843,14,0)</f>
        <v>11.740399999999999</v>
      </c>
      <c r="O22" s="66">
        <f t="shared" si="8"/>
        <v>8</v>
      </c>
      <c r="P22" s="65">
        <f>VLOOKUP($A22,'Return Data'!$B$7:$R$2843,15,0)</f>
        <v>15.4993</v>
      </c>
      <c r="Q22" s="66">
        <f t="shared" si="9"/>
        <v>6</v>
      </c>
      <c r="R22" s="65">
        <f>VLOOKUP($A22,'Return Data'!$B$7:$R$2843,16,0)</f>
        <v>15.8621</v>
      </c>
      <c r="S22" s="67">
        <f t="shared" si="7"/>
        <v>9</v>
      </c>
    </row>
    <row r="23" spans="1:19" x14ac:dyDescent="0.3">
      <c r="A23" s="63" t="s">
        <v>851</v>
      </c>
      <c r="B23" s="64">
        <f>VLOOKUP($A23,'Return Data'!$B$7:$R$2843,3,0)</f>
        <v>44330</v>
      </c>
      <c r="C23" s="65">
        <f>VLOOKUP($A23,'Return Data'!$B$7:$R$2843,4,0)</f>
        <v>68.056299999999993</v>
      </c>
      <c r="D23" s="65">
        <f>VLOOKUP($A23,'Return Data'!$B$7:$R$2843,10,0)</f>
        <v>-1.6395</v>
      </c>
      <c r="E23" s="66">
        <f t="shared" si="0"/>
        <v>10</v>
      </c>
      <c r="F23" s="65">
        <f>VLOOKUP($A23,'Return Data'!$B$7:$R$2843,11,0)</f>
        <v>30.3566</v>
      </c>
      <c r="G23" s="66">
        <f t="shared" si="1"/>
        <v>2</v>
      </c>
      <c r="H23" s="65">
        <f>VLOOKUP($A23,'Return Data'!$B$7:$R$2843,12,0)</f>
        <v>45.191099999999999</v>
      </c>
      <c r="I23" s="66">
        <f t="shared" si="2"/>
        <v>3</v>
      </c>
      <c r="J23" s="65">
        <f>VLOOKUP($A23,'Return Data'!$B$7:$R$2843,13,0)</f>
        <v>80.234800000000007</v>
      </c>
      <c r="K23" s="66">
        <f t="shared" si="3"/>
        <v>2</v>
      </c>
      <c r="L23" s="65">
        <f>VLOOKUP($A23,'Return Data'!$B$7:$R$2843,17,0)</f>
        <v>18.414899999999999</v>
      </c>
      <c r="M23" s="66">
        <f t="shared" si="4"/>
        <v>8</v>
      </c>
      <c r="N23" s="65">
        <f>VLOOKUP($A23,'Return Data'!$B$7:$R$2843,14,0)</f>
        <v>11.243</v>
      </c>
      <c r="O23" s="66">
        <f t="shared" si="8"/>
        <v>10</v>
      </c>
      <c r="P23" s="65">
        <f>VLOOKUP($A23,'Return Data'!$B$7:$R$2843,15,0)</f>
        <v>15.077500000000001</v>
      </c>
      <c r="Q23" s="66">
        <f t="shared" si="9"/>
        <v>7</v>
      </c>
      <c r="R23" s="65">
        <f>VLOOKUP($A23,'Return Data'!$B$7:$R$2843,16,0)</f>
        <v>17.788599999999999</v>
      </c>
      <c r="S23" s="67">
        <f t="shared" si="7"/>
        <v>7</v>
      </c>
    </row>
    <row r="24" spans="1:19" x14ac:dyDescent="0.3">
      <c r="A24" s="63" t="s">
        <v>853</v>
      </c>
      <c r="B24" s="64">
        <f>VLOOKUP($A24,'Return Data'!$B$7:$R$2843,3,0)</f>
        <v>44330</v>
      </c>
      <c r="C24" s="65">
        <f>VLOOKUP($A24,'Return Data'!$B$7:$R$2843,4,0)</f>
        <v>96.4</v>
      </c>
      <c r="D24" s="65">
        <f>VLOOKUP($A24,'Return Data'!$B$7:$R$2843,10,0)</f>
        <v>-0.26900000000000002</v>
      </c>
      <c r="E24" s="66">
        <f t="shared" si="0"/>
        <v>7</v>
      </c>
      <c r="F24" s="65">
        <f>VLOOKUP($A24,'Return Data'!$B$7:$R$2843,11,0)</f>
        <v>23.3841</v>
      </c>
      <c r="G24" s="66">
        <f t="shared" si="1"/>
        <v>6</v>
      </c>
      <c r="H24" s="65">
        <f>VLOOKUP($A24,'Return Data'!$B$7:$R$2843,12,0)</f>
        <v>37.419800000000002</v>
      </c>
      <c r="I24" s="66">
        <f t="shared" si="2"/>
        <v>4</v>
      </c>
      <c r="J24" s="65">
        <f>VLOOKUP($A24,'Return Data'!$B$7:$R$2843,13,0)</f>
        <v>59.523400000000002</v>
      </c>
      <c r="K24" s="66">
        <f t="shared" si="3"/>
        <v>10</v>
      </c>
      <c r="L24" s="65">
        <f>VLOOKUP($A24,'Return Data'!$B$7:$R$2843,17,0)</f>
        <v>22.714099999999998</v>
      </c>
      <c r="M24" s="66">
        <f t="shared" si="4"/>
        <v>3</v>
      </c>
      <c r="N24" s="65">
        <f>VLOOKUP($A24,'Return Data'!$B$7:$R$2843,14,0)</f>
        <v>14.639799999999999</v>
      </c>
      <c r="O24" s="66">
        <f t="shared" si="8"/>
        <v>3</v>
      </c>
      <c r="P24" s="65">
        <f>VLOOKUP($A24,'Return Data'!$B$7:$R$2843,15,0)</f>
        <v>16.331299999999999</v>
      </c>
      <c r="Q24" s="66">
        <f t="shared" si="9"/>
        <v>4</v>
      </c>
      <c r="R24" s="65">
        <f>VLOOKUP($A24,'Return Data'!$B$7:$R$2843,16,0)</f>
        <v>14.512</v>
      </c>
      <c r="S24" s="67">
        <f t="shared" si="7"/>
        <v>14</v>
      </c>
    </row>
    <row r="25" spans="1:19" x14ac:dyDescent="0.3">
      <c r="A25" s="63" t="s">
        <v>855</v>
      </c>
      <c r="B25" s="64">
        <f>VLOOKUP($A25,'Return Data'!$B$7:$R$2843,3,0)</f>
        <v>44330</v>
      </c>
      <c r="C25" s="65">
        <f>VLOOKUP($A25,'Return Data'!$B$7:$R$2843,4,0)</f>
        <v>50.450400000000002</v>
      </c>
      <c r="D25" s="65">
        <f>VLOOKUP($A25,'Return Data'!$B$7:$R$2843,10,0)</f>
        <v>17.468800000000002</v>
      </c>
      <c r="E25" s="66">
        <f t="shared" si="0"/>
        <v>1</v>
      </c>
      <c r="F25" s="65">
        <f>VLOOKUP($A25,'Return Data'!$B$7:$R$2843,11,0)</f>
        <v>41.986600000000003</v>
      </c>
      <c r="G25" s="66">
        <f t="shared" si="1"/>
        <v>1</v>
      </c>
      <c r="H25" s="65">
        <f>VLOOKUP($A25,'Return Data'!$B$7:$R$2843,12,0)</f>
        <v>54.700800000000001</v>
      </c>
      <c r="I25" s="66">
        <f t="shared" si="2"/>
        <v>1</v>
      </c>
      <c r="J25" s="65">
        <f>VLOOKUP($A25,'Return Data'!$B$7:$R$2843,13,0)</f>
        <v>83.891999999999996</v>
      </c>
      <c r="K25" s="66">
        <f t="shared" si="3"/>
        <v>1</v>
      </c>
      <c r="L25" s="65">
        <f>VLOOKUP($A25,'Return Data'!$B$7:$R$2843,17,0)</f>
        <v>29.5945</v>
      </c>
      <c r="M25" s="66">
        <f t="shared" si="4"/>
        <v>1</v>
      </c>
      <c r="N25" s="65">
        <f>VLOOKUP($A25,'Return Data'!$B$7:$R$2843,14,0)</f>
        <v>16.094000000000001</v>
      </c>
      <c r="O25" s="66">
        <f t="shared" si="8"/>
        <v>2</v>
      </c>
      <c r="P25" s="65">
        <f>VLOOKUP($A25,'Return Data'!$B$7:$R$2843,15,0)</f>
        <v>16.421600000000002</v>
      </c>
      <c r="Q25" s="66">
        <f t="shared" si="9"/>
        <v>3</v>
      </c>
      <c r="R25" s="65">
        <f>VLOOKUP($A25,'Return Data'!$B$7:$R$2843,16,0)</f>
        <v>18.0564</v>
      </c>
      <c r="S25" s="67">
        <f t="shared" si="7"/>
        <v>4</v>
      </c>
    </row>
    <row r="26" spans="1:19" x14ac:dyDescent="0.3">
      <c r="A26" s="63" t="s">
        <v>856</v>
      </c>
      <c r="B26" s="64">
        <f>VLOOKUP($A26,'Return Data'!$B$7:$R$2843,3,0)</f>
        <v>44330</v>
      </c>
      <c r="C26" s="65">
        <f>VLOOKUP($A26,'Return Data'!$B$7:$R$2843,4,0)</f>
        <v>205.99979999999999</v>
      </c>
      <c r="D26" s="65">
        <f>VLOOKUP($A26,'Return Data'!$B$7:$R$2843,10,0)</f>
        <v>1.6146</v>
      </c>
      <c r="E26" s="66">
        <f t="shared" si="0"/>
        <v>3</v>
      </c>
      <c r="F26" s="65">
        <f>VLOOKUP($A26,'Return Data'!$B$7:$R$2843,11,0)</f>
        <v>20.2653</v>
      </c>
      <c r="G26" s="66">
        <f t="shared" si="1"/>
        <v>8</v>
      </c>
      <c r="H26" s="65">
        <f>VLOOKUP($A26,'Return Data'!$B$7:$R$2843,12,0)</f>
        <v>32.711100000000002</v>
      </c>
      <c r="I26" s="66">
        <f t="shared" si="2"/>
        <v>12</v>
      </c>
      <c r="J26" s="65">
        <f>VLOOKUP($A26,'Return Data'!$B$7:$R$2843,13,0)</f>
        <v>54.249499999999998</v>
      </c>
      <c r="K26" s="66">
        <f t="shared" si="3"/>
        <v>15</v>
      </c>
      <c r="L26" s="65">
        <f>VLOOKUP($A26,'Return Data'!$B$7:$R$2843,17,0)</f>
        <v>18.582000000000001</v>
      </c>
      <c r="M26" s="66">
        <f t="shared" si="4"/>
        <v>6</v>
      </c>
      <c r="N26" s="65">
        <f>VLOOKUP($A26,'Return Data'!$B$7:$R$2843,14,0)</f>
        <v>13.0161</v>
      </c>
      <c r="O26" s="66">
        <f t="shared" si="8"/>
        <v>6</v>
      </c>
      <c r="P26" s="65">
        <f>VLOOKUP($A26,'Return Data'!$B$7:$R$2843,15,0)</f>
        <v>16.102499999999999</v>
      </c>
      <c r="Q26" s="66">
        <f t="shared" si="9"/>
        <v>5</v>
      </c>
      <c r="R26" s="65">
        <f>VLOOKUP($A26,'Return Data'!$B$7:$R$2843,16,0)</f>
        <v>15.546799999999999</v>
      </c>
      <c r="S26" s="67">
        <f t="shared" si="7"/>
        <v>11</v>
      </c>
    </row>
    <row r="27" spans="1:19" x14ac:dyDescent="0.3">
      <c r="A27" s="63" t="s">
        <v>859</v>
      </c>
      <c r="B27" s="64">
        <f>VLOOKUP($A27,'Return Data'!$B$7:$R$2843,3,0)</f>
        <v>44330</v>
      </c>
      <c r="C27" s="65">
        <f>VLOOKUP($A27,'Return Data'!$B$7:$R$2843,4,0)</f>
        <v>241.21039999999999</v>
      </c>
      <c r="D27" s="65">
        <f>VLOOKUP($A27,'Return Data'!$B$7:$R$2843,10,0)</f>
        <v>-3.7879999999999998</v>
      </c>
      <c r="E27" s="66">
        <f t="shared" si="0"/>
        <v>17</v>
      </c>
      <c r="F27" s="65">
        <f>VLOOKUP($A27,'Return Data'!$B$7:$R$2843,11,0)</f>
        <v>15.0105</v>
      </c>
      <c r="G27" s="66">
        <f t="shared" si="1"/>
        <v>17</v>
      </c>
      <c r="H27" s="65">
        <f>VLOOKUP($A27,'Return Data'!$B$7:$R$2843,12,0)</f>
        <v>27.7818</v>
      </c>
      <c r="I27" s="66">
        <f t="shared" si="2"/>
        <v>18</v>
      </c>
      <c r="J27" s="65">
        <f>VLOOKUP($A27,'Return Data'!$B$7:$R$2843,13,0)</f>
        <v>48.937600000000003</v>
      </c>
      <c r="K27" s="66">
        <f t="shared" ref="K27" si="10">RANK(J27,J$8:J$29,0)</f>
        <v>20</v>
      </c>
      <c r="L27" s="65">
        <f>VLOOKUP($A27,'Return Data'!$B$7:$R$2843,17,0)</f>
        <v>15.3078</v>
      </c>
      <c r="M27" s="66">
        <f t="shared" ref="M27" si="11">RANK(L27,L$8:L$29,0)</f>
        <v>15</v>
      </c>
      <c r="N27" s="65">
        <f>VLOOKUP($A27,'Return Data'!$B$7:$R$2843,14,0)</f>
        <v>11.2601</v>
      </c>
      <c r="O27" s="66">
        <f t="shared" si="8"/>
        <v>9</v>
      </c>
      <c r="P27" s="65">
        <f>VLOOKUP($A27,'Return Data'!$B$7:$R$2843,15,0)</f>
        <v>14.9956</v>
      </c>
      <c r="Q27" s="66">
        <f t="shared" si="9"/>
        <v>9</v>
      </c>
      <c r="R27" s="65">
        <f>VLOOKUP($A27,'Return Data'!$B$7:$R$2843,16,0)</f>
        <v>12.2986</v>
      </c>
      <c r="S27" s="67">
        <f t="shared" si="7"/>
        <v>18</v>
      </c>
    </row>
    <row r="28" spans="1:19" x14ac:dyDescent="0.3">
      <c r="A28" s="63" t="s">
        <v>860</v>
      </c>
      <c r="B28" s="64">
        <f>VLOOKUP($A28,'Return Data'!$B$7:$R$2843,3,0)</f>
        <v>44330</v>
      </c>
      <c r="C28" s="65">
        <f>VLOOKUP($A28,'Return Data'!$B$7:$R$2843,4,0)</f>
        <v>12.6904</v>
      </c>
      <c r="D28" s="65">
        <f>VLOOKUP($A28,'Return Data'!$B$7:$R$2843,10,0)</f>
        <v>-1.9357</v>
      </c>
      <c r="E28" s="66">
        <f t="shared" si="0"/>
        <v>11</v>
      </c>
      <c r="F28" s="65">
        <f>VLOOKUP($A28,'Return Data'!$B$7:$R$2843,11,0)</f>
        <v>19.909700000000001</v>
      </c>
      <c r="G28" s="66">
        <f t="shared" si="1"/>
        <v>9</v>
      </c>
      <c r="H28" s="65">
        <f>VLOOKUP($A28,'Return Data'!$B$7:$R$2843,12,0)</f>
        <v>35.381599999999999</v>
      </c>
      <c r="I28" s="66">
        <f t="shared" ref="I28" si="12">RANK(H28,H$8:H$29,0)</f>
        <v>6</v>
      </c>
      <c r="J28" s="65">
        <f>VLOOKUP($A28,'Return Data'!$B$7:$R$2843,13,0)</f>
        <v>64.585999999999999</v>
      </c>
      <c r="K28" s="66">
        <f t="shared" ref="K28:K29" si="13">RANK(J28,J$8:J$29,0)</f>
        <v>6</v>
      </c>
      <c r="L28" s="65"/>
      <c r="M28" s="66"/>
      <c r="N28" s="65"/>
      <c r="O28" s="66"/>
      <c r="P28" s="65"/>
      <c r="Q28" s="66"/>
      <c r="R28" s="65">
        <f>VLOOKUP($A28,'Return Data'!$B$7:$R$2843,16,0)</f>
        <v>17.9786</v>
      </c>
      <c r="S28" s="67">
        <f t="shared" si="7"/>
        <v>6</v>
      </c>
    </row>
    <row r="29" spans="1:19" x14ac:dyDescent="0.3">
      <c r="A29" s="63" t="s">
        <v>862</v>
      </c>
      <c r="B29" s="64">
        <f>VLOOKUP($A29,'Return Data'!$B$7:$R$2843,3,0)</f>
        <v>44330</v>
      </c>
      <c r="C29" s="65">
        <f>VLOOKUP($A29,'Return Data'!$B$7:$R$2843,4,0)</f>
        <v>14.69</v>
      </c>
      <c r="D29" s="65">
        <f>VLOOKUP($A29,'Return Data'!$B$7:$R$2843,10,0)</f>
        <v>-2.4567999999999999</v>
      </c>
      <c r="E29" s="66">
        <f t="shared" si="0"/>
        <v>13</v>
      </c>
      <c r="F29" s="65">
        <f>VLOOKUP($A29,'Return Data'!$B$7:$R$2843,11,0)</f>
        <v>16.1265</v>
      </c>
      <c r="G29" s="66">
        <f t="shared" si="1"/>
        <v>14</v>
      </c>
      <c r="H29" s="65">
        <f>VLOOKUP($A29,'Return Data'!$B$7:$R$2843,12,0)</f>
        <v>31.630800000000001</v>
      </c>
      <c r="I29" s="66">
        <f>RANK(H29,H$8:H$29,0)</f>
        <v>13</v>
      </c>
      <c r="J29" s="65">
        <f>VLOOKUP($A29,'Return Data'!$B$7:$R$2843,13,0)</f>
        <v>57.112299999999998</v>
      </c>
      <c r="K29" s="66">
        <f t="shared" si="13"/>
        <v>13</v>
      </c>
      <c r="L29" s="65"/>
      <c r="M29" s="66"/>
      <c r="N29" s="65"/>
      <c r="O29" s="66"/>
      <c r="P29" s="65"/>
      <c r="Q29" s="66"/>
      <c r="R29" s="65">
        <f>VLOOKUP($A29,'Return Data'!$B$7:$R$2843,16,0)</f>
        <v>24.1877</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-1.1045227272727272</v>
      </c>
      <c r="E31" s="74"/>
      <c r="F31" s="75">
        <f>AVERAGE(F8:F29)</f>
        <v>19.657740909090908</v>
      </c>
      <c r="G31" s="74"/>
      <c r="H31" s="75">
        <f>AVERAGE(H8:H29)</f>
        <v>33.288336363636361</v>
      </c>
      <c r="I31" s="74"/>
      <c r="J31" s="75">
        <f>AVERAGE(J8:J29)</f>
        <v>59.898545454545456</v>
      </c>
      <c r="K31" s="74"/>
      <c r="L31" s="75">
        <f>AVERAGE(L8:L29)</f>
        <v>18.046894444444444</v>
      </c>
      <c r="M31" s="74"/>
      <c r="N31" s="75">
        <f>AVERAGE(N8:N29)</f>
        <v>11.3215</v>
      </c>
      <c r="O31" s="74"/>
      <c r="P31" s="75">
        <f>AVERAGE(P8:P29)</f>
        <v>15.086686666666667</v>
      </c>
      <c r="Q31" s="74"/>
      <c r="R31" s="75">
        <f>AVERAGE(R8:R29)</f>
        <v>15.507759090909094</v>
      </c>
      <c r="S31" s="76"/>
    </row>
    <row r="32" spans="1:19" x14ac:dyDescent="0.3">
      <c r="A32" s="73" t="s">
        <v>28</v>
      </c>
      <c r="B32" s="74"/>
      <c r="C32" s="74"/>
      <c r="D32" s="75">
        <f>MIN(D8:D29)</f>
        <v>-5.8349000000000002</v>
      </c>
      <c r="E32" s="74"/>
      <c r="F32" s="75">
        <f>MIN(F8:F29)</f>
        <v>11.0307</v>
      </c>
      <c r="G32" s="74"/>
      <c r="H32" s="75">
        <f>MIN(H8:H29)</f>
        <v>20.061699999999998</v>
      </c>
      <c r="I32" s="74"/>
      <c r="J32" s="75">
        <f>MIN(J8:J29)</f>
        <v>46.625799999999998</v>
      </c>
      <c r="K32" s="74"/>
      <c r="L32" s="75">
        <f>MIN(L8:L29)</f>
        <v>8.1945999999999994</v>
      </c>
      <c r="M32" s="74"/>
      <c r="N32" s="75">
        <f>MIN(N8:N29)</f>
        <v>5.069</v>
      </c>
      <c r="O32" s="74"/>
      <c r="P32" s="75">
        <f>MIN(P8:P29)</f>
        <v>10.6204</v>
      </c>
      <c r="Q32" s="74"/>
      <c r="R32" s="75">
        <f>MIN(R8:R29)</f>
        <v>7.1631</v>
      </c>
      <c r="S32" s="76"/>
    </row>
    <row r="33" spans="1:19" ht="15" thickBot="1" x14ac:dyDescent="0.35">
      <c r="A33" s="77" t="s">
        <v>29</v>
      </c>
      <c r="B33" s="78"/>
      <c r="C33" s="78"/>
      <c r="D33" s="79">
        <f>MAX(D8:D29)</f>
        <v>17.468800000000002</v>
      </c>
      <c r="E33" s="78"/>
      <c r="F33" s="79">
        <f>MAX(F8:F29)</f>
        <v>41.986600000000003</v>
      </c>
      <c r="G33" s="78"/>
      <c r="H33" s="79">
        <f>MAX(H8:H29)</f>
        <v>54.700800000000001</v>
      </c>
      <c r="I33" s="78"/>
      <c r="J33" s="79">
        <f>MAX(J8:J29)</f>
        <v>83.891999999999996</v>
      </c>
      <c r="K33" s="78"/>
      <c r="L33" s="79">
        <f>MAX(L8:L29)</f>
        <v>29.5945</v>
      </c>
      <c r="M33" s="78"/>
      <c r="N33" s="79">
        <f>MAX(N8:N29)</f>
        <v>19.634899999999998</v>
      </c>
      <c r="O33" s="78"/>
      <c r="P33" s="79">
        <f>MAX(P8:P29)</f>
        <v>19.042300000000001</v>
      </c>
      <c r="Q33" s="78"/>
      <c r="R33" s="79">
        <f>MAX(R8:R29)</f>
        <v>27.162700000000001</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1571</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44330</v>
      </c>
      <c r="C8" s="65">
        <f>VLOOKUP($A8,'Return Data'!$B$7:$R$2843,4,0)</f>
        <v>76.215000000000003</v>
      </c>
      <c r="D8" s="65">
        <f>VLOOKUP($A8,'Return Data'!$B$7:$R$2843,10,0)</f>
        <v>-2.5453000000000001</v>
      </c>
      <c r="E8" s="66">
        <f t="shared" ref="E8:E29" si="0">RANK(D8,D$8:D$29,0)</f>
        <v>12</v>
      </c>
      <c r="F8" s="65">
        <f>VLOOKUP($A8,'Return Data'!$B$7:$R$2843,11,0)</f>
        <v>15.3443</v>
      </c>
      <c r="G8" s="66">
        <f t="shared" ref="G8:G29" si="1">RANK(F8,F$8:F$29,0)</f>
        <v>15</v>
      </c>
      <c r="H8" s="65">
        <f>VLOOKUP($A8,'Return Data'!$B$7:$R$2843,12,0)</f>
        <v>29.663900000000002</v>
      </c>
      <c r="I8" s="66">
        <f t="shared" ref="I8:I27" si="2">RANK(H8,H$8:H$29,0)</f>
        <v>15</v>
      </c>
      <c r="J8" s="65">
        <f>VLOOKUP($A8,'Return Data'!$B$7:$R$2843,13,0)</f>
        <v>55.036200000000001</v>
      </c>
      <c r="K8" s="66">
        <f t="shared" ref="K8:K18" si="3">RANK(J8,J$8:J$29,0)</f>
        <v>14</v>
      </c>
      <c r="L8" s="65">
        <f>VLOOKUP($A8,'Return Data'!$B$7:$R$2843,17,0)</f>
        <v>15.1599</v>
      </c>
      <c r="M8" s="66">
        <f t="shared" ref="M8:M18" si="4">RANK(L8,L$8:L$29,0)</f>
        <v>12</v>
      </c>
      <c r="N8" s="65">
        <f>VLOOKUP($A8,'Return Data'!$B$7:$R$2843,14,0)</f>
        <v>9.8446999999999996</v>
      </c>
      <c r="O8" s="66">
        <f t="shared" ref="O8:O14" si="5">RANK(N8,N$8:N$29,0)</f>
        <v>11</v>
      </c>
      <c r="P8" s="65">
        <f>VLOOKUP($A8,'Return Data'!$B$7:$R$2843,15,0)</f>
        <v>12.7233</v>
      </c>
      <c r="Q8" s="66">
        <f>RANK(P8,P$8:P$29,0)</f>
        <v>11</v>
      </c>
      <c r="R8" s="65">
        <f>VLOOKUP($A8,'Return Data'!$B$7:$R$2843,16,0)</f>
        <v>13.938499999999999</v>
      </c>
      <c r="S8" s="67">
        <f t="shared" ref="S8:S29" si="6">RANK(R8,R$8:R$29,0)</f>
        <v>13</v>
      </c>
    </row>
    <row r="9" spans="1:20" x14ac:dyDescent="0.3">
      <c r="A9" s="63" t="s">
        <v>822</v>
      </c>
      <c r="B9" s="64">
        <f>VLOOKUP($A9,'Return Data'!$B$7:$R$2843,3,0)</f>
        <v>44330</v>
      </c>
      <c r="C9" s="65">
        <f>VLOOKUP($A9,'Return Data'!$B$7:$R$2843,4,0)</f>
        <v>37.86</v>
      </c>
      <c r="D9" s="65">
        <f>VLOOKUP($A9,'Return Data'!$B$7:$R$2843,10,0)</f>
        <v>-3.7865000000000002</v>
      </c>
      <c r="E9" s="66">
        <f t="shared" si="0"/>
        <v>16</v>
      </c>
      <c r="F9" s="65">
        <f>VLOOKUP($A9,'Return Data'!$B$7:$R$2843,11,0)</f>
        <v>14.901400000000001</v>
      </c>
      <c r="G9" s="66">
        <f t="shared" si="1"/>
        <v>16</v>
      </c>
      <c r="H9" s="65">
        <f>VLOOKUP($A9,'Return Data'!$B$7:$R$2843,12,0)</f>
        <v>31.687000000000001</v>
      </c>
      <c r="I9" s="66">
        <f t="shared" si="2"/>
        <v>10</v>
      </c>
      <c r="J9" s="65">
        <f>VLOOKUP($A9,'Return Data'!$B$7:$R$2843,13,0)</f>
        <v>55.354900000000001</v>
      </c>
      <c r="K9" s="66">
        <f t="shared" si="3"/>
        <v>13</v>
      </c>
      <c r="L9" s="65">
        <f>VLOOKUP($A9,'Return Data'!$B$7:$R$2843,17,0)</f>
        <v>19.9511</v>
      </c>
      <c r="M9" s="66">
        <f t="shared" si="4"/>
        <v>4</v>
      </c>
      <c r="N9" s="65">
        <f>VLOOKUP($A9,'Return Data'!$B$7:$R$2843,14,0)</f>
        <v>11.6829</v>
      </c>
      <c r="O9" s="66">
        <f t="shared" si="5"/>
        <v>7</v>
      </c>
      <c r="P9" s="65">
        <f>VLOOKUP($A9,'Return Data'!$B$7:$R$2843,15,0)</f>
        <v>16.589200000000002</v>
      </c>
      <c r="Q9" s="66">
        <f>RANK(P9,P$8:P$29,0)</f>
        <v>2</v>
      </c>
      <c r="R9" s="65">
        <f>VLOOKUP($A9,'Return Data'!$B$7:$R$2843,16,0)</f>
        <v>16.1755</v>
      </c>
      <c r="S9" s="67">
        <f t="shared" si="6"/>
        <v>6</v>
      </c>
    </row>
    <row r="10" spans="1:20" x14ac:dyDescent="0.3">
      <c r="A10" s="63" t="s">
        <v>824</v>
      </c>
      <c r="B10" s="64">
        <f>VLOOKUP($A10,'Return Data'!$B$7:$R$2843,3,0)</f>
        <v>44330</v>
      </c>
      <c r="C10" s="65">
        <f>VLOOKUP($A10,'Return Data'!$B$7:$R$2843,4,0)</f>
        <v>12.2</v>
      </c>
      <c r="D10" s="65">
        <f>VLOOKUP($A10,'Return Data'!$B$7:$R$2843,10,0)</f>
        <v>-4.2385999999999999</v>
      </c>
      <c r="E10" s="66">
        <f t="shared" si="0"/>
        <v>19</v>
      </c>
      <c r="F10" s="65">
        <f>VLOOKUP($A10,'Return Data'!$B$7:$R$2843,11,0)</f>
        <v>13.1411</v>
      </c>
      <c r="G10" s="66">
        <f t="shared" si="1"/>
        <v>18</v>
      </c>
      <c r="H10" s="65">
        <f>VLOOKUP($A10,'Return Data'!$B$7:$R$2843,12,0)</f>
        <v>26.556000000000001</v>
      </c>
      <c r="I10" s="66">
        <f t="shared" si="2"/>
        <v>18</v>
      </c>
      <c r="J10" s="65">
        <f>VLOOKUP($A10,'Return Data'!$B$7:$R$2843,13,0)</f>
        <v>47.449800000000003</v>
      </c>
      <c r="K10" s="66">
        <f t="shared" si="3"/>
        <v>20</v>
      </c>
      <c r="L10" s="65">
        <f>VLOOKUP($A10,'Return Data'!$B$7:$R$2843,17,0)</f>
        <v>15.046200000000001</v>
      </c>
      <c r="M10" s="66">
        <f t="shared" si="4"/>
        <v>13</v>
      </c>
      <c r="N10" s="65">
        <f>VLOOKUP($A10,'Return Data'!$B$7:$R$2843,14,0)</f>
        <v>7.3929</v>
      </c>
      <c r="O10" s="66">
        <f t="shared" si="5"/>
        <v>13</v>
      </c>
      <c r="P10" s="65"/>
      <c r="Q10" s="66"/>
      <c r="R10" s="65">
        <f>VLOOKUP($A10,'Return Data'!$B$7:$R$2843,16,0)</f>
        <v>5.6702000000000004</v>
      </c>
      <c r="S10" s="67">
        <f t="shared" si="6"/>
        <v>21</v>
      </c>
    </row>
    <row r="11" spans="1:20" x14ac:dyDescent="0.3">
      <c r="A11" s="63" t="s">
        <v>826</v>
      </c>
      <c r="B11" s="64">
        <f>VLOOKUP($A11,'Return Data'!$B$7:$R$2843,3,0)</f>
        <v>44330</v>
      </c>
      <c r="C11" s="65">
        <f>VLOOKUP($A11,'Return Data'!$B$7:$R$2843,4,0)</f>
        <v>29.706</v>
      </c>
      <c r="D11" s="65">
        <f>VLOOKUP($A11,'Return Data'!$B$7:$R$2843,10,0)</f>
        <v>-1.5999000000000001</v>
      </c>
      <c r="E11" s="66">
        <f t="shared" si="0"/>
        <v>9</v>
      </c>
      <c r="F11" s="65">
        <f>VLOOKUP($A11,'Return Data'!$B$7:$R$2843,11,0)</f>
        <v>16.275200000000002</v>
      </c>
      <c r="G11" s="66">
        <f t="shared" si="1"/>
        <v>12</v>
      </c>
      <c r="H11" s="65">
        <f>VLOOKUP($A11,'Return Data'!$B$7:$R$2843,12,0)</f>
        <v>30.181000000000001</v>
      </c>
      <c r="I11" s="66">
        <f t="shared" si="2"/>
        <v>14</v>
      </c>
      <c r="J11" s="65">
        <f>VLOOKUP($A11,'Return Data'!$B$7:$R$2843,13,0)</f>
        <v>56.826099999999997</v>
      </c>
      <c r="K11" s="66">
        <f t="shared" si="3"/>
        <v>11</v>
      </c>
      <c r="L11" s="65">
        <f>VLOOKUP($A11,'Return Data'!$B$7:$R$2843,17,0)</f>
        <v>16.164200000000001</v>
      </c>
      <c r="M11" s="66">
        <f t="shared" si="4"/>
        <v>10</v>
      </c>
      <c r="N11" s="65">
        <f>VLOOKUP($A11,'Return Data'!$B$7:$R$2843,14,0)</f>
        <v>9.1780000000000008</v>
      </c>
      <c r="O11" s="66">
        <f t="shared" si="5"/>
        <v>12</v>
      </c>
      <c r="P11" s="65">
        <f>VLOOKUP($A11,'Return Data'!$B$7:$R$2843,15,0)</f>
        <v>11.8894</v>
      </c>
      <c r="Q11" s="66">
        <f>RANK(P11,P$8:P$29,0)</f>
        <v>14</v>
      </c>
      <c r="R11" s="65">
        <f>VLOOKUP($A11,'Return Data'!$B$7:$R$2843,16,0)</f>
        <v>10.47</v>
      </c>
      <c r="S11" s="67">
        <f t="shared" si="6"/>
        <v>19</v>
      </c>
    </row>
    <row r="12" spans="1:20" x14ac:dyDescent="0.3">
      <c r="A12" s="63" t="s">
        <v>827</v>
      </c>
      <c r="B12" s="64">
        <f>VLOOKUP($A12,'Return Data'!$B$7:$R$2843,3,0)</f>
        <v>44330</v>
      </c>
      <c r="C12" s="65">
        <f>VLOOKUP($A12,'Return Data'!$B$7:$R$2843,4,0)</f>
        <v>53.797400000000003</v>
      </c>
      <c r="D12" s="65">
        <f>VLOOKUP($A12,'Return Data'!$B$7:$R$2843,10,0)</f>
        <v>0.18379999999999999</v>
      </c>
      <c r="E12" s="66">
        <f t="shared" si="0"/>
        <v>6</v>
      </c>
      <c r="F12" s="65">
        <f>VLOOKUP($A12,'Return Data'!$B$7:$R$2843,11,0)</f>
        <v>28.029</v>
      </c>
      <c r="G12" s="66">
        <f t="shared" si="1"/>
        <v>3</v>
      </c>
      <c r="H12" s="65">
        <f>VLOOKUP($A12,'Return Data'!$B$7:$R$2843,12,0)</f>
        <v>47.048900000000003</v>
      </c>
      <c r="I12" s="66">
        <f t="shared" si="2"/>
        <v>2</v>
      </c>
      <c r="J12" s="65">
        <f>VLOOKUP($A12,'Return Data'!$B$7:$R$2843,13,0)</f>
        <v>71.250200000000007</v>
      </c>
      <c r="K12" s="66">
        <f t="shared" si="3"/>
        <v>4</v>
      </c>
      <c r="L12" s="65">
        <f>VLOOKUP($A12,'Return Data'!$B$7:$R$2843,17,0)</f>
        <v>16.356300000000001</v>
      </c>
      <c r="M12" s="66">
        <f t="shared" si="4"/>
        <v>9</v>
      </c>
      <c r="N12" s="65">
        <f>VLOOKUP($A12,'Return Data'!$B$7:$R$2843,14,0)</f>
        <v>11.8299</v>
      </c>
      <c r="O12" s="66">
        <f t="shared" si="5"/>
        <v>6</v>
      </c>
      <c r="P12" s="65">
        <f>VLOOKUP($A12,'Return Data'!$B$7:$R$2843,15,0)</f>
        <v>13.867900000000001</v>
      </c>
      <c r="Q12" s="66">
        <f>RANK(P12,P$8:P$29,0)</f>
        <v>9</v>
      </c>
      <c r="R12" s="65">
        <f>VLOOKUP($A12,'Return Data'!$B$7:$R$2843,16,0)</f>
        <v>12.9566</v>
      </c>
      <c r="S12" s="67">
        <f t="shared" si="6"/>
        <v>16</v>
      </c>
    </row>
    <row r="13" spans="1:20" x14ac:dyDescent="0.3">
      <c r="A13" s="63" t="s">
        <v>829</v>
      </c>
      <c r="B13" s="64">
        <f>VLOOKUP($A13,'Return Data'!$B$7:$R$2843,3,0)</f>
        <v>44330</v>
      </c>
      <c r="C13" s="65">
        <f>VLOOKUP($A13,'Return Data'!$B$7:$R$2843,4,0)</f>
        <v>90.129000000000005</v>
      </c>
      <c r="D13" s="65">
        <f>VLOOKUP($A13,'Return Data'!$B$7:$R$2843,10,0)</f>
        <v>0.62629999999999997</v>
      </c>
      <c r="E13" s="66">
        <f t="shared" si="0"/>
        <v>5</v>
      </c>
      <c r="F13" s="65">
        <f>VLOOKUP($A13,'Return Data'!$B$7:$R$2843,11,0)</f>
        <v>25.068000000000001</v>
      </c>
      <c r="G13" s="66">
        <f t="shared" si="1"/>
        <v>5</v>
      </c>
      <c r="H13" s="65">
        <f>VLOOKUP($A13,'Return Data'!$B$7:$R$2843,12,0)</f>
        <v>32.546500000000002</v>
      </c>
      <c r="I13" s="66">
        <f t="shared" si="2"/>
        <v>9</v>
      </c>
      <c r="J13" s="65">
        <f>VLOOKUP($A13,'Return Data'!$B$7:$R$2843,13,0)</f>
        <v>61.420299999999997</v>
      </c>
      <c r="K13" s="66">
        <f t="shared" si="3"/>
        <v>7</v>
      </c>
      <c r="L13" s="65">
        <f>VLOOKUP($A13,'Return Data'!$B$7:$R$2843,17,0)</f>
        <v>10.374599999999999</v>
      </c>
      <c r="M13" s="66">
        <f t="shared" si="4"/>
        <v>17</v>
      </c>
      <c r="N13" s="65">
        <f>VLOOKUP($A13,'Return Data'!$B$7:$R$2843,14,0)</f>
        <v>4.0712999999999999</v>
      </c>
      <c r="O13" s="66">
        <f t="shared" si="5"/>
        <v>17</v>
      </c>
      <c r="P13" s="65">
        <f>VLOOKUP($A13,'Return Data'!$B$7:$R$2843,15,0)</f>
        <v>9.4649000000000001</v>
      </c>
      <c r="Q13" s="66">
        <f>RANK(P13,P$8:P$29,0)</f>
        <v>15</v>
      </c>
      <c r="R13" s="65">
        <f>VLOOKUP($A13,'Return Data'!$B$7:$R$2843,16,0)</f>
        <v>14.102499999999999</v>
      </c>
      <c r="S13" s="67">
        <f t="shared" si="6"/>
        <v>12</v>
      </c>
    </row>
    <row r="14" spans="1:20" x14ac:dyDescent="0.3">
      <c r="A14" s="63" t="s">
        <v>832</v>
      </c>
      <c r="B14" s="64">
        <f>VLOOKUP($A14,'Return Data'!$B$7:$R$2843,3,0)</f>
        <v>44330</v>
      </c>
      <c r="C14" s="65">
        <f>VLOOKUP($A14,'Return Data'!$B$7:$R$2843,4,0)</f>
        <v>40.67</v>
      </c>
      <c r="D14" s="65">
        <f>VLOOKUP($A14,'Return Data'!$B$7:$R$2843,10,0)</f>
        <v>1.1188</v>
      </c>
      <c r="E14" s="66">
        <f t="shared" si="0"/>
        <v>4</v>
      </c>
      <c r="F14" s="65">
        <f>VLOOKUP($A14,'Return Data'!$B$7:$R$2843,11,0)</f>
        <v>26.697800000000001</v>
      </c>
      <c r="G14" s="66">
        <f t="shared" si="1"/>
        <v>4</v>
      </c>
      <c r="H14" s="65">
        <f>VLOOKUP($A14,'Return Data'!$B$7:$R$2843,12,0)</f>
        <v>32.995399999999997</v>
      </c>
      <c r="I14" s="66">
        <f t="shared" si="2"/>
        <v>7</v>
      </c>
      <c r="J14" s="65">
        <f>VLOOKUP($A14,'Return Data'!$B$7:$R$2843,13,0)</f>
        <v>61.260899999999999</v>
      </c>
      <c r="K14" s="66">
        <f t="shared" si="3"/>
        <v>8</v>
      </c>
      <c r="L14" s="65">
        <f>VLOOKUP($A14,'Return Data'!$B$7:$R$2843,17,0)</f>
        <v>17.290700000000001</v>
      </c>
      <c r="M14" s="66">
        <f t="shared" si="4"/>
        <v>8</v>
      </c>
      <c r="N14" s="65">
        <f>VLOOKUP($A14,'Return Data'!$B$7:$R$2843,14,0)</f>
        <v>12.1799</v>
      </c>
      <c r="O14" s="66">
        <f t="shared" si="5"/>
        <v>4</v>
      </c>
      <c r="P14" s="65">
        <f>VLOOKUP($A14,'Return Data'!$B$7:$R$2843,15,0)</f>
        <v>13.1534</v>
      </c>
      <c r="Q14" s="66">
        <f>RANK(P14,P$8:P$29,0)</f>
        <v>10</v>
      </c>
      <c r="R14" s="65">
        <f>VLOOKUP($A14,'Return Data'!$B$7:$R$2843,16,0)</f>
        <v>12.434799999999999</v>
      </c>
      <c r="S14" s="67">
        <f t="shared" si="6"/>
        <v>17</v>
      </c>
    </row>
    <row r="15" spans="1:20" x14ac:dyDescent="0.3">
      <c r="A15" s="63" t="s">
        <v>835</v>
      </c>
      <c r="B15" s="64">
        <f>VLOOKUP($A15,'Return Data'!$B$7:$R$2843,3,0)</f>
        <v>44330</v>
      </c>
      <c r="C15" s="65">
        <f>VLOOKUP($A15,'Return Data'!$B$7:$R$2843,4,0)</f>
        <v>12.29</v>
      </c>
      <c r="D15" s="65">
        <f>VLOOKUP($A15,'Return Data'!$B$7:$R$2843,10,0)</f>
        <v>-4.0593000000000004</v>
      </c>
      <c r="E15" s="66">
        <f t="shared" si="0"/>
        <v>18</v>
      </c>
      <c r="F15" s="65">
        <f>VLOOKUP($A15,'Return Data'!$B$7:$R$2843,11,0)</f>
        <v>12.237399999999999</v>
      </c>
      <c r="G15" s="66">
        <f t="shared" si="1"/>
        <v>19</v>
      </c>
      <c r="H15" s="65">
        <f>VLOOKUP($A15,'Return Data'!$B$7:$R$2843,12,0)</f>
        <v>24.016100000000002</v>
      </c>
      <c r="I15" s="66">
        <f t="shared" si="2"/>
        <v>21</v>
      </c>
      <c r="J15" s="65">
        <f>VLOOKUP($A15,'Return Data'!$B$7:$R$2843,13,0)</f>
        <v>49.513399999999997</v>
      </c>
      <c r="K15" s="66">
        <f t="shared" si="3"/>
        <v>16</v>
      </c>
      <c r="L15" s="65">
        <f>VLOOKUP($A15,'Return Data'!$B$7:$R$2843,17,0)</f>
        <v>13.660500000000001</v>
      </c>
      <c r="M15" s="66">
        <f t="shared" si="4"/>
        <v>16</v>
      </c>
      <c r="N15" s="65">
        <f>VLOOKUP($A15,'Return Data'!$B$7:$R$2843,14,0)</f>
        <v>6.6486000000000001</v>
      </c>
      <c r="O15" s="66">
        <f>RANK(N15,N$8:N$29,0)</f>
        <v>14</v>
      </c>
      <c r="P15" s="65"/>
      <c r="Q15" s="66"/>
      <c r="R15" s="65">
        <f>VLOOKUP($A15,'Return Data'!$B$7:$R$2843,16,0)</f>
        <v>6.0856000000000003</v>
      </c>
      <c r="S15" s="67">
        <f t="shared" si="6"/>
        <v>20</v>
      </c>
    </row>
    <row r="16" spans="1:20" x14ac:dyDescent="0.3">
      <c r="A16" s="63" t="s">
        <v>837</v>
      </c>
      <c r="B16" s="64">
        <f>VLOOKUP($A16,'Return Data'!$B$7:$R$2843,3,0)</f>
        <v>44330</v>
      </c>
      <c r="C16" s="65">
        <f>VLOOKUP($A16,'Return Data'!$B$7:$R$2843,4,0)</f>
        <v>45.42</v>
      </c>
      <c r="D16" s="65">
        <f>VLOOKUP($A16,'Return Data'!$B$7:$R$2843,10,0)</f>
        <v>-5.9432999999999998</v>
      </c>
      <c r="E16" s="66">
        <f t="shared" si="0"/>
        <v>21</v>
      </c>
      <c r="F16" s="65">
        <f>VLOOKUP($A16,'Return Data'!$B$7:$R$2843,11,0)</f>
        <v>10.269500000000001</v>
      </c>
      <c r="G16" s="66">
        <f t="shared" si="1"/>
        <v>22</v>
      </c>
      <c r="H16" s="65">
        <f>VLOOKUP($A16,'Return Data'!$B$7:$R$2843,12,0)</f>
        <v>18.8383</v>
      </c>
      <c r="I16" s="66">
        <f t="shared" si="2"/>
        <v>22</v>
      </c>
      <c r="J16" s="65">
        <f>VLOOKUP($A16,'Return Data'!$B$7:$R$2843,13,0)</f>
        <v>48.334400000000002</v>
      </c>
      <c r="K16" s="66">
        <f t="shared" si="3"/>
        <v>18</v>
      </c>
      <c r="L16" s="65">
        <f>VLOOKUP($A16,'Return Data'!$B$7:$R$2843,17,0)</f>
        <v>14.027200000000001</v>
      </c>
      <c r="M16" s="66">
        <f t="shared" si="4"/>
        <v>15</v>
      </c>
      <c r="N16" s="65">
        <f>VLOOKUP($A16,'Return Data'!$B$7:$R$2843,14,0)</f>
        <v>4.8718000000000004</v>
      </c>
      <c r="O16" s="66">
        <f>RANK(N16,N$8:N$29,0)</f>
        <v>15</v>
      </c>
      <c r="P16" s="65">
        <f>VLOOKUP($A16,'Return Data'!$B$7:$R$2843,15,0)</f>
        <v>12.575699999999999</v>
      </c>
      <c r="Q16" s="66">
        <f>RANK(P16,P$8:P$29,0)</f>
        <v>12</v>
      </c>
      <c r="R16" s="65">
        <f>VLOOKUP($A16,'Return Data'!$B$7:$R$2843,16,0)</f>
        <v>10.4887</v>
      </c>
      <c r="S16" s="67">
        <f t="shared" si="6"/>
        <v>18</v>
      </c>
    </row>
    <row r="17" spans="1:19" x14ac:dyDescent="0.3">
      <c r="A17" s="63" t="s">
        <v>839</v>
      </c>
      <c r="B17" s="64">
        <f>VLOOKUP($A17,'Return Data'!$B$7:$R$2843,3,0)</f>
        <v>44330</v>
      </c>
      <c r="C17" s="65">
        <f>VLOOKUP($A17,'Return Data'!$B$7:$R$2843,4,0)</f>
        <v>23.782</v>
      </c>
      <c r="D17" s="65">
        <f>VLOOKUP($A17,'Return Data'!$B$7:$R$2843,10,0)</f>
        <v>-3.1164999999999998</v>
      </c>
      <c r="E17" s="66">
        <f t="shared" si="0"/>
        <v>14</v>
      </c>
      <c r="F17" s="65">
        <f>VLOOKUP($A17,'Return Data'!$B$7:$R$2843,11,0)</f>
        <v>16.202500000000001</v>
      </c>
      <c r="G17" s="66">
        <f t="shared" si="1"/>
        <v>13</v>
      </c>
      <c r="H17" s="65">
        <f>VLOOKUP($A17,'Return Data'!$B$7:$R$2843,12,0)</f>
        <v>32.968000000000004</v>
      </c>
      <c r="I17" s="66">
        <f t="shared" si="2"/>
        <v>8</v>
      </c>
      <c r="J17" s="65">
        <f>VLOOKUP($A17,'Return Data'!$B$7:$R$2843,13,0)</f>
        <v>63.203400000000002</v>
      </c>
      <c r="K17" s="66">
        <f t="shared" si="3"/>
        <v>5</v>
      </c>
      <c r="L17" s="65">
        <f>VLOOKUP($A17,'Return Data'!$B$7:$R$2843,17,0)</f>
        <v>23.8</v>
      </c>
      <c r="M17" s="66">
        <f t="shared" si="4"/>
        <v>2</v>
      </c>
      <c r="N17" s="65">
        <f>VLOOKUP($A17,'Return Data'!$B$7:$R$2843,14,0)</f>
        <v>17.9772</v>
      </c>
      <c r="O17" s="66">
        <f>RANK(N17,N$8:N$29,0)</f>
        <v>1</v>
      </c>
      <c r="P17" s="65">
        <f>VLOOKUP($A17,'Return Data'!$B$7:$R$2843,15,0)</f>
        <v>17.527100000000001</v>
      </c>
      <c r="Q17" s="66">
        <f>RANK(P17,P$8:P$29,0)</f>
        <v>1</v>
      </c>
      <c r="R17" s="65">
        <f>VLOOKUP($A17,'Return Data'!$B$7:$R$2843,16,0)</f>
        <v>14.1586</v>
      </c>
      <c r="S17" s="67">
        <f t="shared" si="6"/>
        <v>11</v>
      </c>
    </row>
    <row r="18" spans="1:19" x14ac:dyDescent="0.3">
      <c r="A18" s="63" t="s">
        <v>840</v>
      </c>
      <c r="B18" s="64">
        <f>VLOOKUP($A18,'Return Data'!$B$7:$R$2843,3,0)</f>
        <v>44330</v>
      </c>
      <c r="C18" s="65">
        <f>VLOOKUP($A18,'Return Data'!$B$7:$R$2843,4,0)</f>
        <v>9.8770000000000007</v>
      </c>
      <c r="D18" s="65">
        <f>VLOOKUP($A18,'Return Data'!$B$7:$R$2843,10,0)</f>
        <v>-6.0925000000000002</v>
      </c>
      <c r="E18" s="66">
        <f t="shared" si="0"/>
        <v>22</v>
      </c>
      <c r="F18" s="65">
        <f>VLOOKUP($A18,'Return Data'!$B$7:$R$2843,11,0)</f>
        <v>11.083600000000001</v>
      </c>
      <c r="G18" s="66">
        <f t="shared" si="1"/>
        <v>21</v>
      </c>
      <c r="H18" s="65">
        <f>VLOOKUP($A18,'Return Data'!$B$7:$R$2843,12,0)</f>
        <v>24.408000000000001</v>
      </c>
      <c r="I18" s="66">
        <f t="shared" si="2"/>
        <v>19</v>
      </c>
      <c r="J18" s="65">
        <f>VLOOKUP($A18,'Return Data'!$B$7:$R$2843,13,0)</f>
        <v>44.898400000000002</v>
      </c>
      <c r="K18" s="66">
        <f t="shared" si="3"/>
        <v>22</v>
      </c>
      <c r="L18" s="65">
        <f>VLOOKUP($A18,'Return Data'!$B$7:$R$2843,17,0)</f>
        <v>6.5730000000000004</v>
      </c>
      <c r="M18" s="66">
        <f t="shared" si="4"/>
        <v>18</v>
      </c>
      <c r="N18" s="65">
        <f>VLOOKUP($A18,'Return Data'!$B$7:$R$2843,14,0)</f>
        <v>4.3650000000000002</v>
      </c>
      <c r="O18" s="66">
        <f>RANK(N18,N$8:N$29,0)</f>
        <v>16</v>
      </c>
      <c r="P18" s="65">
        <f>VLOOKUP($A18,'Return Data'!$B$7:$R$2843,15,0)</f>
        <v>12.1122</v>
      </c>
      <c r="Q18" s="66">
        <f>RANK(P18,P$8:P$29,0)</f>
        <v>13</v>
      </c>
      <c r="R18" s="65">
        <f>VLOOKUP($A18,'Return Data'!$B$7:$R$2843,16,0)</f>
        <v>-9.3700000000000006E-2</v>
      </c>
      <c r="S18" s="67">
        <f t="shared" si="6"/>
        <v>22</v>
      </c>
    </row>
    <row r="19" spans="1:19" x14ac:dyDescent="0.3">
      <c r="A19" s="63" t="s">
        <v>843</v>
      </c>
      <c r="B19" s="64">
        <f>VLOOKUP($A19,'Return Data'!$B$7:$R$2843,3,0)</f>
        <v>44330</v>
      </c>
      <c r="C19" s="65">
        <f>VLOOKUP($A19,'Return Data'!$B$7:$R$2843,4,0)</f>
        <v>13.372</v>
      </c>
      <c r="D19" s="65">
        <f>VLOOKUP($A19,'Return Data'!$B$7:$R$2843,10,0)</f>
        <v>-3.5</v>
      </c>
      <c r="E19" s="66">
        <f t="shared" si="0"/>
        <v>15</v>
      </c>
      <c r="F19" s="65">
        <f>VLOOKUP($A19,'Return Data'!$B$7:$R$2843,11,0)</f>
        <v>18.619700000000002</v>
      </c>
      <c r="G19" s="66">
        <f t="shared" si="1"/>
        <v>10</v>
      </c>
      <c r="H19" s="65">
        <f>VLOOKUP($A19,'Return Data'!$B$7:$R$2843,12,0)</f>
        <v>31.4589</v>
      </c>
      <c r="I19" s="66">
        <f t="shared" si="2"/>
        <v>12</v>
      </c>
      <c r="J19" s="65">
        <f>VLOOKUP($A19,'Return Data'!$B$7:$R$2843,13,0)</f>
        <v>58.342199999999998</v>
      </c>
      <c r="K19" s="66">
        <f t="shared" ref="K19" si="7">RANK(J19,J$8:J$29,0)</f>
        <v>9</v>
      </c>
      <c r="L19" s="65"/>
      <c r="M19" s="66"/>
      <c r="N19" s="65"/>
      <c r="O19" s="66"/>
      <c r="P19" s="65"/>
      <c r="Q19" s="66"/>
      <c r="R19" s="65">
        <f>VLOOKUP($A19,'Return Data'!$B$7:$R$2843,16,0)</f>
        <v>17.2073</v>
      </c>
      <c r="S19" s="67">
        <f t="shared" si="6"/>
        <v>5</v>
      </c>
    </row>
    <row r="20" spans="1:19" x14ac:dyDescent="0.3">
      <c r="A20" s="63" t="s">
        <v>845</v>
      </c>
      <c r="B20" s="64">
        <f>VLOOKUP($A20,'Return Data'!$B$7:$R$2843,3,0)</f>
        <v>44330</v>
      </c>
      <c r="C20" s="65">
        <f>VLOOKUP($A20,'Return Data'!$B$7:$R$2843,4,0)</f>
        <v>13.994999999999999</v>
      </c>
      <c r="D20" s="65">
        <f>VLOOKUP($A20,'Return Data'!$B$7:$R$2843,10,0)</f>
        <v>1.9821</v>
      </c>
      <c r="E20" s="66">
        <f t="shared" si="0"/>
        <v>2</v>
      </c>
      <c r="F20" s="65">
        <f>VLOOKUP($A20,'Return Data'!$B$7:$R$2843,11,0)</f>
        <v>16.5182</v>
      </c>
      <c r="G20" s="66">
        <f t="shared" si="1"/>
        <v>11</v>
      </c>
      <c r="H20" s="65">
        <f>VLOOKUP($A20,'Return Data'!$B$7:$R$2843,12,0)</f>
        <v>24.069099999999999</v>
      </c>
      <c r="I20" s="66">
        <f t="shared" si="2"/>
        <v>20</v>
      </c>
      <c r="J20" s="65">
        <f>VLOOKUP($A20,'Return Data'!$B$7:$R$2843,13,0)</f>
        <v>48.377899999999997</v>
      </c>
      <c r="K20" s="66">
        <f t="shared" ref="K20:K27" si="8">RANK(J20,J$8:J$29,0)</f>
        <v>17</v>
      </c>
      <c r="L20" s="65">
        <f>VLOOKUP($A20,'Return Data'!$B$7:$R$2843,17,0)</f>
        <v>15.974</v>
      </c>
      <c r="M20" s="66">
        <f t="shared" ref="M20" si="9">RANK(L20,L$8:L$29,0)</f>
        <v>11</v>
      </c>
      <c r="N20" s="65"/>
      <c r="O20" s="66"/>
      <c r="P20" s="65"/>
      <c r="Q20" s="66"/>
      <c r="R20" s="65">
        <f>VLOOKUP($A20,'Return Data'!$B$7:$R$2843,16,0)</f>
        <v>14.2484</v>
      </c>
      <c r="S20" s="67">
        <f t="shared" si="6"/>
        <v>10</v>
      </c>
    </row>
    <row r="21" spans="1:19" x14ac:dyDescent="0.3">
      <c r="A21" s="63" t="s">
        <v>847</v>
      </c>
      <c r="B21" s="64">
        <f>VLOOKUP($A21,'Return Data'!$B$7:$R$2843,3,0)</f>
        <v>44330</v>
      </c>
      <c r="C21" s="65">
        <f>VLOOKUP($A21,'Return Data'!$B$7:$R$2843,4,0)</f>
        <v>15.661</v>
      </c>
      <c r="D21" s="65">
        <f>VLOOKUP($A21,'Return Data'!$B$7:$R$2843,10,0)</f>
        <v>-1.4783999999999999</v>
      </c>
      <c r="E21" s="66">
        <f t="shared" si="0"/>
        <v>8</v>
      </c>
      <c r="F21" s="65">
        <f>VLOOKUP($A21,'Return Data'!$B$7:$R$2843,11,0)</f>
        <v>19.577000000000002</v>
      </c>
      <c r="G21" s="66">
        <f t="shared" si="1"/>
        <v>8</v>
      </c>
      <c r="H21" s="65">
        <f>VLOOKUP($A21,'Return Data'!$B$7:$R$2843,12,0)</f>
        <v>34.8459</v>
      </c>
      <c r="I21" s="66">
        <f t="shared" si="2"/>
        <v>5</v>
      </c>
      <c r="J21" s="65">
        <f>VLOOKUP($A21,'Return Data'!$B$7:$R$2843,13,0)</f>
        <v>73.030600000000007</v>
      </c>
      <c r="K21" s="66">
        <f t="shared" si="8"/>
        <v>3</v>
      </c>
      <c r="L21" s="65"/>
      <c r="M21" s="66"/>
      <c r="N21" s="65"/>
      <c r="O21" s="66"/>
      <c r="P21" s="65"/>
      <c r="Q21" s="66"/>
      <c r="R21" s="65">
        <f>VLOOKUP($A21,'Return Data'!$B$7:$R$2843,16,0)</f>
        <v>25.105499999999999</v>
      </c>
      <c r="S21" s="67">
        <f t="shared" si="6"/>
        <v>1</v>
      </c>
    </row>
    <row r="22" spans="1:19" x14ac:dyDescent="0.3">
      <c r="A22" s="63" t="s">
        <v>849</v>
      </c>
      <c r="B22" s="64">
        <f>VLOOKUP($A22,'Return Data'!$B$7:$R$2843,3,0)</f>
        <v>44330</v>
      </c>
      <c r="C22" s="65">
        <f>VLOOKUP($A22,'Return Data'!$B$7:$R$2843,4,0)</f>
        <v>29.201599999999999</v>
      </c>
      <c r="D22" s="65">
        <f>VLOOKUP($A22,'Return Data'!$B$7:$R$2843,10,0)</f>
        <v>-5.1092000000000004</v>
      </c>
      <c r="E22" s="66">
        <f t="shared" si="0"/>
        <v>20</v>
      </c>
      <c r="F22" s="65">
        <f>VLOOKUP($A22,'Return Data'!$B$7:$R$2843,11,0)</f>
        <v>11.145099999999999</v>
      </c>
      <c r="G22" s="66">
        <f t="shared" si="1"/>
        <v>20</v>
      </c>
      <c r="H22" s="65">
        <f>VLOOKUP($A22,'Return Data'!$B$7:$R$2843,12,0)</f>
        <v>28.752600000000001</v>
      </c>
      <c r="I22" s="66">
        <f t="shared" si="2"/>
        <v>16</v>
      </c>
      <c r="J22" s="65">
        <f>VLOOKUP($A22,'Return Data'!$B$7:$R$2843,13,0)</f>
        <v>46.685699999999997</v>
      </c>
      <c r="K22" s="66">
        <f t="shared" si="8"/>
        <v>21</v>
      </c>
      <c r="L22" s="65">
        <f>VLOOKUP($A22,'Return Data'!$B$7:$R$2843,17,0)</f>
        <v>18.428799999999999</v>
      </c>
      <c r="M22" s="66">
        <f t="shared" ref="M22:M27" si="10">RANK(L22,L$8:L$29,0)</f>
        <v>5</v>
      </c>
      <c r="N22" s="65">
        <f>VLOOKUP($A22,'Return Data'!$B$7:$R$2843,14,0)</f>
        <v>10.3812</v>
      </c>
      <c r="O22" s="66">
        <f t="shared" ref="O22:O27" si="11">RANK(N22,N$8:N$29,0)</f>
        <v>9</v>
      </c>
      <c r="P22" s="65">
        <f>VLOOKUP($A22,'Return Data'!$B$7:$R$2843,15,0)</f>
        <v>14.029199999999999</v>
      </c>
      <c r="Q22" s="66">
        <f t="shared" ref="Q22:Q27" si="12">RANK(P22,P$8:P$29,0)</f>
        <v>7</v>
      </c>
      <c r="R22" s="65">
        <f>VLOOKUP($A22,'Return Data'!$B$7:$R$2843,16,0)</f>
        <v>14.3184</v>
      </c>
      <c r="S22" s="67">
        <f t="shared" si="6"/>
        <v>9</v>
      </c>
    </row>
    <row r="23" spans="1:19" x14ac:dyDescent="0.3">
      <c r="A23" s="63" t="s">
        <v>850</v>
      </c>
      <c r="B23" s="64">
        <f>VLOOKUP($A23,'Return Data'!$B$7:$R$2843,3,0)</f>
        <v>44330</v>
      </c>
      <c r="C23" s="65">
        <f>VLOOKUP($A23,'Return Data'!$B$7:$R$2843,4,0)</f>
        <v>63.672600000000003</v>
      </c>
      <c r="D23" s="65">
        <f>VLOOKUP($A23,'Return Data'!$B$7:$R$2843,10,0)</f>
        <v>-1.7994000000000001</v>
      </c>
      <c r="E23" s="66">
        <f t="shared" si="0"/>
        <v>10</v>
      </c>
      <c r="F23" s="65">
        <f>VLOOKUP($A23,'Return Data'!$B$7:$R$2843,11,0)</f>
        <v>29.9192</v>
      </c>
      <c r="G23" s="66">
        <f t="shared" si="1"/>
        <v>2</v>
      </c>
      <c r="H23" s="65">
        <f>VLOOKUP($A23,'Return Data'!$B$7:$R$2843,12,0)</f>
        <v>44.460599999999999</v>
      </c>
      <c r="I23" s="66">
        <f t="shared" si="2"/>
        <v>3</v>
      </c>
      <c r="J23" s="65">
        <f>VLOOKUP($A23,'Return Data'!$B$7:$R$2843,13,0)</f>
        <v>79.053799999999995</v>
      </c>
      <c r="K23" s="66">
        <f t="shared" si="8"/>
        <v>2</v>
      </c>
      <c r="L23" s="65">
        <f>VLOOKUP($A23,'Return Data'!$B$7:$R$2843,17,0)</f>
        <v>17.639199999999999</v>
      </c>
      <c r="M23" s="66">
        <f t="shared" si="10"/>
        <v>6</v>
      </c>
      <c r="N23" s="65">
        <f>VLOOKUP($A23,'Return Data'!$B$7:$R$2843,14,0)</f>
        <v>10.473699999999999</v>
      </c>
      <c r="O23" s="66">
        <f t="shared" si="11"/>
        <v>8</v>
      </c>
      <c r="P23" s="65">
        <f>VLOOKUP($A23,'Return Data'!$B$7:$R$2843,15,0)</f>
        <v>14.1259</v>
      </c>
      <c r="Q23" s="66">
        <f t="shared" si="12"/>
        <v>6</v>
      </c>
      <c r="R23" s="65">
        <f>VLOOKUP($A23,'Return Data'!$B$7:$R$2843,16,0)</f>
        <v>13.726599999999999</v>
      </c>
      <c r="S23" s="67">
        <f t="shared" si="6"/>
        <v>14</v>
      </c>
    </row>
    <row r="24" spans="1:19" x14ac:dyDescent="0.3">
      <c r="A24" s="63" t="s">
        <v>852</v>
      </c>
      <c r="B24" s="64">
        <f>VLOOKUP($A24,'Return Data'!$B$7:$R$2843,3,0)</f>
        <v>44330</v>
      </c>
      <c r="C24" s="65">
        <f>VLOOKUP($A24,'Return Data'!$B$7:$R$2843,4,0)</f>
        <v>90.87</v>
      </c>
      <c r="D24" s="65">
        <f>VLOOKUP($A24,'Return Data'!$B$7:$R$2843,10,0)</f>
        <v>-0.50370000000000004</v>
      </c>
      <c r="E24" s="66">
        <f t="shared" si="0"/>
        <v>7</v>
      </c>
      <c r="F24" s="65">
        <f>VLOOKUP($A24,'Return Data'!$B$7:$R$2843,11,0)</f>
        <v>22.8139</v>
      </c>
      <c r="G24" s="66">
        <f t="shared" si="1"/>
        <v>6</v>
      </c>
      <c r="H24" s="65">
        <f>VLOOKUP($A24,'Return Data'!$B$7:$R$2843,12,0)</f>
        <v>36.482399999999998</v>
      </c>
      <c r="I24" s="66">
        <f t="shared" si="2"/>
        <v>4</v>
      </c>
      <c r="J24" s="65">
        <f>VLOOKUP($A24,'Return Data'!$B$7:$R$2843,13,0)</f>
        <v>58.144799999999996</v>
      </c>
      <c r="K24" s="66">
        <f t="shared" si="8"/>
        <v>10</v>
      </c>
      <c r="L24" s="65">
        <f>VLOOKUP($A24,'Return Data'!$B$7:$R$2843,17,0)</f>
        <v>21.779900000000001</v>
      </c>
      <c r="M24" s="66">
        <f t="shared" si="10"/>
        <v>3</v>
      </c>
      <c r="N24" s="65">
        <f>VLOOKUP($A24,'Return Data'!$B$7:$R$2843,14,0)</f>
        <v>13.736599999999999</v>
      </c>
      <c r="O24" s="66">
        <f t="shared" si="11"/>
        <v>3</v>
      </c>
      <c r="P24" s="65">
        <f>VLOOKUP($A24,'Return Data'!$B$7:$R$2843,15,0)</f>
        <v>15.4552</v>
      </c>
      <c r="Q24" s="66">
        <f t="shared" si="12"/>
        <v>4</v>
      </c>
      <c r="R24" s="65">
        <f>VLOOKUP($A24,'Return Data'!$B$7:$R$2843,16,0)</f>
        <v>15.2852</v>
      </c>
      <c r="S24" s="67">
        <f t="shared" si="6"/>
        <v>8</v>
      </c>
    </row>
    <row r="25" spans="1:19" x14ac:dyDescent="0.3">
      <c r="A25" s="63" t="s">
        <v>854</v>
      </c>
      <c r="B25" s="64">
        <f>VLOOKUP($A25,'Return Data'!$B$7:$R$2843,3,0)</f>
        <v>44330</v>
      </c>
      <c r="C25" s="65">
        <f>VLOOKUP($A25,'Return Data'!$B$7:$R$2843,4,0)</f>
        <v>48.927900000000001</v>
      </c>
      <c r="D25" s="65">
        <f>VLOOKUP($A25,'Return Data'!$B$7:$R$2843,10,0)</f>
        <v>16.824300000000001</v>
      </c>
      <c r="E25" s="66">
        <f t="shared" si="0"/>
        <v>1</v>
      </c>
      <c r="F25" s="65">
        <f>VLOOKUP($A25,'Return Data'!$B$7:$R$2843,11,0)</f>
        <v>40.5017</v>
      </c>
      <c r="G25" s="66">
        <f t="shared" si="1"/>
        <v>1</v>
      </c>
      <c r="H25" s="65">
        <f>VLOOKUP($A25,'Return Data'!$B$7:$R$2843,12,0)</f>
        <v>52.402000000000001</v>
      </c>
      <c r="I25" s="66">
        <f t="shared" si="2"/>
        <v>1</v>
      </c>
      <c r="J25" s="65">
        <f>VLOOKUP($A25,'Return Data'!$B$7:$R$2843,13,0)</f>
        <v>80.361400000000003</v>
      </c>
      <c r="K25" s="66">
        <f t="shared" si="8"/>
        <v>1</v>
      </c>
      <c r="L25" s="65">
        <f>VLOOKUP($A25,'Return Data'!$B$7:$R$2843,17,0)</f>
        <v>27.4741</v>
      </c>
      <c r="M25" s="66">
        <f t="shared" si="10"/>
        <v>1</v>
      </c>
      <c r="N25" s="65">
        <f>VLOOKUP($A25,'Return Data'!$B$7:$R$2843,14,0)</f>
        <v>14.596399999999999</v>
      </c>
      <c r="O25" s="66">
        <f t="shared" si="11"/>
        <v>2</v>
      </c>
      <c r="P25" s="65">
        <f>VLOOKUP($A25,'Return Data'!$B$7:$R$2843,15,0)</f>
        <v>15.4704</v>
      </c>
      <c r="Q25" s="66">
        <f t="shared" si="12"/>
        <v>3</v>
      </c>
      <c r="R25" s="65">
        <f>VLOOKUP($A25,'Return Data'!$B$7:$R$2843,16,0)</f>
        <v>13.2156</v>
      </c>
      <c r="S25" s="67">
        <f t="shared" si="6"/>
        <v>15</v>
      </c>
    </row>
    <row r="26" spans="1:19" x14ac:dyDescent="0.3">
      <c r="A26" s="63" t="s">
        <v>857</v>
      </c>
      <c r="B26" s="64">
        <f>VLOOKUP($A26,'Return Data'!$B$7:$R$2843,3,0)</f>
        <v>44330</v>
      </c>
      <c r="C26" s="65">
        <f>VLOOKUP($A26,'Return Data'!$B$7:$R$2843,4,0)</f>
        <v>190.7003</v>
      </c>
      <c r="D26" s="65">
        <f>VLOOKUP($A26,'Return Data'!$B$7:$R$2843,10,0)</f>
        <v>1.3339000000000001</v>
      </c>
      <c r="E26" s="66">
        <f t="shared" si="0"/>
        <v>3</v>
      </c>
      <c r="F26" s="65">
        <f>VLOOKUP($A26,'Return Data'!$B$7:$R$2843,11,0)</f>
        <v>19.604700000000001</v>
      </c>
      <c r="G26" s="66">
        <f t="shared" si="1"/>
        <v>7</v>
      </c>
      <c r="H26" s="65">
        <f>VLOOKUP($A26,'Return Data'!$B$7:$R$2843,12,0)</f>
        <v>31.66</v>
      </c>
      <c r="I26" s="66">
        <f t="shared" si="2"/>
        <v>11</v>
      </c>
      <c r="J26" s="65">
        <f>VLOOKUP($A26,'Return Data'!$B$7:$R$2843,13,0)</f>
        <v>52.612000000000002</v>
      </c>
      <c r="K26" s="66">
        <f t="shared" si="8"/>
        <v>15</v>
      </c>
      <c r="L26" s="65">
        <f>VLOOKUP($A26,'Return Data'!$B$7:$R$2843,17,0)</f>
        <v>17.3566</v>
      </c>
      <c r="M26" s="66">
        <f t="shared" si="10"/>
        <v>7</v>
      </c>
      <c r="N26" s="65">
        <f>VLOOKUP($A26,'Return Data'!$B$7:$R$2843,14,0)</f>
        <v>11.8588</v>
      </c>
      <c r="O26" s="66">
        <f t="shared" si="11"/>
        <v>5</v>
      </c>
      <c r="P26" s="65">
        <f>VLOOKUP($A26,'Return Data'!$B$7:$R$2843,15,0)</f>
        <v>14.973699999999999</v>
      </c>
      <c r="Q26" s="66">
        <f t="shared" si="12"/>
        <v>5</v>
      </c>
      <c r="R26" s="65">
        <f>VLOOKUP($A26,'Return Data'!$B$7:$R$2843,16,0)</f>
        <v>19.4344</v>
      </c>
      <c r="S26" s="67">
        <f t="shared" si="6"/>
        <v>3</v>
      </c>
    </row>
    <row r="27" spans="1:19" x14ac:dyDescent="0.3">
      <c r="A27" s="63" t="s">
        <v>858</v>
      </c>
      <c r="B27" s="64">
        <f>VLOOKUP($A27,'Return Data'!$B$7:$R$2843,3,0)</f>
        <v>44330</v>
      </c>
      <c r="C27" s="65">
        <f>VLOOKUP($A27,'Return Data'!$B$7:$R$2843,4,0)</f>
        <v>226.79249999999999</v>
      </c>
      <c r="D27" s="65">
        <f>VLOOKUP($A27,'Return Data'!$B$7:$R$2843,10,0)</f>
        <v>-4.0195999999999996</v>
      </c>
      <c r="E27" s="66">
        <f t="shared" si="0"/>
        <v>17</v>
      </c>
      <c r="F27" s="65">
        <f>VLOOKUP($A27,'Return Data'!$B$7:$R$2843,11,0)</f>
        <v>14.4587</v>
      </c>
      <c r="G27" s="66">
        <f t="shared" si="1"/>
        <v>17</v>
      </c>
      <c r="H27" s="65">
        <f>VLOOKUP($A27,'Return Data'!$B$7:$R$2843,12,0)</f>
        <v>26.852599999999999</v>
      </c>
      <c r="I27" s="66">
        <f t="shared" si="2"/>
        <v>17</v>
      </c>
      <c r="J27" s="65">
        <f>VLOOKUP($A27,'Return Data'!$B$7:$R$2843,13,0)</f>
        <v>47.4953</v>
      </c>
      <c r="K27" s="66">
        <f t="shared" si="8"/>
        <v>19</v>
      </c>
      <c r="L27" s="65">
        <f>VLOOKUP($A27,'Return Data'!$B$7:$R$2843,17,0)</f>
        <v>14.3058</v>
      </c>
      <c r="M27" s="66">
        <f t="shared" si="10"/>
        <v>14</v>
      </c>
      <c r="N27" s="65">
        <f>VLOOKUP($A27,'Return Data'!$B$7:$R$2843,14,0)</f>
        <v>10.1609</v>
      </c>
      <c r="O27" s="66">
        <f t="shared" si="11"/>
        <v>10</v>
      </c>
      <c r="P27" s="65">
        <f>VLOOKUP($A27,'Return Data'!$B$7:$R$2843,15,0)</f>
        <v>13.9223</v>
      </c>
      <c r="Q27" s="66">
        <f t="shared" si="12"/>
        <v>8</v>
      </c>
      <c r="R27" s="65">
        <f>VLOOKUP($A27,'Return Data'!$B$7:$R$2843,16,0)</f>
        <v>18.058499999999999</v>
      </c>
      <c r="S27" s="67">
        <f t="shared" si="6"/>
        <v>4</v>
      </c>
    </row>
    <row r="28" spans="1:19" x14ac:dyDescent="0.3">
      <c r="A28" s="63" t="s">
        <v>861</v>
      </c>
      <c r="B28" s="64">
        <f>VLOOKUP($A28,'Return Data'!$B$7:$R$2843,3,0)</f>
        <v>44330</v>
      </c>
      <c r="C28" s="65">
        <f>VLOOKUP($A28,'Return Data'!$B$7:$R$2843,4,0)</f>
        <v>12.3314</v>
      </c>
      <c r="D28" s="65">
        <f>VLOOKUP($A28,'Return Data'!$B$7:$R$2843,10,0)</f>
        <v>-2.3704000000000001</v>
      </c>
      <c r="E28" s="66">
        <f t="shared" si="0"/>
        <v>11</v>
      </c>
      <c r="F28" s="65">
        <f>VLOOKUP($A28,'Return Data'!$B$7:$R$2843,11,0)</f>
        <v>18.831700000000001</v>
      </c>
      <c r="G28" s="66">
        <f t="shared" si="1"/>
        <v>9</v>
      </c>
      <c r="H28" s="65">
        <f>VLOOKUP($A28,'Return Data'!$B$7:$R$2843,12,0)</f>
        <v>33.628799999999998</v>
      </c>
      <c r="I28" s="66">
        <f>RANK(H28,H$8:H$29,0)</f>
        <v>6</v>
      </c>
      <c r="J28" s="65">
        <f>VLOOKUP($A28,'Return Data'!$B$7:$R$2843,13,0)</f>
        <v>61.746600000000001</v>
      </c>
      <c r="K28" s="66">
        <f t="shared" ref="K28" si="13">RANK(J28,J$8:J$29,0)</f>
        <v>6</v>
      </c>
      <c r="L28" s="65"/>
      <c r="M28" s="66"/>
      <c r="N28" s="65"/>
      <c r="O28" s="66"/>
      <c r="P28" s="65"/>
      <c r="Q28" s="66"/>
      <c r="R28" s="65">
        <f>VLOOKUP($A28,'Return Data'!$B$7:$R$2843,16,0)</f>
        <v>15.6525</v>
      </c>
      <c r="S28" s="67">
        <f t="shared" si="6"/>
        <v>7</v>
      </c>
    </row>
    <row r="29" spans="1:19" x14ac:dyDescent="0.3">
      <c r="A29" s="63" t="s">
        <v>863</v>
      </c>
      <c r="B29" s="64">
        <f>VLOOKUP($A29,'Return Data'!$B$7:$R$2843,3,0)</f>
        <v>44330</v>
      </c>
      <c r="C29" s="65">
        <f>VLOOKUP($A29,'Return Data'!$B$7:$R$2843,4,0)</f>
        <v>14.46</v>
      </c>
      <c r="D29" s="65">
        <f>VLOOKUP($A29,'Return Data'!$B$7:$R$2843,10,0)</f>
        <v>-2.5606</v>
      </c>
      <c r="E29" s="66">
        <f t="shared" si="0"/>
        <v>13</v>
      </c>
      <c r="F29" s="65">
        <f>VLOOKUP($A29,'Return Data'!$B$7:$R$2843,11,0)</f>
        <v>15.68</v>
      </c>
      <c r="G29" s="66">
        <f t="shared" si="1"/>
        <v>14</v>
      </c>
      <c r="H29" s="65">
        <f>VLOOKUP($A29,'Return Data'!$B$7:$R$2843,12,0)</f>
        <v>30.8597</v>
      </c>
      <c r="I29" s="66">
        <f>RANK(H29,H$8:H$29,0)</f>
        <v>13</v>
      </c>
      <c r="J29" s="65">
        <f>VLOOKUP($A29,'Return Data'!$B$7:$R$2843,13,0)</f>
        <v>55.651200000000003</v>
      </c>
      <c r="K29" s="66">
        <f t="shared" ref="K29" si="14">RANK(J29,J$8:J$29,0)</f>
        <v>12</v>
      </c>
      <c r="L29" s="65"/>
      <c r="M29" s="66"/>
      <c r="N29" s="65"/>
      <c r="O29" s="66"/>
      <c r="P29" s="65"/>
      <c r="Q29" s="66"/>
      <c r="R29" s="65">
        <f>VLOOKUP($A29,'Return Data'!$B$7:$R$2843,16,0)</f>
        <v>23.088699999999999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-1.3933636363636366</v>
      </c>
      <c r="E31" s="74"/>
      <c r="F31" s="75">
        <f>AVERAGE(F8:F29)</f>
        <v>18.950895454545456</v>
      </c>
      <c r="G31" s="74"/>
      <c r="H31" s="75">
        <f>AVERAGE(H8:H29)</f>
        <v>32.108259090909094</v>
      </c>
      <c r="I31" s="74"/>
      <c r="J31" s="75">
        <f>AVERAGE(J8:J29)</f>
        <v>58.002250000000011</v>
      </c>
      <c r="K31" s="74"/>
      <c r="L31" s="75">
        <f>AVERAGE(L8:L29)</f>
        <v>16.742338888888888</v>
      </c>
      <c r="M31" s="74"/>
      <c r="N31" s="75">
        <f>AVERAGE(N8:N29)</f>
        <v>10.073517647058823</v>
      </c>
      <c r="O31" s="74"/>
      <c r="P31" s="75">
        <f>AVERAGE(P8:P29)</f>
        <v>13.858653333333335</v>
      </c>
      <c r="Q31" s="74"/>
      <c r="R31" s="75">
        <f>AVERAGE(R8:R29)</f>
        <v>13.896745454545453</v>
      </c>
      <c r="S31" s="76"/>
    </row>
    <row r="32" spans="1:19" x14ac:dyDescent="0.3">
      <c r="A32" s="73" t="s">
        <v>28</v>
      </c>
      <c r="B32" s="74"/>
      <c r="C32" s="74"/>
      <c r="D32" s="75">
        <f>MIN(D8:D29)</f>
        <v>-6.0925000000000002</v>
      </c>
      <c r="E32" s="74"/>
      <c r="F32" s="75">
        <f>MIN(F8:F29)</f>
        <v>10.269500000000001</v>
      </c>
      <c r="G32" s="74"/>
      <c r="H32" s="75">
        <f>MIN(H8:H29)</f>
        <v>18.8383</v>
      </c>
      <c r="I32" s="74"/>
      <c r="J32" s="75">
        <f>MIN(J8:J29)</f>
        <v>44.898400000000002</v>
      </c>
      <c r="K32" s="74"/>
      <c r="L32" s="75">
        <f>MIN(L8:L29)</f>
        <v>6.5730000000000004</v>
      </c>
      <c r="M32" s="74"/>
      <c r="N32" s="75">
        <f>MIN(N8:N29)</f>
        <v>4.0712999999999999</v>
      </c>
      <c r="O32" s="74"/>
      <c r="P32" s="75">
        <f>MIN(P8:P29)</f>
        <v>9.4649000000000001</v>
      </c>
      <c r="Q32" s="74"/>
      <c r="R32" s="75">
        <f>MIN(R8:R29)</f>
        <v>-9.3700000000000006E-2</v>
      </c>
      <c r="S32" s="76"/>
    </row>
    <row r="33" spans="1:19" ht="15" thickBot="1" x14ac:dyDescent="0.35">
      <c r="A33" s="77" t="s">
        <v>29</v>
      </c>
      <c r="B33" s="78"/>
      <c r="C33" s="78"/>
      <c r="D33" s="79">
        <f>MAX(D8:D29)</f>
        <v>16.824300000000001</v>
      </c>
      <c r="E33" s="78"/>
      <c r="F33" s="79">
        <f>MAX(F8:F29)</f>
        <v>40.5017</v>
      </c>
      <c r="G33" s="78"/>
      <c r="H33" s="79">
        <f>MAX(H8:H29)</f>
        <v>52.402000000000001</v>
      </c>
      <c r="I33" s="78"/>
      <c r="J33" s="79">
        <f>MAX(J8:J29)</f>
        <v>80.361400000000003</v>
      </c>
      <c r="K33" s="78"/>
      <c r="L33" s="79">
        <f>MAX(L8:L29)</f>
        <v>27.4741</v>
      </c>
      <c r="M33" s="78"/>
      <c r="N33" s="79">
        <f>MAX(N8:N29)</f>
        <v>17.9772</v>
      </c>
      <c r="O33" s="78"/>
      <c r="P33" s="79">
        <f>MAX(P8:P29)</f>
        <v>17.527100000000001</v>
      </c>
      <c r="Q33" s="78"/>
      <c r="R33" s="79">
        <f>MAX(R8:R29)</f>
        <v>25.105499999999999</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1568</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1451</v>
      </c>
      <c r="B8" s="64">
        <f>VLOOKUP($A8,'Return Data'!$B$7:$R$2843,3,0)</f>
        <v>44330</v>
      </c>
      <c r="C8" s="65">
        <f>VLOOKUP($A8,'Return Data'!$B$7:$R$2843,4,0)</f>
        <v>48.569000000000003</v>
      </c>
      <c r="D8" s="65">
        <f>VLOOKUP($A8,'Return Data'!$B$7:$R$2843,10,0)</f>
        <v>10.429</v>
      </c>
      <c r="E8" s="66">
        <f t="shared" ref="E8:E30" si="0">RANK(D8,D$8:D$30,0)</f>
        <v>11</v>
      </c>
      <c r="F8" s="65">
        <f>VLOOKUP($A8,'Return Data'!$B$7:$R$2843,11,0)</f>
        <v>39.672899999999998</v>
      </c>
      <c r="G8" s="66">
        <f t="shared" ref="G8:G18" si="1">RANK(F8,F$8:F$30,0)</f>
        <v>13</v>
      </c>
      <c r="H8" s="65">
        <f>VLOOKUP($A8,'Return Data'!$B$7:$R$2843,12,0)</f>
        <v>62.805100000000003</v>
      </c>
      <c r="I8" s="66">
        <f t="shared" ref="I8" si="2">RANK(H8,H$8:H$30,0)</f>
        <v>5</v>
      </c>
      <c r="J8" s="65">
        <f>VLOOKUP($A8,'Return Data'!$B$7:$R$2843,13,0)</f>
        <v>107.9624</v>
      </c>
      <c r="K8" s="66">
        <f t="shared" ref="K8" si="3">RANK(J8,J$8:J$30,0)</f>
        <v>9</v>
      </c>
      <c r="L8" s="65">
        <f>VLOOKUP($A8,'Return Data'!$B$7:$R$2843,17,0)</f>
        <v>18.105599999999999</v>
      </c>
      <c r="M8" s="66">
        <f>RANK(L8,L$8:L$30,0)</f>
        <v>19</v>
      </c>
      <c r="N8" s="65">
        <f>VLOOKUP($A8,'Return Data'!$B$7:$R$2843,14,0)</f>
        <v>3.343</v>
      </c>
      <c r="O8" s="66">
        <f>RANK(N8,N$8:N$30,0)</f>
        <v>15</v>
      </c>
      <c r="P8" s="65">
        <f>VLOOKUP($A8,'Return Data'!$B$7:$R$2843,15,0)</f>
        <v>12.6774</v>
      </c>
      <c r="Q8" s="66">
        <f>RANK(P8,P$8:P$30,0)</f>
        <v>11</v>
      </c>
      <c r="R8" s="65">
        <f>VLOOKUP($A8,'Return Data'!$B$7:$R$2843,16,0)</f>
        <v>16.7684</v>
      </c>
      <c r="S8" s="67">
        <f t="shared" ref="S8:S30" si="4">RANK(R8,R$8:R$30,0)</f>
        <v>17</v>
      </c>
    </row>
    <row r="9" spans="1:20" x14ac:dyDescent="0.3">
      <c r="A9" s="63" t="s">
        <v>1452</v>
      </c>
      <c r="B9" s="64">
        <f>VLOOKUP($A9,'Return Data'!$B$7:$R$2843,3,0)</f>
        <v>44330</v>
      </c>
      <c r="C9" s="65">
        <f>VLOOKUP($A9,'Return Data'!$B$7:$R$2843,4,0)</f>
        <v>51.3</v>
      </c>
      <c r="D9" s="65">
        <f>VLOOKUP($A9,'Return Data'!$B$7:$R$2843,10,0)</f>
        <v>10.751300000000001</v>
      </c>
      <c r="E9" s="66">
        <f t="shared" si="0"/>
        <v>10</v>
      </c>
      <c r="F9" s="65">
        <f>VLOOKUP($A9,'Return Data'!$B$7:$R$2843,11,0)</f>
        <v>33.628500000000003</v>
      </c>
      <c r="G9" s="66">
        <f t="shared" si="1"/>
        <v>21</v>
      </c>
      <c r="H9" s="65">
        <f>VLOOKUP($A9,'Return Data'!$B$7:$R$2843,12,0)</f>
        <v>54.192999999999998</v>
      </c>
      <c r="I9" s="66">
        <f t="shared" ref="I9:I30" si="5">RANK(H9,H$8:H$30,0)</f>
        <v>18</v>
      </c>
      <c r="J9" s="65">
        <f>VLOOKUP($A9,'Return Data'!$B$7:$R$2843,13,0)</f>
        <v>85.802199999999999</v>
      </c>
      <c r="K9" s="66">
        <f t="shared" ref="K9:K30" si="6">RANK(J9,J$8:J$30,0)</f>
        <v>22</v>
      </c>
      <c r="L9" s="65">
        <f>VLOOKUP($A9,'Return Data'!$B$7:$R$2843,17,0)</f>
        <v>33.410800000000002</v>
      </c>
      <c r="M9" s="66">
        <f t="shared" ref="M9:M30" si="7">RANK(L9,L$8:L$30,0)</f>
        <v>6</v>
      </c>
      <c r="N9" s="65">
        <f>VLOOKUP($A9,'Return Data'!$B$7:$R$2843,14,0)</f>
        <v>20.287800000000001</v>
      </c>
      <c r="O9" s="66">
        <f t="shared" ref="O9:O30" si="8">RANK(N9,N$8:N$30,0)</f>
        <v>2</v>
      </c>
      <c r="P9" s="65">
        <f>VLOOKUP($A9,'Return Data'!$B$7:$R$2843,15,0)</f>
        <v>19.7636</v>
      </c>
      <c r="Q9" s="66">
        <f t="shared" ref="Q9:Q30" si="9">RANK(P9,P$8:P$30,0)</f>
        <v>3</v>
      </c>
      <c r="R9" s="65">
        <f>VLOOKUP($A9,'Return Data'!$B$7:$R$2843,16,0)</f>
        <v>24.504899999999999</v>
      </c>
      <c r="S9" s="67">
        <f t="shared" si="4"/>
        <v>8</v>
      </c>
    </row>
    <row r="10" spans="1:20" x14ac:dyDescent="0.3">
      <c r="A10" s="63" t="s">
        <v>1454</v>
      </c>
      <c r="B10" s="64">
        <f>VLOOKUP($A10,'Return Data'!$B$7:$R$2843,3,0)</f>
        <v>44330</v>
      </c>
      <c r="C10" s="65">
        <f>VLOOKUP($A10,'Return Data'!$B$7:$R$2843,4,0)</f>
        <v>20.73</v>
      </c>
      <c r="D10" s="65">
        <f>VLOOKUP($A10,'Return Data'!$B$7:$R$2843,10,0)</f>
        <v>12.479699999999999</v>
      </c>
      <c r="E10" s="66">
        <f t="shared" si="0"/>
        <v>6</v>
      </c>
      <c r="F10" s="65">
        <f>VLOOKUP($A10,'Return Data'!$B$7:$R$2843,11,0)</f>
        <v>39.69</v>
      </c>
      <c r="G10" s="66">
        <f t="shared" si="1"/>
        <v>12</v>
      </c>
      <c r="H10" s="65">
        <f>VLOOKUP($A10,'Return Data'!$B$7:$R$2843,12,0)</f>
        <v>64.132999999999996</v>
      </c>
      <c r="I10" s="66">
        <f t="shared" si="5"/>
        <v>4</v>
      </c>
      <c r="J10" s="65">
        <f>VLOOKUP($A10,'Return Data'!$B$7:$R$2843,13,0)</f>
        <v>110.6707</v>
      </c>
      <c r="K10" s="66">
        <f t="shared" si="6"/>
        <v>5</v>
      </c>
      <c r="L10" s="65">
        <f>VLOOKUP($A10,'Return Data'!$B$7:$R$2843,17,0)</f>
        <v>43.194200000000002</v>
      </c>
      <c r="M10" s="66">
        <f t="shared" si="7"/>
        <v>2</v>
      </c>
      <c r="N10" s="65"/>
      <c r="O10" s="66"/>
      <c r="P10" s="65"/>
      <c r="Q10" s="66"/>
      <c r="R10" s="65">
        <f>VLOOKUP($A10,'Return Data'!$B$7:$R$2843,16,0)</f>
        <v>35.445900000000002</v>
      </c>
      <c r="S10" s="67">
        <f t="shared" si="4"/>
        <v>2</v>
      </c>
    </row>
    <row r="11" spans="1:20" x14ac:dyDescent="0.3">
      <c r="A11" s="63" t="s">
        <v>1456</v>
      </c>
      <c r="B11" s="64">
        <f>VLOOKUP($A11,'Return Data'!$B$7:$R$2843,3,0)</f>
        <v>44330</v>
      </c>
      <c r="C11" s="65">
        <f>VLOOKUP($A11,'Return Data'!$B$7:$R$2843,4,0)</f>
        <v>17.47</v>
      </c>
      <c r="D11" s="65">
        <f>VLOOKUP($A11,'Return Data'!$B$7:$R$2843,10,0)</f>
        <v>13.5153</v>
      </c>
      <c r="E11" s="66">
        <f t="shared" si="0"/>
        <v>5</v>
      </c>
      <c r="F11" s="65">
        <f>VLOOKUP($A11,'Return Data'!$B$7:$R$2843,11,0)</f>
        <v>40.773600000000002</v>
      </c>
      <c r="G11" s="66">
        <f t="shared" si="1"/>
        <v>8</v>
      </c>
      <c r="H11" s="65">
        <f>VLOOKUP($A11,'Return Data'!$B$7:$R$2843,12,0)</f>
        <v>61.909199999999998</v>
      </c>
      <c r="I11" s="66">
        <f t="shared" si="5"/>
        <v>7</v>
      </c>
      <c r="J11" s="65">
        <f>VLOOKUP($A11,'Return Data'!$B$7:$R$2843,13,0)</f>
        <v>108.4726</v>
      </c>
      <c r="K11" s="66">
        <f t="shared" si="6"/>
        <v>6</v>
      </c>
      <c r="L11" s="65">
        <f>VLOOKUP($A11,'Return Data'!$B$7:$R$2843,17,0)</f>
        <v>33.667700000000004</v>
      </c>
      <c r="M11" s="66">
        <f t="shared" si="7"/>
        <v>5</v>
      </c>
      <c r="N11" s="65"/>
      <c r="O11" s="66"/>
      <c r="P11" s="65"/>
      <c r="Q11" s="66"/>
      <c r="R11" s="65">
        <f>VLOOKUP($A11,'Return Data'!$B$7:$R$2843,16,0)</f>
        <v>28.227599999999999</v>
      </c>
      <c r="S11" s="67">
        <f t="shared" si="4"/>
        <v>6</v>
      </c>
    </row>
    <row r="12" spans="1:20" x14ac:dyDescent="0.3">
      <c r="A12" s="63" t="s">
        <v>1458</v>
      </c>
      <c r="B12" s="64">
        <f>VLOOKUP($A12,'Return Data'!$B$7:$R$2843,3,0)</f>
        <v>44330</v>
      </c>
      <c r="C12" s="65">
        <f>VLOOKUP($A12,'Return Data'!$B$7:$R$2843,4,0)</f>
        <v>90.034999999999997</v>
      </c>
      <c r="D12" s="65">
        <f>VLOOKUP($A12,'Return Data'!$B$7:$R$2843,10,0)</f>
        <v>12.1037</v>
      </c>
      <c r="E12" s="66">
        <f t="shared" si="0"/>
        <v>7</v>
      </c>
      <c r="F12" s="65">
        <f>VLOOKUP($A12,'Return Data'!$B$7:$R$2843,11,0)</f>
        <v>34.714399999999998</v>
      </c>
      <c r="G12" s="66">
        <f t="shared" si="1"/>
        <v>20</v>
      </c>
      <c r="H12" s="65">
        <f>VLOOKUP($A12,'Return Data'!$B$7:$R$2843,12,0)</f>
        <v>55.173900000000003</v>
      </c>
      <c r="I12" s="66">
        <f t="shared" si="5"/>
        <v>16</v>
      </c>
      <c r="J12" s="65">
        <f>VLOOKUP($A12,'Return Data'!$B$7:$R$2843,13,0)</f>
        <v>104.1841</v>
      </c>
      <c r="K12" s="66">
        <f t="shared" si="6"/>
        <v>14</v>
      </c>
      <c r="L12" s="65">
        <f>VLOOKUP($A12,'Return Data'!$B$7:$R$2843,17,0)</f>
        <v>28.1175</v>
      </c>
      <c r="M12" s="66">
        <f t="shared" si="7"/>
        <v>11</v>
      </c>
      <c r="N12" s="65">
        <f>VLOOKUP($A12,'Return Data'!$B$7:$R$2843,14,0)</f>
        <v>10.3933</v>
      </c>
      <c r="O12" s="66">
        <f t="shared" si="8"/>
        <v>8</v>
      </c>
      <c r="P12" s="65">
        <f>VLOOKUP($A12,'Return Data'!$B$7:$R$2843,15,0)</f>
        <v>14.883800000000001</v>
      </c>
      <c r="Q12" s="66">
        <f t="shared" si="9"/>
        <v>9</v>
      </c>
      <c r="R12" s="65">
        <f>VLOOKUP($A12,'Return Data'!$B$7:$R$2843,16,0)</f>
        <v>21.587900000000001</v>
      </c>
      <c r="S12" s="67">
        <f t="shared" si="4"/>
        <v>12</v>
      </c>
    </row>
    <row r="13" spans="1:20" x14ac:dyDescent="0.3">
      <c r="A13" s="63" t="s">
        <v>1460</v>
      </c>
      <c r="B13" s="64">
        <f>VLOOKUP($A13,'Return Data'!$B$7:$R$2843,3,0)</f>
        <v>44330</v>
      </c>
      <c r="C13" s="65">
        <f>VLOOKUP($A13,'Return Data'!$B$7:$R$2843,4,0)</f>
        <v>19.260000000000002</v>
      </c>
      <c r="D13" s="65">
        <f>VLOOKUP($A13,'Return Data'!$B$7:$R$2843,10,0)</f>
        <v>10.277699999999999</v>
      </c>
      <c r="E13" s="66">
        <f t="shared" si="0"/>
        <v>12</v>
      </c>
      <c r="F13" s="65">
        <f>VLOOKUP($A13,'Return Data'!$B$7:$R$2843,11,0)</f>
        <v>42.171700000000001</v>
      </c>
      <c r="G13" s="66">
        <f t="shared" si="1"/>
        <v>6</v>
      </c>
      <c r="H13" s="65">
        <f>VLOOKUP($A13,'Return Data'!$B$7:$R$2843,12,0)</f>
        <v>61.631399999999999</v>
      </c>
      <c r="I13" s="66">
        <f t="shared" si="5"/>
        <v>8</v>
      </c>
      <c r="J13" s="65">
        <f>VLOOKUP($A13,'Return Data'!$B$7:$R$2843,13,0)</f>
        <v>104.7847</v>
      </c>
      <c r="K13" s="66">
        <f t="shared" si="6"/>
        <v>12</v>
      </c>
      <c r="L13" s="65">
        <f>VLOOKUP($A13,'Return Data'!$B$7:$R$2843,17,0)</f>
        <v>34.905700000000003</v>
      </c>
      <c r="M13" s="66">
        <f t="shared" si="7"/>
        <v>4</v>
      </c>
      <c r="N13" s="65"/>
      <c r="O13" s="66"/>
      <c r="P13" s="65"/>
      <c r="Q13" s="66"/>
      <c r="R13" s="65">
        <f>VLOOKUP($A13,'Return Data'!$B$7:$R$2843,16,0)</f>
        <v>33.546999999999997</v>
      </c>
      <c r="S13" s="67">
        <f t="shared" si="4"/>
        <v>4</v>
      </c>
    </row>
    <row r="14" spans="1:20" x14ac:dyDescent="0.3">
      <c r="A14" s="63" t="s">
        <v>1463</v>
      </c>
      <c r="B14" s="64">
        <f>VLOOKUP($A14,'Return Data'!$B$7:$R$2843,3,0)</f>
        <v>44330</v>
      </c>
      <c r="C14" s="65">
        <f>VLOOKUP($A14,'Return Data'!$B$7:$R$2843,4,0)</f>
        <v>75.8673</v>
      </c>
      <c r="D14" s="65">
        <f>VLOOKUP($A14,'Return Data'!$B$7:$R$2843,10,0)</f>
        <v>6.7584999999999997</v>
      </c>
      <c r="E14" s="66">
        <f t="shared" si="0"/>
        <v>20</v>
      </c>
      <c r="F14" s="65">
        <f>VLOOKUP($A14,'Return Data'!$B$7:$R$2843,11,0)</f>
        <v>35.977800000000002</v>
      </c>
      <c r="G14" s="66">
        <f t="shared" si="1"/>
        <v>18</v>
      </c>
      <c r="H14" s="65">
        <f>VLOOKUP($A14,'Return Data'!$B$7:$R$2843,12,0)</f>
        <v>60.387799999999999</v>
      </c>
      <c r="I14" s="66">
        <f t="shared" si="5"/>
        <v>10</v>
      </c>
      <c r="J14" s="65">
        <f>VLOOKUP($A14,'Return Data'!$B$7:$R$2843,13,0)</f>
        <v>99.320899999999995</v>
      </c>
      <c r="K14" s="66">
        <f t="shared" si="6"/>
        <v>15</v>
      </c>
      <c r="L14" s="65">
        <f>VLOOKUP($A14,'Return Data'!$B$7:$R$2843,17,0)</f>
        <v>17.132300000000001</v>
      </c>
      <c r="M14" s="66">
        <f t="shared" si="7"/>
        <v>20</v>
      </c>
      <c r="N14" s="65">
        <f>VLOOKUP($A14,'Return Data'!$B$7:$R$2843,14,0)</f>
        <v>5.6063000000000001</v>
      </c>
      <c r="O14" s="66">
        <f t="shared" si="8"/>
        <v>12</v>
      </c>
      <c r="P14" s="65">
        <f>VLOOKUP($A14,'Return Data'!$B$7:$R$2843,15,0)</f>
        <v>12.3666</v>
      </c>
      <c r="Q14" s="66">
        <f t="shared" si="9"/>
        <v>12</v>
      </c>
      <c r="R14" s="65">
        <f>VLOOKUP($A14,'Return Data'!$B$7:$R$2843,16,0)</f>
        <v>19.3993</v>
      </c>
      <c r="S14" s="67">
        <f t="shared" si="4"/>
        <v>15</v>
      </c>
    </row>
    <row r="15" spans="1:20" x14ac:dyDescent="0.3">
      <c r="A15" s="63" t="s">
        <v>1464</v>
      </c>
      <c r="B15" s="64">
        <f>VLOOKUP($A15,'Return Data'!$B$7:$R$2843,3,0)</f>
        <v>44330</v>
      </c>
      <c r="C15" s="65">
        <f>VLOOKUP($A15,'Return Data'!$B$7:$R$2843,4,0)</f>
        <v>62.095999999999997</v>
      </c>
      <c r="D15" s="65">
        <f>VLOOKUP($A15,'Return Data'!$B$7:$R$2843,10,0)</f>
        <v>9.3104999999999993</v>
      </c>
      <c r="E15" s="66">
        <f t="shared" si="0"/>
        <v>15</v>
      </c>
      <c r="F15" s="65">
        <f>VLOOKUP($A15,'Return Data'!$B$7:$R$2843,11,0)</f>
        <v>41.930500000000002</v>
      </c>
      <c r="G15" s="66">
        <f t="shared" si="1"/>
        <v>7</v>
      </c>
      <c r="H15" s="65">
        <f>VLOOKUP($A15,'Return Data'!$B$7:$R$2843,12,0)</f>
        <v>59.183799999999998</v>
      </c>
      <c r="I15" s="66">
        <f t="shared" si="5"/>
        <v>12</v>
      </c>
      <c r="J15" s="65">
        <f>VLOOKUP($A15,'Return Data'!$B$7:$R$2843,13,0)</f>
        <v>106.74550000000001</v>
      </c>
      <c r="K15" s="66">
        <f t="shared" si="6"/>
        <v>11</v>
      </c>
      <c r="L15" s="65">
        <f>VLOOKUP($A15,'Return Data'!$B$7:$R$2843,17,0)</f>
        <v>18.839200000000002</v>
      </c>
      <c r="M15" s="66">
        <f t="shared" si="7"/>
        <v>18</v>
      </c>
      <c r="N15" s="65">
        <f>VLOOKUP($A15,'Return Data'!$B$7:$R$2843,14,0)</f>
        <v>8.0076000000000001</v>
      </c>
      <c r="O15" s="66">
        <f t="shared" si="8"/>
        <v>10</v>
      </c>
      <c r="P15" s="65">
        <f>VLOOKUP($A15,'Return Data'!$B$7:$R$2843,15,0)</f>
        <v>17.815000000000001</v>
      </c>
      <c r="Q15" s="66">
        <f t="shared" si="9"/>
        <v>7</v>
      </c>
      <c r="R15" s="65">
        <f>VLOOKUP($A15,'Return Data'!$B$7:$R$2843,16,0)</f>
        <v>17.668600000000001</v>
      </c>
      <c r="S15" s="67">
        <f t="shared" si="4"/>
        <v>16</v>
      </c>
    </row>
    <row r="16" spans="1:20" x14ac:dyDescent="0.3">
      <c r="A16" s="63" t="s">
        <v>1467</v>
      </c>
      <c r="B16" s="64">
        <f>VLOOKUP($A16,'Return Data'!$B$7:$R$2843,3,0)</f>
        <v>44330</v>
      </c>
      <c r="C16" s="65">
        <f>VLOOKUP($A16,'Return Data'!$B$7:$R$2843,4,0)</f>
        <v>70.644599999999997</v>
      </c>
      <c r="D16" s="65">
        <f>VLOOKUP($A16,'Return Data'!$B$7:$R$2843,10,0)</f>
        <v>4.4752999999999998</v>
      </c>
      <c r="E16" s="66">
        <f t="shared" si="0"/>
        <v>22</v>
      </c>
      <c r="F16" s="65">
        <f>VLOOKUP($A16,'Return Data'!$B$7:$R$2843,11,0)</f>
        <v>32.826599999999999</v>
      </c>
      <c r="G16" s="66">
        <f t="shared" si="1"/>
        <v>23</v>
      </c>
      <c r="H16" s="65">
        <f>VLOOKUP($A16,'Return Data'!$B$7:$R$2843,12,0)</f>
        <v>54.5627</v>
      </c>
      <c r="I16" s="66">
        <f t="shared" si="5"/>
        <v>17</v>
      </c>
      <c r="J16" s="65">
        <f>VLOOKUP($A16,'Return Data'!$B$7:$R$2843,13,0)</f>
        <v>98.922700000000006</v>
      </c>
      <c r="K16" s="66">
        <f t="shared" si="6"/>
        <v>16</v>
      </c>
      <c r="L16" s="65">
        <f>VLOOKUP($A16,'Return Data'!$B$7:$R$2843,17,0)</f>
        <v>20.901599999999998</v>
      </c>
      <c r="M16" s="66">
        <f t="shared" si="7"/>
        <v>16</v>
      </c>
      <c r="N16" s="65">
        <f>VLOOKUP($A16,'Return Data'!$B$7:$R$2843,14,0)</f>
        <v>3.6215999999999999</v>
      </c>
      <c r="O16" s="66">
        <f t="shared" si="8"/>
        <v>14</v>
      </c>
      <c r="P16" s="65">
        <f>VLOOKUP($A16,'Return Data'!$B$7:$R$2843,15,0)</f>
        <v>11.7742</v>
      </c>
      <c r="Q16" s="66">
        <f t="shared" si="9"/>
        <v>13</v>
      </c>
      <c r="R16" s="65">
        <f>VLOOKUP($A16,'Return Data'!$B$7:$R$2843,16,0)</f>
        <v>15.805199999999999</v>
      </c>
      <c r="S16" s="67">
        <f t="shared" si="4"/>
        <v>19</v>
      </c>
    </row>
    <row r="17" spans="1:19" x14ac:dyDescent="0.3">
      <c r="A17" s="63" t="s">
        <v>1469</v>
      </c>
      <c r="B17" s="64">
        <f>VLOOKUP($A17,'Return Data'!$B$7:$R$2843,3,0)</f>
        <v>44330</v>
      </c>
      <c r="C17" s="65">
        <f>VLOOKUP($A17,'Return Data'!$B$7:$R$2843,4,0)</f>
        <v>40.450000000000003</v>
      </c>
      <c r="D17" s="65">
        <f>VLOOKUP($A17,'Return Data'!$B$7:$R$2843,10,0)</f>
        <v>6.6437999999999997</v>
      </c>
      <c r="E17" s="66">
        <f t="shared" si="0"/>
        <v>21</v>
      </c>
      <c r="F17" s="65">
        <f>VLOOKUP($A17,'Return Data'!$B$7:$R$2843,11,0)</f>
        <v>40.159399999999998</v>
      </c>
      <c r="G17" s="66">
        <f t="shared" si="1"/>
        <v>11</v>
      </c>
      <c r="H17" s="65">
        <f>VLOOKUP($A17,'Return Data'!$B$7:$R$2843,12,0)</f>
        <v>60.452199999999998</v>
      </c>
      <c r="I17" s="66">
        <f t="shared" si="5"/>
        <v>9</v>
      </c>
      <c r="J17" s="65">
        <f>VLOOKUP($A17,'Return Data'!$B$7:$R$2843,13,0)</f>
        <v>111.7801</v>
      </c>
      <c r="K17" s="66">
        <f t="shared" si="6"/>
        <v>4</v>
      </c>
      <c r="L17" s="65">
        <f>VLOOKUP($A17,'Return Data'!$B$7:$R$2843,17,0)</f>
        <v>27.388000000000002</v>
      </c>
      <c r="M17" s="66">
        <f t="shared" si="7"/>
        <v>13</v>
      </c>
      <c r="N17" s="65">
        <f>VLOOKUP($A17,'Return Data'!$B$7:$R$2843,14,0)</f>
        <v>11.3247</v>
      </c>
      <c r="O17" s="66">
        <f t="shared" si="8"/>
        <v>7</v>
      </c>
      <c r="P17" s="65">
        <f>VLOOKUP($A17,'Return Data'!$B$7:$R$2843,15,0)</f>
        <v>15.811999999999999</v>
      </c>
      <c r="Q17" s="66">
        <f t="shared" si="9"/>
        <v>8</v>
      </c>
      <c r="R17" s="65">
        <f>VLOOKUP($A17,'Return Data'!$B$7:$R$2843,16,0)</f>
        <v>15.3011</v>
      </c>
      <c r="S17" s="67">
        <f t="shared" si="4"/>
        <v>20</v>
      </c>
    </row>
    <row r="18" spans="1:19" x14ac:dyDescent="0.3">
      <c r="A18" s="63" t="s">
        <v>1471</v>
      </c>
      <c r="B18" s="64">
        <f>VLOOKUP($A18,'Return Data'!$B$7:$R$2843,3,0)</f>
        <v>44330</v>
      </c>
      <c r="C18" s="65">
        <f>VLOOKUP($A18,'Return Data'!$B$7:$R$2843,4,0)</f>
        <v>14.09</v>
      </c>
      <c r="D18" s="65">
        <f>VLOOKUP($A18,'Return Data'!$B$7:$R$2843,10,0)</f>
        <v>11.119899999999999</v>
      </c>
      <c r="E18" s="66">
        <f t="shared" si="0"/>
        <v>9</v>
      </c>
      <c r="F18" s="65">
        <f>VLOOKUP($A18,'Return Data'!$B$7:$R$2843,11,0)</f>
        <v>40.4786</v>
      </c>
      <c r="G18" s="66">
        <f t="shared" si="1"/>
        <v>9</v>
      </c>
      <c r="H18" s="65">
        <f>VLOOKUP($A18,'Return Data'!$B$7:$R$2843,12,0)</f>
        <v>57.606299999999997</v>
      </c>
      <c r="I18" s="66">
        <f t="shared" si="5"/>
        <v>15</v>
      </c>
      <c r="J18" s="65">
        <f>VLOOKUP($A18,'Return Data'!$B$7:$R$2843,13,0)</f>
        <v>92.4863</v>
      </c>
      <c r="K18" s="66">
        <f t="shared" si="6"/>
        <v>21</v>
      </c>
      <c r="L18" s="65">
        <f>VLOOKUP($A18,'Return Data'!$B$7:$R$2843,17,0)</f>
        <v>22.986499999999999</v>
      </c>
      <c r="M18" s="66">
        <f t="shared" si="7"/>
        <v>14</v>
      </c>
      <c r="N18" s="65">
        <f>VLOOKUP($A18,'Return Data'!$B$7:$R$2843,14,0)</f>
        <v>8.2998999999999992</v>
      </c>
      <c r="O18" s="66">
        <f t="shared" si="8"/>
        <v>9</v>
      </c>
      <c r="P18" s="65"/>
      <c r="Q18" s="66"/>
      <c r="R18" s="65">
        <f>VLOOKUP($A18,'Return Data'!$B$7:$R$2843,16,0)</f>
        <v>9.1931999999999992</v>
      </c>
      <c r="S18" s="67">
        <f t="shared" si="4"/>
        <v>23</v>
      </c>
    </row>
    <row r="19" spans="1:19" x14ac:dyDescent="0.3">
      <c r="A19" s="63" t="s">
        <v>1472</v>
      </c>
      <c r="B19" s="64">
        <f>VLOOKUP($A19,'Return Data'!$B$7:$R$2843,3,0)</f>
        <v>44330</v>
      </c>
      <c r="C19" s="65">
        <f>VLOOKUP($A19,'Return Data'!$B$7:$R$2843,4,0)</f>
        <v>17.559999999999999</v>
      </c>
      <c r="D19" s="65">
        <f>VLOOKUP($A19,'Return Data'!$B$7:$R$2843,10,0)</f>
        <v>7.4663000000000004</v>
      </c>
      <c r="E19" s="66">
        <f t="shared" si="0"/>
        <v>19</v>
      </c>
      <c r="F19" s="65">
        <f>VLOOKUP($A19,'Return Data'!$B$7:$R$2843,11,0)</f>
        <v>33.434699999999999</v>
      </c>
      <c r="G19" s="66">
        <f t="shared" ref="G19" si="10">RANK(F19,F$8:F$30,0)</f>
        <v>22</v>
      </c>
      <c r="H19" s="65">
        <f>VLOOKUP($A19,'Return Data'!$B$7:$R$2843,12,0)</f>
        <v>52.430599999999998</v>
      </c>
      <c r="I19" s="66">
        <f t="shared" si="5"/>
        <v>20</v>
      </c>
      <c r="J19" s="65">
        <f>VLOOKUP($A19,'Return Data'!$B$7:$R$2843,13,0)</f>
        <v>94.894599999999997</v>
      </c>
      <c r="K19" s="66">
        <f t="shared" si="6"/>
        <v>18</v>
      </c>
      <c r="L19" s="65"/>
      <c r="M19" s="66"/>
      <c r="N19" s="65"/>
      <c r="O19" s="66"/>
      <c r="P19" s="65"/>
      <c r="Q19" s="66"/>
      <c r="R19" s="65">
        <f>VLOOKUP($A19,'Return Data'!$B$7:$R$2843,16,0)</f>
        <v>58.860799999999998</v>
      </c>
      <c r="S19" s="67">
        <f t="shared" si="4"/>
        <v>1</v>
      </c>
    </row>
    <row r="20" spans="1:19" x14ac:dyDescent="0.3">
      <c r="A20" s="63" t="s">
        <v>1474</v>
      </c>
      <c r="B20" s="64">
        <f>VLOOKUP($A20,'Return Data'!$B$7:$R$2843,3,0)</f>
        <v>44330</v>
      </c>
      <c r="C20" s="65">
        <f>VLOOKUP($A20,'Return Data'!$B$7:$R$2843,4,0)</f>
        <v>16.48</v>
      </c>
      <c r="D20" s="65">
        <f>VLOOKUP($A20,'Return Data'!$B$7:$R$2843,10,0)</f>
        <v>4.3699000000000003</v>
      </c>
      <c r="E20" s="66">
        <f t="shared" si="0"/>
        <v>23</v>
      </c>
      <c r="F20" s="65">
        <f>VLOOKUP($A20,'Return Data'!$B$7:$R$2843,11,0)</f>
        <v>38.371099999999998</v>
      </c>
      <c r="G20" s="66">
        <f>RANK(F20,F$8:F$30,0)</f>
        <v>15</v>
      </c>
      <c r="H20" s="65">
        <f>VLOOKUP($A20,'Return Data'!$B$7:$R$2843,12,0)</f>
        <v>52.029499999999999</v>
      </c>
      <c r="I20" s="66">
        <f t="shared" si="5"/>
        <v>21</v>
      </c>
      <c r="J20" s="65">
        <f>VLOOKUP($A20,'Return Data'!$B$7:$R$2843,13,0)</f>
        <v>83.518900000000002</v>
      </c>
      <c r="K20" s="66">
        <f t="shared" si="6"/>
        <v>23</v>
      </c>
      <c r="L20" s="65">
        <f>VLOOKUP($A20,'Return Data'!$B$7:$R$2843,17,0)</f>
        <v>27.884399999999999</v>
      </c>
      <c r="M20" s="66">
        <f t="shared" si="7"/>
        <v>12</v>
      </c>
      <c r="N20" s="65"/>
      <c r="O20" s="66"/>
      <c r="P20" s="65"/>
      <c r="Q20" s="66"/>
      <c r="R20" s="65">
        <f>VLOOKUP($A20,'Return Data'!$B$7:$R$2843,16,0)</f>
        <v>21.7378</v>
      </c>
      <c r="S20" s="67">
        <f t="shared" si="4"/>
        <v>11</v>
      </c>
    </row>
    <row r="21" spans="1:19" x14ac:dyDescent="0.3">
      <c r="A21" s="63" t="s">
        <v>1476</v>
      </c>
      <c r="B21" s="64">
        <f>VLOOKUP($A21,'Return Data'!$B$7:$R$2843,3,0)</f>
        <v>44330</v>
      </c>
      <c r="C21" s="65">
        <f>VLOOKUP($A21,'Return Data'!$B$7:$R$2843,4,0)</f>
        <v>13.7096</v>
      </c>
      <c r="D21" s="65">
        <f>VLOOKUP($A21,'Return Data'!$B$7:$R$2843,10,0)</f>
        <v>7.9454000000000002</v>
      </c>
      <c r="E21" s="66">
        <f t="shared" si="0"/>
        <v>18</v>
      </c>
      <c r="F21" s="65">
        <f>VLOOKUP($A21,'Return Data'!$B$7:$R$2843,11,0)</f>
        <v>37.266199999999998</v>
      </c>
      <c r="G21" s="66">
        <f>RANK(F21,F$8:F$30,0)</f>
        <v>17</v>
      </c>
      <c r="H21" s="65">
        <f>VLOOKUP($A21,'Return Data'!$B$7:$R$2843,12,0)</f>
        <v>49.6404</v>
      </c>
      <c r="I21" s="66">
        <f t="shared" si="5"/>
        <v>23</v>
      </c>
      <c r="J21" s="65">
        <f>VLOOKUP($A21,'Return Data'!$B$7:$R$2843,13,0)</f>
        <v>94.143000000000001</v>
      </c>
      <c r="K21" s="66">
        <f t="shared" si="6"/>
        <v>20</v>
      </c>
      <c r="L21" s="65"/>
      <c r="M21" s="66"/>
      <c r="N21" s="65"/>
      <c r="O21" s="66"/>
      <c r="P21" s="65"/>
      <c r="Q21" s="66"/>
      <c r="R21" s="65">
        <f>VLOOKUP($A21,'Return Data'!$B$7:$R$2843,16,0)</f>
        <v>29.0181</v>
      </c>
      <c r="S21" s="67">
        <f t="shared" si="4"/>
        <v>5</v>
      </c>
    </row>
    <row r="22" spans="1:19" x14ac:dyDescent="0.3">
      <c r="A22" s="63" t="s">
        <v>1479</v>
      </c>
      <c r="B22" s="64">
        <f>VLOOKUP($A22,'Return Data'!$B$7:$R$2843,3,0)</f>
        <v>44330</v>
      </c>
      <c r="C22" s="65">
        <f>VLOOKUP($A22,'Return Data'!$B$7:$R$2843,4,0)</f>
        <v>138.18799999999999</v>
      </c>
      <c r="D22" s="65">
        <f>VLOOKUP($A22,'Return Data'!$B$7:$R$2843,10,0)</f>
        <v>10.0442</v>
      </c>
      <c r="E22" s="66">
        <f t="shared" si="0"/>
        <v>14</v>
      </c>
      <c r="F22" s="65">
        <f>VLOOKUP($A22,'Return Data'!$B$7:$R$2843,11,0)</f>
        <v>45.890999999999998</v>
      </c>
      <c r="G22" s="66">
        <f t="shared" ref="G22:G30" si="11">RANK(F22,F$8:F$30,0)</f>
        <v>2</v>
      </c>
      <c r="H22" s="65">
        <f>VLOOKUP($A22,'Return Data'!$B$7:$R$2843,12,0)</f>
        <v>72.955500000000001</v>
      </c>
      <c r="I22" s="66">
        <f t="shared" si="5"/>
        <v>2</v>
      </c>
      <c r="J22" s="65">
        <f>VLOOKUP($A22,'Return Data'!$B$7:$R$2843,13,0)</f>
        <v>127.1484</v>
      </c>
      <c r="K22" s="66">
        <f t="shared" si="6"/>
        <v>2</v>
      </c>
      <c r="L22" s="65">
        <f>VLOOKUP($A22,'Return Data'!$B$7:$R$2843,17,0)</f>
        <v>37.886499999999998</v>
      </c>
      <c r="M22" s="66">
        <f t="shared" si="7"/>
        <v>3</v>
      </c>
      <c r="N22" s="65">
        <f>VLOOKUP($A22,'Return Data'!$B$7:$R$2843,14,0)</f>
        <v>16.951899999999998</v>
      </c>
      <c r="O22" s="66">
        <f t="shared" si="8"/>
        <v>3</v>
      </c>
      <c r="P22" s="65">
        <f>VLOOKUP($A22,'Return Data'!$B$7:$R$2843,15,0)</f>
        <v>19.696899999999999</v>
      </c>
      <c r="Q22" s="66">
        <f t="shared" si="9"/>
        <v>4</v>
      </c>
      <c r="R22" s="65">
        <f>VLOOKUP($A22,'Return Data'!$B$7:$R$2843,16,0)</f>
        <v>19.819199999999999</v>
      </c>
      <c r="S22" s="67">
        <f t="shared" si="4"/>
        <v>13</v>
      </c>
    </row>
    <row r="23" spans="1:19" x14ac:dyDescent="0.3">
      <c r="A23" s="63" t="s">
        <v>1480</v>
      </c>
      <c r="B23" s="64">
        <f>VLOOKUP($A23,'Return Data'!$B$7:$R$2843,3,0)</f>
        <v>44330</v>
      </c>
      <c r="C23" s="65">
        <f>VLOOKUP($A23,'Return Data'!$B$7:$R$2843,4,0)</f>
        <v>35</v>
      </c>
      <c r="D23" s="65">
        <f>VLOOKUP($A23,'Return Data'!$B$7:$R$2843,10,0)</f>
        <v>14.859500000000001</v>
      </c>
      <c r="E23" s="66">
        <f t="shared" si="0"/>
        <v>3</v>
      </c>
      <c r="F23" s="65">
        <f>VLOOKUP($A23,'Return Data'!$B$7:$R$2843,11,0)</f>
        <v>43.0381</v>
      </c>
      <c r="G23" s="66">
        <f t="shared" si="11"/>
        <v>4</v>
      </c>
      <c r="H23" s="65">
        <f>VLOOKUP($A23,'Return Data'!$B$7:$R$2843,12,0)</f>
        <v>62.715000000000003</v>
      </c>
      <c r="I23" s="66">
        <f t="shared" si="5"/>
        <v>6</v>
      </c>
      <c r="J23" s="65">
        <f>VLOOKUP($A23,'Return Data'!$B$7:$R$2843,13,0)</f>
        <v>106.9781</v>
      </c>
      <c r="K23" s="66">
        <f t="shared" si="6"/>
        <v>10</v>
      </c>
      <c r="L23" s="65">
        <f>VLOOKUP($A23,'Return Data'!$B$7:$R$2843,17,0)</f>
        <v>20.479900000000001</v>
      </c>
      <c r="M23" s="66">
        <f t="shared" si="7"/>
        <v>17</v>
      </c>
      <c r="N23" s="65">
        <f>VLOOKUP($A23,'Return Data'!$B$7:$R$2843,14,0)</f>
        <v>6.6839000000000004</v>
      </c>
      <c r="O23" s="66">
        <f t="shared" si="8"/>
        <v>11</v>
      </c>
      <c r="P23" s="65">
        <f>VLOOKUP($A23,'Return Data'!$B$7:$R$2843,15,0)</f>
        <v>18.1999</v>
      </c>
      <c r="Q23" s="66">
        <f t="shared" si="9"/>
        <v>6</v>
      </c>
      <c r="R23" s="65">
        <f>VLOOKUP($A23,'Return Data'!$B$7:$R$2843,16,0)</f>
        <v>19.564599999999999</v>
      </c>
      <c r="S23" s="67">
        <f t="shared" si="4"/>
        <v>14</v>
      </c>
    </row>
    <row r="24" spans="1:19" x14ac:dyDescent="0.3">
      <c r="A24" s="63" t="s">
        <v>1483</v>
      </c>
      <c r="B24" s="64">
        <f>VLOOKUP($A24,'Return Data'!$B$7:$R$2843,3,0)</f>
        <v>44330</v>
      </c>
      <c r="C24" s="65">
        <f>VLOOKUP($A24,'Return Data'!$B$7:$R$2843,4,0)</f>
        <v>68.648200000000003</v>
      </c>
      <c r="D24" s="65">
        <f>VLOOKUP($A24,'Return Data'!$B$7:$R$2843,10,0)</f>
        <v>13.6548</v>
      </c>
      <c r="E24" s="66">
        <f t="shared" si="0"/>
        <v>4</v>
      </c>
      <c r="F24" s="65">
        <f>VLOOKUP($A24,'Return Data'!$B$7:$R$2843,11,0)</f>
        <v>45.831899999999997</v>
      </c>
      <c r="G24" s="66">
        <f t="shared" si="11"/>
        <v>3</v>
      </c>
      <c r="H24" s="65">
        <f>VLOOKUP($A24,'Return Data'!$B$7:$R$2843,12,0)</f>
        <v>64.208500000000001</v>
      </c>
      <c r="I24" s="66">
        <f t="shared" si="5"/>
        <v>3</v>
      </c>
      <c r="J24" s="65">
        <f>VLOOKUP($A24,'Return Data'!$B$7:$R$2843,13,0)</f>
        <v>114.37090000000001</v>
      </c>
      <c r="K24" s="66">
        <f t="shared" si="6"/>
        <v>3</v>
      </c>
      <c r="L24" s="65">
        <f>VLOOKUP($A24,'Return Data'!$B$7:$R$2843,17,0)</f>
        <v>29.873799999999999</v>
      </c>
      <c r="M24" s="66">
        <f t="shared" si="7"/>
        <v>9</v>
      </c>
      <c r="N24" s="65">
        <f>VLOOKUP($A24,'Return Data'!$B$7:$R$2843,14,0)</f>
        <v>13.042199999999999</v>
      </c>
      <c r="O24" s="66">
        <f t="shared" si="8"/>
        <v>5</v>
      </c>
      <c r="P24" s="65">
        <f>VLOOKUP($A24,'Return Data'!$B$7:$R$2843,15,0)</f>
        <v>20.7377</v>
      </c>
      <c r="Q24" s="66">
        <f t="shared" si="9"/>
        <v>2</v>
      </c>
      <c r="R24" s="65">
        <f>VLOOKUP($A24,'Return Data'!$B$7:$R$2843,16,0)</f>
        <v>24.463899999999999</v>
      </c>
      <c r="S24" s="67">
        <f t="shared" si="4"/>
        <v>9</v>
      </c>
    </row>
    <row r="25" spans="1:19" x14ac:dyDescent="0.3">
      <c r="A25" s="63" t="s">
        <v>1484</v>
      </c>
      <c r="B25" s="64">
        <f>VLOOKUP($A25,'Return Data'!$B$7:$R$2843,3,0)</f>
        <v>44330</v>
      </c>
      <c r="C25" s="65">
        <f>VLOOKUP($A25,'Return Data'!$B$7:$R$2843,4,0)</f>
        <v>18.09</v>
      </c>
      <c r="D25" s="65">
        <f>VLOOKUP($A25,'Return Data'!$B$7:$R$2843,10,0)</f>
        <v>10.1035</v>
      </c>
      <c r="E25" s="66">
        <f t="shared" si="0"/>
        <v>13</v>
      </c>
      <c r="F25" s="65">
        <f>VLOOKUP($A25,'Return Data'!$B$7:$R$2843,11,0)</f>
        <v>40.450299999999999</v>
      </c>
      <c r="G25" s="66">
        <f t="shared" si="11"/>
        <v>10</v>
      </c>
      <c r="H25" s="65">
        <f>VLOOKUP($A25,'Return Data'!$B$7:$R$2843,12,0)</f>
        <v>59.102899999999998</v>
      </c>
      <c r="I25" s="66">
        <f t="shared" si="5"/>
        <v>13</v>
      </c>
      <c r="J25" s="65">
        <f>VLOOKUP($A25,'Return Data'!$B$7:$R$2843,13,0)</f>
        <v>108.4101</v>
      </c>
      <c r="K25" s="66">
        <f t="shared" si="6"/>
        <v>7</v>
      </c>
      <c r="L25" s="65"/>
      <c r="M25" s="66"/>
      <c r="N25" s="65"/>
      <c r="O25" s="66"/>
      <c r="P25" s="65"/>
      <c r="Q25" s="66"/>
      <c r="R25" s="65">
        <f>VLOOKUP($A25,'Return Data'!$B$7:$R$2843,16,0)</f>
        <v>34.3902</v>
      </c>
      <c r="S25" s="67">
        <f t="shared" si="4"/>
        <v>3</v>
      </c>
    </row>
    <row r="26" spans="1:19" x14ac:dyDescent="0.3">
      <c r="A26" s="63" t="s">
        <v>1487</v>
      </c>
      <c r="B26" s="64">
        <f>VLOOKUP($A26,'Return Data'!$B$7:$R$2843,3,0)</f>
        <v>44330</v>
      </c>
      <c r="C26" s="65">
        <f>VLOOKUP($A26,'Return Data'!$B$7:$R$2843,4,0)</f>
        <v>106.4736</v>
      </c>
      <c r="D26" s="65">
        <f>VLOOKUP($A26,'Return Data'!$B$7:$R$2843,10,0)</f>
        <v>33.279299999999999</v>
      </c>
      <c r="E26" s="66">
        <f t="shared" si="0"/>
        <v>1</v>
      </c>
      <c r="F26" s="65">
        <f>VLOOKUP($A26,'Return Data'!$B$7:$R$2843,11,0)</f>
        <v>65.911100000000005</v>
      </c>
      <c r="G26" s="66">
        <f t="shared" si="11"/>
        <v>1</v>
      </c>
      <c r="H26" s="65">
        <f>VLOOKUP($A26,'Return Data'!$B$7:$R$2843,12,0)</f>
        <v>92.456699999999998</v>
      </c>
      <c r="I26" s="66">
        <f t="shared" si="5"/>
        <v>1</v>
      </c>
      <c r="J26" s="65">
        <f>VLOOKUP($A26,'Return Data'!$B$7:$R$2843,13,0)</f>
        <v>207.05709999999999</v>
      </c>
      <c r="K26" s="66">
        <f t="shared" si="6"/>
        <v>1</v>
      </c>
      <c r="L26" s="65">
        <f>VLOOKUP($A26,'Return Data'!$B$7:$R$2843,17,0)</f>
        <v>52.634399999999999</v>
      </c>
      <c r="M26" s="66">
        <f t="shared" si="7"/>
        <v>1</v>
      </c>
      <c r="N26" s="65">
        <f>VLOOKUP($A26,'Return Data'!$B$7:$R$2843,14,0)</f>
        <v>27.695699999999999</v>
      </c>
      <c r="O26" s="66">
        <f t="shared" si="8"/>
        <v>1</v>
      </c>
      <c r="P26" s="65">
        <f>VLOOKUP($A26,'Return Data'!$B$7:$R$2843,15,0)</f>
        <v>18.288599999999999</v>
      </c>
      <c r="Q26" s="66">
        <f t="shared" si="9"/>
        <v>5</v>
      </c>
      <c r="R26" s="65">
        <f>VLOOKUP($A26,'Return Data'!$B$7:$R$2843,16,0)</f>
        <v>14.599</v>
      </c>
      <c r="S26" s="67">
        <f t="shared" si="4"/>
        <v>21</v>
      </c>
    </row>
    <row r="27" spans="1:19" x14ac:dyDescent="0.3">
      <c r="A27" s="63" t="s">
        <v>1488</v>
      </c>
      <c r="B27" s="64">
        <f>VLOOKUP($A27,'Return Data'!$B$7:$R$2843,3,0)</f>
        <v>44330</v>
      </c>
      <c r="C27" s="65">
        <f>VLOOKUP($A27,'Return Data'!$B$7:$R$2843,4,0)</f>
        <v>92.276499999999999</v>
      </c>
      <c r="D27" s="65">
        <f>VLOOKUP($A27,'Return Data'!$B$7:$R$2843,10,0)</f>
        <v>9.0914000000000001</v>
      </c>
      <c r="E27" s="66">
        <f t="shared" si="0"/>
        <v>17</v>
      </c>
      <c r="F27" s="65">
        <f>VLOOKUP($A27,'Return Data'!$B$7:$R$2843,11,0)</f>
        <v>35.9056</v>
      </c>
      <c r="G27" s="66">
        <f t="shared" si="11"/>
        <v>19</v>
      </c>
      <c r="H27" s="65">
        <f>VLOOKUP($A27,'Return Data'!$B$7:$R$2843,12,0)</f>
        <v>51.641100000000002</v>
      </c>
      <c r="I27" s="66">
        <f t="shared" si="5"/>
        <v>22</v>
      </c>
      <c r="J27" s="65">
        <f>VLOOKUP($A27,'Return Data'!$B$7:$R$2843,13,0)</f>
        <v>97.033900000000003</v>
      </c>
      <c r="K27" s="66">
        <f t="shared" si="6"/>
        <v>17</v>
      </c>
      <c r="L27" s="65">
        <f>VLOOKUP($A27,'Return Data'!$B$7:$R$2843,17,0)</f>
        <v>31.774799999999999</v>
      </c>
      <c r="M27" s="66">
        <f t="shared" si="7"/>
        <v>7</v>
      </c>
      <c r="N27" s="65">
        <f>VLOOKUP($A27,'Return Data'!$B$7:$R$2843,14,0)</f>
        <v>14.692500000000001</v>
      </c>
      <c r="O27" s="66">
        <f t="shared" si="8"/>
        <v>4</v>
      </c>
      <c r="P27" s="65">
        <f>VLOOKUP($A27,'Return Data'!$B$7:$R$2843,15,0)</f>
        <v>21.873999999999999</v>
      </c>
      <c r="Q27" s="66">
        <f t="shared" si="9"/>
        <v>1</v>
      </c>
      <c r="R27" s="65">
        <f>VLOOKUP($A27,'Return Data'!$B$7:$R$2843,16,0)</f>
        <v>26.6419</v>
      </c>
      <c r="S27" s="67">
        <f t="shared" si="4"/>
        <v>7</v>
      </c>
    </row>
    <row r="28" spans="1:19" x14ac:dyDescent="0.3">
      <c r="A28" s="63" t="s">
        <v>1491</v>
      </c>
      <c r="B28" s="64">
        <f>VLOOKUP($A28,'Return Data'!$B$7:$R$2843,3,0)</f>
        <v>44330</v>
      </c>
      <c r="C28" s="65">
        <f>VLOOKUP($A28,'Return Data'!$B$7:$R$2843,4,0)</f>
        <v>120.3235</v>
      </c>
      <c r="D28" s="65">
        <f>VLOOKUP($A28,'Return Data'!$B$7:$R$2843,10,0)</f>
        <v>11.624599999999999</v>
      </c>
      <c r="E28" s="66">
        <f t="shared" si="0"/>
        <v>8</v>
      </c>
      <c r="F28" s="65">
        <f>VLOOKUP($A28,'Return Data'!$B$7:$R$2843,11,0)</f>
        <v>39.369799999999998</v>
      </c>
      <c r="G28" s="66">
        <f t="shared" si="11"/>
        <v>14</v>
      </c>
      <c r="H28" s="65">
        <f>VLOOKUP($A28,'Return Data'!$B$7:$R$2843,12,0)</f>
        <v>60.3123</v>
      </c>
      <c r="I28" s="66">
        <f t="shared" si="5"/>
        <v>11</v>
      </c>
      <c r="J28" s="65">
        <f>VLOOKUP($A28,'Return Data'!$B$7:$R$2843,13,0)</f>
        <v>108.27379999999999</v>
      </c>
      <c r="K28" s="66">
        <f t="shared" si="6"/>
        <v>8</v>
      </c>
      <c r="L28" s="65">
        <f>VLOOKUP($A28,'Return Data'!$B$7:$R$2843,17,0)</f>
        <v>22.155999999999999</v>
      </c>
      <c r="M28" s="66">
        <f t="shared" si="7"/>
        <v>15</v>
      </c>
      <c r="N28" s="65">
        <f>VLOOKUP($A28,'Return Data'!$B$7:$R$2843,14,0)</f>
        <v>4.3912000000000004</v>
      </c>
      <c r="O28" s="66">
        <f t="shared" si="8"/>
        <v>13</v>
      </c>
      <c r="P28" s="65">
        <f>VLOOKUP($A28,'Return Data'!$B$7:$R$2843,15,0)</f>
        <v>11.437799999999999</v>
      </c>
      <c r="Q28" s="66">
        <f t="shared" si="9"/>
        <v>14</v>
      </c>
      <c r="R28" s="65">
        <f>VLOOKUP($A28,'Return Data'!$B$7:$R$2843,16,0)</f>
        <v>16.092400000000001</v>
      </c>
      <c r="S28" s="67">
        <f t="shared" si="4"/>
        <v>18</v>
      </c>
    </row>
    <row r="29" spans="1:19" x14ac:dyDescent="0.3">
      <c r="A29" s="63" t="s">
        <v>1492</v>
      </c>
      <c r="B29" s="64">
        <f>VLOOKUP($A29,'Return Data'!$B$7:$R$2843,3,0)</f>
        <v>44330</v>
      </c>
      <c r="C29" s="65">
        <f>VLOOKUP($A29,'Return Data'!$B$7:$R$2843,4,0)</f>
        <v>17.1401</v>
      </c>
      <c r="D29" s="65">
        <f>VLOOKUP($A29,'Return Data'!$B$7:$R$2843,10,0)</f>
        <v>15.871</v>
      </c>
      <c r="E29" s="66">
        <f t="shared" si="0"/>
        <v>2</v>
      </c>
      <c r="F29" s="65">
        <f>VLOOKUP($A29,'Return Data'!$B$7:$R$2843,11,0)</f>
        <v>42.946100000000001</v>
      </c>
      <c r="G29" s="66">
        <f t="shared" si="11"/>
        <v>5</v>
      </c>
      <c r="H29" s="65">
        <f>VLOOKUP($A29,'Return Data'!$B$7:$R$2843,12,0)</f>
        <v>59.030099999999997</v>
      </c>
      <c r="I29" s="66">
        <f t="shared" si="5"/>
        <v>14</v>
      </c>
      <c r="J29" s="65">
        <f>VLOOKUP($A29,'Return Data'!$B$7:$R$2843,13,0)</f>
        <v>104.4455</v>
      </c>
      <c r="K29" s="66">
        <f t="shared" si="6"/>
        <v>13</v>
      </c>
      <c r="L29" s="65">
        <f>VLOOKUP($A29,'Return Data'!$B$7:$R$2843,17,0)</f>
        <v>28.972100000000001</v>
      </c>
      <c r="M29" s="66">
        <f t="shared" si="7"/>
        <v>10</v>
      </c>
      <c r="N29" s="65"/>
      <c r="O29" s="66"/>
      <c r="P29" s="65"/>
      <c r="Q29" s="66"/>
      <c r="R29" s="65">
        <f>VLOOKUP($A29,'Return Data'!$B$7:$R$2843,16,0)</f>
        <v>24.008600000000001</v>
      </c>
      <c r="S29" s="67">
        <f t="shared" si="4"/>
        <v>10</v>
      </c>
    </row>
    <row r="30" spans="1:19" x14ac:dyDescent="0.3">
      <c r="A30" s="63" t="s">
        <v>1494</v>
      </c>
      <c r="B30" s="64">
        <f>VLOOKUP($A30,'Return Data'!$B$7:$R$2843,3,0)</f>
        <v>44330</v>
      </c>
      <c r="C30" s="65">
        <f>VLOOKUP($A30,'Return Data'!$B$7:$R$2843,4,0)</f>
        <v>23.46</v>
      </c>
      <c r="D30" s="65">
        <f>VLOOKUP($A30,'Return Data'!$B$7:$R$2843,10,0)</f>
        <v>9.2179000000000002</v>
      </c>
      <c r="E30" s="66">
        <f t="shared" si="0"/>
        <v>16</v>
      </c>
      <c r="F30" s="65">
        <f>VLOOKUP($A30,'Return Data'!$B$7:$R$2843,11,0)</f>
        <v>37.3536</v>
      </c>
      <c r="G30" s="66">
        <f t="shared" si="11"/>
        <v>16</v>
      </c>
      <c r="H30" s="65">
        <f>VLOOKUP($A30,'Return Data'!$B$7:$R$2843,12,0)</f>
        <v>53.936999999999998</v>
      </c>
      <c r="I30" s="66">
        <f t="shared" si="5"/>
        <v>19</v>
      </c>
      <c r="J30" s="65">
        <f>VLOOKUP($A30,'Return Data'!$B$7:$R$2843,13,0)</f>
        <v>94.366200000000006</v>
      </c>
      <c r="K30" s="66">
        <f t="shared" si="6"/>
        <v>19</v>
      </c>
      <c r="L30" s="65">
        <f>VLOOKUP($A30,'Return Data'!$B$7:$R$2843,17,0)</f>
        <v>31.097899999999999</v>
      </c>
      <c r="M30" s="66">
        <f t="shared" si="7"/>
        <v>8</v>
      </c>
      <c r="N30" s="65">
        <f>VLOOKUP($A30,'Return Data'!$B$7:$R$2843,14,0)</f>
        <v>12.007099999999999</v>
      </c>
      <c r="O30" s="66">
        <f t="shared" si="8"/>
        <v>6</v>
      </c>
      <c r="P30" s="65">
        <f>VLOOKUP($A30,'Return Data'!$B$7:$R$2843,15,0)</f>
        <v>14.217599999999999</v>
      </c>
      <c r="Q30" s="66">
        <f t="shared" si="9"/>
        <v>10</v>
      </c>
      <c r="R30" s="65">
        <f>VLOOKUP($A30,'Return Data'!$B$7:$R$2843,16,0)</f>
        <v>13.0907</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11.104021739130435</v>
      </c>
      <c r="E32" s="74"/>
      <c r="F32" s="75">
        <f>AVERAGE(F8:F30)</f>
        <v>40.338847826086955</v>
      </c>
      <c r="G32" s="74"/>
      <c r="H32" s="75">
        <f>AVERAGE(H8:H30)</f>
        <v>60.108608695652165</v>
      </c>
      <c r="I32" s="74"/>
      <c r="J32" s="75">
        <f>AVERAGE(J8:J30)</f>
        <v>107.46837826086957</v>
      </c>
      <c r="K32" s="74"/>
      <c r="L32" s="75">
        <f>AVERAGE(L8:L30)</f>
        <v>29.070444999999996</v>
      </c>
      <c r="M32" s="74"/>
      <c r="N32" s="75">
        <f>AVERAGE(N8:N30)</f>
        <v>11.089913333333332</v>
      </c>
      <c r="O32" s="74"/>
      <c r="P32" s="75">
        <f>AVERAGE(P8:P30)</f>
        <v>16.396078571428571</v>
      </c>
      <c r="Q32" s="74"/>
      <c r="R32" s="75">
        <f>AVERAGE(R8:R30)</f>
        <v>23.466795652173914</v>
      </c>
      <c r="S32" s="76"/>
    </row>
    <row r="33" spans="1:19" x14ac:dyDescent="0.3">
      <c r="A33" s="73" t="s">
        <v>28</v>
      </c>
      <c r="B33" s="74"/>
      <c r="C33" s="74"/>
      <c r="D33" s="75">
        <f>MIN(D8:D30)</f>
        <v>4.3699000000000003</v>
      </c>
      <c r="E33" s="74"/>
      <c r="F33" s="75">
        <f>MIN(F8:F30)</f>
        <v>32.826599999999999</v>
      </c>
      <c r="G33" s="74"/>
      <c r="H33" s="75">
        <f>MIN(H8:H30)</f>
        <v>49.6404</v>
      </c>
      <c r="I33" s="74"/>
      <c r="J33" s="75">
        <f>MIN(J8:J30)</f>
        <v>83.518900000000002</v>
      </c>
      <c r="K33" s="74"/>
      <c r="L33" s="75">
        <f>MIN(L8:L30)</f>
        <v>17.132300000000001</v>
      </c>
      <c r="M33" s="74"/>
      <c r="N33" s="75">
        <f>MIN(N8:N30)</f>
        <v>3.343</v>
      </c>
      <c r="O33" s="74"/>
      <c r="P33" s="75">
        <f>MIN(P8:P30)</f>
        <v>11.437799999999999</v>
      </c>
      <c r="Q33" s="74"/>
      <c r="R33" s="75">
        <f>MIN(R8:R30)</f>
        <v>9.1931999999999992</v>
      </c>
      <c r="S33" s="76"/>
    </row>
    <row r="34" spans="1:19" ht="15" thickBot="1" x14ac:dyDescent="0.35">
      <c r="A34" s="77" t="s">
        <v>29</v>
      </c>
      <c r="B34" s="78"/>
      <c r="C34" s="78"/>
      <c r="D34" s="79">
        <f>MAX(D8:D30)</f>
        <v>33.279299999999999</v>
      </c>
      <c r="E34" s="78"/>
      <c r="F34" s="79">
        <f>MAX(F8:F30)</f>
        <v>65.911100000000005</v>
      </c>
      <c r="G34" s="78"/>
      <c r="H34" s="79">
        <f>MAX(H8:H30)</f>
        <v>92.456699999999998</v>
      </c>
      <c r="I34" s="78"/>
      <c r="J34" s="79">
        <f>MAX(J8:J30)</f>
        <v>207.05709999999999</v>
      </c>
      <c r="K34" s="78"/>
      <c r="L34" s="79">
        <f>MAX(L8:L30)</f>
        <v>52.634399999999999</v>
      </c>
      <c r="M34" s="78"/>
      <c r="N34" s="79">
        <f>MAX(N8:N30)</f>
        <v>27.695699999999999</v>
      </c>
      <c r="O34" s="78"/>
      <c r="P34" s="79">
        <f>MAX(P8:P30)</f>
        <v>21.873999999999999</v>
      </c>
      <c r="Q34" s="78"/>
      <c r="R34" s="79">
        <f>MAX(R8:R30)</f>
        <v>58.860799999999998</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1569</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1450</v>
      </c>
      <c r="B8" s="64">
        <f>VLOOKUP($A8,'Return Data'!$B$7:$R$2843,3,0)</f>
        <v>44330</v>
      </c>
      <c r="C8" s="65">
        <f>VLOOKUP($A8,'Return Data'!$B$7:$R$2843,4,0)</f>
        <v>44.658200000000001</v>
      </c>
      <c r="D8" s="65">
        <f>VLOOKUP($A8,'Return Data'!$B$7:$R$2843,10,0)</f>
        <v>10.173</v>
      </c>
      <c r="E8" s="66">
        <f t="shared" ref="E8:E30" si="0">RANK(D8,D$8:D$30,0)</f>
        <v>11</v>
      </c>
      <c r="F8" s="65">
        <f>VLOOKUP($A8,'Return Data'!$B$7:$R$2843,11,0)</f>
        <v>39.0017</v>
      </c>
      <c r="G8" s="66">
        <f t="shared" ref="G8" si="1">RANK(F8,F$8:F$30,0)</f>
        <v>12</v>
      </c>
      <c r="H8" s="65">
        <f>VLOOKUP($A8,'Return Data'!$B$7:$R$2843,12,0)</f>
        <v>61.535299999999999</v>
      </c>
      <c r="I8" s="66">
        <f t="shared" ref="I8" si="2">RANK(H8,H$8:H$30,0)</f>
        <v>5</v>
      </c>
      <c r="J8" s="65">
        <f>VLOOKUP($A8,'Return Data'!$B$7:$R$2843,13,0)</f>
        <v>105.63420000000001</v>
      </c>
      <c r="K8" s="66">
        <f t="shared" ref="K8" si="3">RANK(J8,J$8:J$30,0)</f>
        <v>7</v>
      </c>
      <c r="L8" s="65">
        <f>VLOOKUP($A8,'Return Data'!$B$7:$R$2843,17,0)</f>
        <v>16.769600000000001</v>
      </c>
      <c r="M8" s="66">
        <f>RANK(L8,L$8:L$30,0)</f>
        <v>19</v>
      </c>
      <c r="N8" s="65">
        <f>VLOOKUP($A8,'Return Data'!$B$7:$R$2843,14,0)</f>
        <v>2.1635</v>
      </c>
      <c r="O8" s="66">
        <f>RANK(N8,N$8:N$30,0)</f>
        <v>15</v>
      </c>
      <c r="P8" s="65">
        <f>VLOOKUP($A8,'Return Data'!$B$7:$R$2843,15,0)</f>
        <v>11.4152</v>
      </c>
      <c r="Q8" s="66">
        <f>RANK(P8,P$8:P$30,0)</f>
        <v>11</v>
      </c>
      <c r="R8" s="65">
        <f>VLOOKUP($A8,'Return Data'!$B$7:$R$2843,16,0)</f>
        <v>11.2164</v>
      </c>
      <c r="S8" s="67">
        <f t="shared" ref="S8" si="4">RANK(R8,R$8:R$30,0)</f>
        <v>20</v>
      </c>
    </row>
    <row r="9" spans="1:20" x14ac:dyDescent="0.3">
      <c r="A9" s="63" t="s">
        <v>1453</v>
      </c>
      <c r="B9" s="64">
        <f>VLOOKUP($A9,'Return Data'!$B$7:$R$2843,3,0)</f>
        <v>44330</v>
      </c>
      <c r="C9" s="65">
        <f>VLOOKUP($A9,'Return Data'!$B$7:$R$2843,4,0)</f>
        <v>46.78</v>
      </c>
      <c r="D9" s="65">
        <f>VLOOKUP($A9,'Return Data'!$B$7:$R$2843,10,0)</f>
        <v>10.3042</v>
      </c>
      <c r="E9" s="66">
        <f t="shared" si="0"/>
        <v>10</v>
      </c>
      <c r="F9" s="65">
        <f>VLOOKUP($A9,'Return Data'!$B$7:$R$2843,11,0)</f>
        <v>32.5212</v>
      </c>
      <c r="G9" s="66">
        <f t="shared" ref="G9:G30" si="5">RANK(F9,F$8:F$30,0)</f>
        <v>21</v>
      </c>
      <c r="H9" s="65">
        <f>VLOOKUP($A9,'Return Data'!$B$7:$R$2843,12,0)</f>
        <v>52.278599999999997</v>
      </c>
      <c r="I9" s="66">
        <f t="shared" ref="I9:I30" si="6">RANK(H9,H$8:H$30,0)</f>
        <v>19</v>
      </c>
      <c r="J9" s="65">
        <f>VLOOKUP($A9,'Return Data'!$B$7:$R$2843,13,0)</f>
        <v>82.662999999999997</v>
      </c>
      <c r="K9" s="66">
        <f t="shared" ref="K9:K30" si="7">RANK(J9,J$8:J$30,0)</f>
        <v>22</v>
      </c>
      <c r="L9" s="65">
        <f>VLOOKUP($A9,'Return Data'!$B$7:$R$2843,17,0)</f>
        <v>31.311699999999998</v>
      </c>
      <c r="M9" s="66">
        <f t="shared" ref="M9:M30" si="8">RANK(L9,L$8:L$30,0)</f>
        <v>6</v>
      </c>
      <c r="N9" s="65">
        <f>VLOOKUP($A9,'Return Data'!$B$7:$R$2843,14,0)</f>
        <v>18.598199999999999</v>
      </c>
      <c r="O9" s="66">
        <f t="shared" ref="O9:O30" si="9">RANK(N9,N$8:N$30,0)</f>
        <v>2</v>
      </c>
      <c r="P9" s="65">
        <f>VLOOKUP($A9,'Return Data'!$B$7:$R$2843,15,0)</f>
        <v>18.2315</v>
      </c>
      <c r="Q9" s="66">
        <f t="shared" ref="Q9:Q30" si="10">RANK(P9,P$8:P$30,0)</f>
        <v>3</v>
      </c>
      <c r="R9" s="65">
        <f>VLOOKUP($A9,'Return Data'!$B$7:$R$2843,16,0)</f>
        <v>22.975100000000001</v>
      </c>
      <c r="S9" s="67">
        <f t="shared" ref="S9:S30" si="11">RANK(R9,R$8:R$30,0)</f>
        <v>7</v>
      </c>
    </row>
    <row r="10" spans="1:20" x14ac:dyDescent="0.3">
      <c r="A10" s="63" t="s">
        <v>1455</v>
      </c>
      <c r="B10" s="64">
        <f>VLOOKUP($A10,'Return Data'!$B$7:$R$2843,3,0)</f>
        <v>44330</v>
      </c>
      <c r="C10" s="65">
        <f>VLOOKUP($A10,'Return Data'!$B$7:$R$2843,4,0)</f>
        <v>19.829999999999998</v>
      </c>
      <c r="D10" s="65">
        <f>VLOOKUP($A10,'Return Data'!$B$7:$R$2843,10,0)</f>
        <v>11.970599999999999</v>
      </c>
      <c r="E10" s="66">
        <f t="shared" si="0"/>
        <v>6</v>
      </c>
      <c r="F10" s="65">
        <f>VLOOKUP($A10,'Return Data'!$B$7:$R$2843,11,0)</f>
        <v>38.381</v>
      </c>
      <c r="G10" s="66">
        <f t="shared" si="5"/>
        <v>14</v>
      </c>
      <c r="H10" s="65">
        <f>VLOOKUP($A10,'Return Data'!$B$7:$R$2843,12,0)</f>
        <v>61.877600000000001</v>
      </c>
      <c r="I10" s="66">
        <f t="shared" si="6"/>
        <v>4</v>
      </c>
      <c r="J10" s="65">
        <f>VLOOKUP($A10,'Return Data'!$B$7:$R$2843,13,0)</f>
        <v>106.7779</v>
      </c>
      <c r="K10" s="66">
        <f t="shared" si="7"/>
        <v>5</v>
      </c>
      <c r="L10" s="65">
        <f>VLOOKUP($A10,'Return Data'!$B$7:$R$2843,17,0)</f>
        <v>40.542700000000004</v>
      </c>
      <c r="M10" s="66">
        <f t="shared" si="8"/>
        <v>2</v>
      </c>
      <c r="N10" s="65"/>
      <c r="O10" s="66"/>
      <c r="P10" s="65"/>
      <c r="Q10" s="66"/>
      <c r="R10" s="65">
        <f>VLOOKUP($A10,'Return Data'!$B$7:$R$2843,16,0)</f>
        <v>32.966799999999999</v>
      </c>
      <c r="S10" s="67">
        <f t="shared" si="11"/>
        <v>2</v>
      </c>
    </row>
    <row r="11" spans="1:20" x14ac:dyDescent="0.3">
      <c r="A11" s="63" t="s">
        <v>1457</v>
      </c>
      <c r="B11" s="64">
        <f>VLOOKUP($A11,'Return Data'!$B$7:$R$2843,3,0)</f>
        <v>44330</v>
      </c>
      <c r="C11" s="65">
        <f>VLOOKUP($A11,'Return Data'!$B$7:$R$2843,4,0)</f>
        <v>16.8</v>
      </c>
      <c r="D11" s="65">
        <f>VLOOKUP($A11,'Return Data'!$B$7:$R$2843,10,0)</f>
        <v>13.055199999999999</v>
      </c>
      <c r="E11" s="66">
        <f t="shared" si="0"/>
        <v>5</v>
      </c>
      <c r="F11" s="65">
        <f>VLOOKUP($A11,'Return Data'!$B$7:$R$2843,11,0)</f>
        <v>39.5349</v>
      </c>
      <c r="G11" s="66">
        <f t="shared" si="5"/>
        <v>9</v>
      </c>
      <c r="H11" s="65">
        <f>VLOOKUP($A11,'Return Data'!$B$7:$R$2843,12,0)</f>
        <v>59.847799999999999</v>
      </c>
      <c r="I11" s="66">
        <f t="shared" si="6"/>
        <v>7</v>
      </c>
      <c r="J11" s="65">
        <f>VLOOKUP($A11,'Return Data'!$B$7:$R$2843,13,0)</f>
        <v>104.878</v>
      </c>
      <c r="K11" s="66">
        <f t="shared" si="7"/>
        <v>8</v>
      </c>
      <c r="L11" s="65">
        <f>VLOOKUP($A11,'Return Data'!$B$7:$R$2843,17,0)</f>
        <v>31.351800000000001</v>
      </c>
      <c r="M11" s="66">
        <f t="shared" si="8"/>
        <v>5</v>
      </c>
      <c r="N11" s="65"/>
      <c r="O11" s="66"/>
      <c r="P11" s="65"/>
      <c r="Q11" s="66"/>
      <c r="R11" s="65">
        <f>VLOOKUP($A11,'Return Data'!$B$7:$R$2843,16,0)</f>
        <v>26.0122</v>
      </c>
      <c r="S11" s="67">
        <f t="shared" si="11"/>
        <v>6</v>
      </c>
    </row>
    <row r="12" spans="1:20" x14ac:dyDescent="0.3">
      <c r="A12" s="63" t="s">
        <v>1459</v>
      </c>
      <c r="B12" s="64">
        <f>VLOOKUP($A12,'Return Data'!$B$7:$R$2843,3,0)</f>
        <v>44330</v>
      </c>
      <c r="C12" s="65">
        <f>VLOOKUP($A12,'Return Data'!$B$7:$R$2843,4,0)</f>
        <v>85.027000000000001</v>
      </c>
      <c r="D12" s="65">
        <f>VLOOKUP($A12,'Return Data'!$B$7:$R$2843,10,0)</f>
        <v>11.851100000000001</v>
      </c>
      <c r="E12" s="66">
        <f t="shared" si="0"/>
        <v>7</v>
      </c>
      <c r="F12" s="65">
        <f>VLOOKUP($A12,'Return Data'!$B$7:$R$2843,11,0)</f>
        <v>34.105600000000003</v>
      </c>
      <c r="G12" s="66">
        <f t="shared" si="5"/>
        <v>20</v>
      </c>
      <c r="H12" s="65">
        <f>VLOOKUP($A12,'Return Data'!$B$7:$R$2843,12,0)</f>
        <v>54.143300000000004</v>
      </c>
      <c r="I12" s="66">
        <f t="shared" si="6"/>
        <v>16</v>
      </c>
      <c r="J12" s="65">
        <f>VLOOKUP($A12,'Return Data'!$B$7:$R$2843,13,0)</f>
        <v>102.35850000000001</v>
      </c>
      <c r="K12" s="66">
        <f t="shared" si="7"/>
        <v>12</v>
      </c>
      <c r="L12" s="65">
        <f>VLOOKUP($A12,'Return Data'!$B$7:$R$2843,17,0)</f>
        <v>26.988399999999999</v>
      </c>
      <c r="M12" s="66">
        <f t="shared" si="8"/>
        <v>10</v>
      </c>
      <c r="N12" s="65">
        <f>VLOOKUP($A12,'Return Data'!$B$7:$R$2843,14,0)</f>
        <v>9.5090000000000003</v>
      </c>
      <c r="O12" s="66">
        <f t="shared" si="9"/>
        <v>8</v>
      </c>
      <c r="P12" s="65">
        <f>VLOOKUP($A12,'Return Data'!$B$7:$R$2843,15,0)</f>
        <v>14.0976</v>
      </c>
      <c r="Q12" s="66">
        <f t="shared" si="10"/>
        <v>9</v>
      </c>
      <c r="R12" s="65">
        <f>VLOOKUP($A12,'Return Data'!$B$7:$R$2843,16,0)</f>
        <v>16.613700000000001</v>
      </c>
      <c r="S12" s="67">
        <f t="shared" si="11"/>
        <v>14</v>
      </c>
    </row>
    <row r="13" spans="1:20" x14ac:dyDescent="0.3">
      <c r="A13" s="63" t="s">
        <v>1461</v>
      </c>
      <c r="B13" s="64">
        <f>VLOOKUP($A13,'Return Data'!$B$7:$R$2843,3,0)</f>
        <v>44330</v>
      </c>
      <c r="C13" s="65">
        <f>VLOOKUP($A13,'Return Data'!$B$7:$R$2843,4,0)</f>
        <v>18.597999999999999</v>
      </c>
      <c r="D13" s="65">
        <f>VLOOKUP($A13,'Return Data'!$B$7:$R$2843,10,0)</f>
        <v>9.8458000000000006</v>
      </c>
      <c r="E13" s="66">
        <f t="shared" si="0"/>
        <v>12</v>
      </c>
      <c r="F13" s="65">
        <f>VLOOKUP($A13,'Return Data'!$B$7:$R$2843,11,0)</f>
        <v>41.064900000000002</v>
      </c>
      <c r="G13" s="66">
        <f t="shared" si="5"/>
        <v>7</v>
      </c>
      <c r="H13" s="65">
        <f>VLOOKUP($A13,'Return Data'!$B$7:$R$2843,12,0)</f>
        <v>59.749200000000002</v>
      </c>
      <c r="I13" s="66">
        <f t="shared" si="6"/>
        <v>8</v>
      </c>
      <c r="J13" s="65">
        <f>VLOOKUP($A13,'Return Data'!$B$7:$R$2843,13,0)</f>
        <v>101.60429999999999</v>
      </c>
      <c r="K13" s="66">
        <f t="shared" si="7"/>
        <v>13</v>
      </c>
      <c r="L13" s="65">
        <f>VLOOKUP($A13,'Return Data'!$B$7:$R$2843,17,0)</f>
        <v>32.827599999999997</v>
      </c>
      <c r="M13" s="66">
        <f t="shared" si="8"/>
        <v>4</v>
      </c>
      <c r="N13" s="65"/>
      <c r="O13" s="66"/>
      <c r="P13" s="65"/>
      <c r="Q13" s="66"/>
      <c r="R13" s="65">
        <f>VLOOKUP($A13,'Return Data'!$B$7:$R$2843,16,0)</f>
        <v>31.501300000000001</v>
      </c>
      <c r="S13" s="67">
        <f t="shared" si="11"/>
        <v>4</v>
      </c>
    </row>
    <row r="14" spans="1:20" x14ac:dyDescent="0.3">
      <c r="A14" s="63" t="s">
        <v>1462</v>
      </c>
      <c r="B14" s="64">
        <f>VLOOKUP($A14,'Return Data'!$B$7:$R$2843,3,0)</f>
        <v>44330</v>
      </c>
      <c r="C14" s="65">
        <f>VLOOKUP($A14,'Return Data'!$B$7:$R$2843,4,0)</f>
        <v>69.4238</v>
      </c>
      <c r="D14" s="65">
        <f>VLOOKUP($A14,'Return Data'!$B$7:$R$2843,10,0)</f>
        <v>6.5346000000000002</v>
      </c>
      <c r="E14" s="66">
        <f t="shared" si="0"/>
        <v>20</v>
      </c>
      <c r="F14" s="65">
        <f>VLOOKUP($A14,'Return Data'!$B$7:$R$2843,11,0)</f>
        <v>35.416400000000003</v>
      </c>
      <c r="G14" s="66">
        <f t="shared" si="5"/>
        <v>18</v>
      </c>
      <c r="H14" s="65">
        <f>VLOOKUP($A14,'Return Data'!$B$7:$R$2843,12,0)</f>
        <v>59.394500000000001</v>
      </c>
      <c r="I14" s="66">
        <f t="shared" si="6"/>
        <v>9</v>
      </c>
      <c r="J14" s="65">
        <f>VLOOKUP($A14,'Return Data'!$B$7:$R$2843,13,0)</f>
        <v>97.658000000000001</v>
      </c>
      <c r="K14" s="66">
        <f t="shared" si="7"/>
        <v>15</v>
      </c>
      <c r="L14" s="65">
        <f>VLOOKUP($A14,'Return Data'!$B$7:$R$2843,17,0)</f>
        <v>16.111799999999999</v>
      </c>
      <c r="M14" s="66">
        <f t="shared" si="8"/>
        <v>20</v>
      </c>
      <c r="N14" s="65">
        <f>VLOOKUP($A14,'Return Data'!$B$7:$R$2843,14,0)</f>
        <v>4.5867000000000004</v>
      </c>
      <c r="O14" s="66">
        <f t="shared" si="9"/>
        <v>12</v>
      </c>
      <c r="P14" s="65">
        <f>VLOOKUP($A14,'Return Data'!$B$7:$R$2843,15,0)</f>
        <v>11.1577</v>
      </c>
      <c r="Q14" s="66">
        <f t="shared" si="10"/>
        <v>12</v>
      </c>
      <c r="R14" s="65">
        <f>VLOOKUP($A14,'Return Data'!$B$7:$R$2843,16,0)</f>
        <v>13.461399999999999</v>
      </c>
      <c r="S14" s="67">
        <f t="shared" si="11"/>
        <v>17</v>
      </c>
    </row>
    <row r="15" spans="1:20" x14ac:dyDescent="0.3">
      <c r="A15" s="63" t="s">
        <v>1465</v>
      </c>
      <c r="B15" s="64">
        <f>VLOOKUP($A15,'Return Data'!$B$7:$R$2843,3,0)</f>
        <v>44330</v>
      </c>
      <c r="C15" s="65">
        <f>VLOOKUP($A15,'Return Data'!$B$7:$R$2843,4,0)</f>
        <v>56.792999999999999</v>
      </c>
      <c r="D15" s="65">
        <f>VLOOKUP($A15,'Return Data'!$B$7:$R$2843,10,0)</f>
        <v>9.0641999999999996</v>
      </c>
      <c r="E15" s="66">
        <f t="shared" si="0"/>
        <v>15</v>
      </c>
      <c r="F15" s="65">
        <f>VLOOKUP($A15,'Return Data'!$B$7:$R$2843,11,0)</f>
        <v>41.255000000000003</v>
      </c>
      <c r="G15" s="66">
        <f t="shared" si="5"/>
        <v>6</v>
      </c>
      <c r="H15" s="65">
        <f>VLOOKUP($A15,'Return Data'!$B$7:$R$2843,12,0)</f>
        <v>58.052500000000002</v>
      </c>
      <c r="I15" s="66">
        <f t="shared" si="6"/>
        <v>12</v>
      </c>
      <c r="J15" s="65">
        <f>VLOOKUP($A15,'Return Data'!$B$7:$R$2843,13,0)</f>
        <v>104.748</v>
      </c>
      <c r="K15" s="66">
        <f t="shared" si="7"/>
        <v>10</v>
      </c>
      <c r="L15" s="65">
        <f>VLOOKUP($A15,'Return Data'!$B$7:$R$2843,17,0)</f>
        <v>17.6538</v>
      </c>
      <c r="M15" s="66">
        <f t="shared" si="8"/>
        <v>18</v>
      </c>
      <c r="N15" s="65">
        <f>VLOOKUP($A15,'Return Data'!$B$7:$R$2843,14,0)</f>
        <v>6.7690999999999999</v>
      </c>
      <c r="O15" s="66">
        <f t="shared" si="9"/>
        <v>9</v>
      </c>
      <c r="P15" s="65">
        <f>VLOOKUP($A15,'Return Data'!$B$7:$R$2843,15,0)</f>
        <v>16.424800000000001</v>
      </c>
      <c r="Q15" s="66">
        <f t="shared" si="10"/>
        <v>7</v>
      </c>
      <c r="R15" s="65">
        <f>VLOOKUP($A15,'Return Data'!$B$7:$R$2843,16,0)</f>
        <v>14.153600000000001</v>
      </c>
      <c r="S15" s="67">
        <f t="shared" si="11"/>
        <v>16</v>
      </c>
    </row>
    <row r="16" spans="1:20" x14ac:dyDescent="0.3">
      <c r="A16" s="63" t="s">
        <v>1466</v>
      </c>
      <c r="B16" s="64">
        <f>VLOOKUP($A16,'Return Data'!$B$7:$R$2843,3,0)</f>
        <v>44330</v>
      </c>
      <c r="C16" s="65">
        <f>VLOOKUP($A16,'Return Data'!$B$7:$R$2843,4,0)</f>
        <v>65.477999999999994</v>
      </c>
      <c r="D16" s="65">
        <f>VLOOKUP($A16,'Return Data'!$B$7:$R$2843,10,0)</f>
        <v>4.1032000000000002</v>
      </c>
      <c r="E16" s="66">
        <f t="shared" si="0"/>
        <v>22</v>
      </c>
      <c r="F16" s="65">
        <f>VLOOKUP($A16,'Return Data'!$B$7:$R$2843,11,0)</f>
        <v>31.886600000000001</v>
      </c>
      <c r="G16" s="66">
        <f t="shared" si="5"/>
        <v>23</v>
      </c>
      <c r="H16" s="65">
        <f>VLOOKUP($A16,'Return Data'!$B$7:$R$2843,12,0)</f>
        <v>52.928100000000001</v>
      </c>
      <c r="I16" s="66">
        <f t="shared" si="6"/>
        <v>18</v>
      </c>
      <c r="J16" s="65">
        <f>VLOOKUP($A16,'Return Data'!$B$7:$R$2843,13,0)</f>
        <v>96.119399999999999</v>
      </c>
      <c r="K16" s="66">
        <f t="shared" si="7"/>
        <v>16</v>
      </c>
      <c r="L16" s="65">
        <f>VLOOKUP($A16,'Return Data'!$B$7:$R$2843,17,0)</f>
        <v>19.224599999999999</v>
      </c>
      <c r="M16" s="66">
        <f t="shared" si="8"/>
        <v>16</v>
      </c>
      <c r="N16" s="65">
        <f>VLOOKUP($A16,'Return Data'!$B$7:$R$2843,14,0)</f>
        <v>2.3955000000000002</v>
      </c>
      <c r="O16" s="66">
        <f t="shared" si="9"/>
        <v>14</v>
      </c>
      <c r="P16" s="65">
        <f>VLOOKUP($A16,'Return Data'!$B$7:$R$2843,15,0)</f>
        <v>10.652100000000001</v>
      </c>
      <c r="Q16" s="66">
        <f t="shared" si="10"/>
        <v>13</v>
      </c>
      <c r="R16" s="65">
        <f>VLOOKUP($A16,'Return Data'!$B$7:$R$2843,16,0)</f>
        <v>12.4643</v>
      </c>
      <c r="S16" s="67">
        <f t="shared" si="11"/>
        <v>18</v>
      </c>
    </row>
    <row r="17" spans="1:19" x14ac:dyDescent="0.3">
      <c r="A17" s="63" t="s">
        <v>1468</v>
      </c>
      <c r="B17" s="64">
        <f>VLOOKUP($A17,'Return Data'!$B$7:$R$2843,3,0)</f>
        <v>44330</v>
      </c>
      <c r="C17" s="65">
        <f>VLOOKUP($A17,'Return Data'!$B$7:$R$2843,4,0)</f>
        <v>37.880000000000003</v>
      </c>
      <c r="D17" s="65">
        <f>VLOOKUP($A17,'Return Data'!$B$7:$R$2843,10,0)</f>
        <v>6.2553000000000001</v>
      </c>
      <c r="E17" s="66">
        <f t="shared" si="0"/>
        <v>21</v>
      </c>
      <c r="F17" s="65">
        <f>VLOOKUP($A17,'Return Data'!$B$7:$R$2843,11,0)</f>
        <v>39.162399999999998</v>
      </c>
      <c r="G17" s="66">
        <f t="shared" si="5"/>
        <v>11</v>
      </c>
      <c r="H17" s="65">
        <f>VLOOKUP($A17,'Return Data'!$B$7:$R$2843,12,0)</f>
        <v>58.692900000000002</v>
      </c>
      <c r="I17" s="66">
        <f t="shared" si="6"/>
        <v>11</v>
      </c>
      <c r="J17" s="65">
        <f>VLOOKUP($A17,'Return Data'!$B$7:$R$2843,13,0)</f>
        <v>108.5903</v>
      </c>
      <c r="K17" s="66">
        <f t="shared" si="7"/>
        <v>4</v>
      </c>
      <c r="L17" s="65">
        <f>VLOOKUP($A17,'Return Data'!$B$7:$R$2843,17,0)</f>
        <v>25.592500000000001</v>
      </c>
      <c r="M17" s="66">
        <f t="shared" si="8"/>
        <v>13</v>
      </c>
      <c r="N17" s="65">
        <f>VLOOKUP($A17,'Return Data'!$B$7:$R$2843,14,0)</f>
        <v>9.9515999999999991</v>
      </c>
      <c r="O17" s="66">
        <f t="shared" si="9"/>
        <v>7</v>
      </c>
      <c r="P17" s="65">
        <f>VLOOKUP($A17,'Return Data'!$B$7:$R$2843,15,0)</f>
        <v>14.7316</v>
      </c>
      <c r="Q17" s="66">
        <f t="shared" si="10"/>
        <v>8</v>
      </c>
      <c r="R17" s="65">
        <f>VLOOKUP($A17,'Return Data'!$B$7:$R$2843,16,0)</f>
        <v>10.303699999999999</v>
      </c>
      <c r="S17" s="67">
        <f t="shared" si="11"/>
        <v>22</v>
      </c>
    </row>
    <row r="18" spans="1:19" x14ac:dyDescent="0.3">
      <c r="A18" s="63" t="s">
        <v>1470</v>
      </c>
      <c r="B18" s="64">
        <f>VLOOKUP($A18,'Return Data'!$B$7:$R$2843,3,0)</f>
        <v>44330</v>
      </c>
      <c r="C18" s="65">
        <f>VLOOKUP($A18,'Return Data'!$B$7:$R$2843,4,0)</f>
        <v>13.15</v>
      </c>
      <c r="D18" s="65">
        <f>VLOOKUP($A18,'Return Data'!$B$7:$R$2843,10,0)</f>
        <v>10.876899999999999</v>
      </c>
      <c r="E18" s="66">
        <f t="shared" si="0"/>
        <v>9</v>
      </c>
      <c r="F18" s="65">
        <f>VLOOKUP($A18,'Return Data'!$B$7:$R$2843,11,0)</f>
        <v>39.893599999999999</v>
      </c>
      <c r="G18" s="66">
        <f t="shared" si="5"/>
        <v>8</v>
      </c>
      <c r="H18" s="65">
        <f>VLOOKUP($A18,'Return Data'!$B$7:$R$2843,12,0)</f>
        <v>56.547600000000003</v>
      </c>
      <c r="I18" s="66">
        <f t="shared" si="6"/>
        <v>15</v>
      </c>
      <c r="J18" s="65">
        <f>VLOOKUP($A18,'Return Data'!$B$7:$R$2843,13,0)</f>
        <v>90.579700000000003</v>
      </c>
      <c r="K18" s="66">
        <f t="shared" si="7"/>
        <v>20</v>
      </c>
      <c r="L18" s="65">
        <f>VLOOKUP($A18,'Return Data'!$B$7:$R$2843,17,0)</f>
        <v>21.657699999999998</v>
      </c>
      <c r="M18" s="66">
        <f t="shared" si="8"/>
        <v>14</v>
      </c>
      <c r="N18" s="65">
        <f>VLOOKUP($A18,'Return Data'!$B$7:$R$2843,14,0)</f>
        <v>6.7432999999999996</v>
      </c>
      <c r="O18" s="66">
        <f t="shared" si="9"/>
        <v>10</v>
      </c>
      <c r="P18" s="65"/>
      <c r="Q18" s="66"/>
      <c r="R18" s="65">
        <f>VLOOKUP($A18,'Return Data'!$B$7:$R$2843,16,0)</f>
        <v>7.2765000000000004</v>
      </c>
      <c r="S18" s="67">
        <f t="shared" si="11"/>
        <v>23</v>
      </c>
    </row>
    <row r="19" spans="1:19" x14ac:dyDescent="0.3">
      <c r="A19" s="63" t="s">
        <v>1473</v>
      </c>
      <c r="B19" s="64">
        <f>VLOOKUP($A19,'Return Data'!$B$7:$R$2843,3,0)</f>
        <v>44330</v>
      </c>
      <c r="C19" s="65">
        <f>VLOOKUP($A19,'Return Data'!$B$7:$R$2843,4,0)</f>
        <v>17.149999999999999</v>
      </c>
      <c r="D19" s="65">
        <f>VLOOKUP($A19,'Return Data'!$B$7:$R$2843,10,0)</f>
        <v>6.9202000000000004</v>
      </c>
      <c r="E19" s="66">
        <f t="shared" si="0"/>
        <v>19</v>
      </c>
      <c r="F19" s="65">
        <f>VLOOKUP($A19,'Return Data'!$B$7:$R$2843,11,0)</f>
        <v>32.126300000000001</v>
      </c>
      <c r="G19" s="66">
        <f t="shared" si="5"/>
        <v>22</v>
      </c>
      <c r="H19" s="65">
        <f>VLOOKUP($A19,'Return Data'!$B$7:$R$2843,12,0)</f>
        <v>50.1751</v>
      </c>
      <c r="I19" s="66">
        <f t="shared" si="6"/>
        <v>21</v>
      </c>
      <c r="J19" s="65">
        <f>VLOOKUP($A19,'Return Data'!$B$7:$R$2843,13,0)</f>
        <v>90.98</v>
      </c>
      <c r="K19" s="66">
        <f t="shared" si="7"/>
        <v>19</v>
      </c>
      <c r="L19" s="65"/>
      <c r="M19" s="66"/>
      <c r="N19" s="65"/>
      <c r="O19" s="66"/>
      <c r="P19" s="65"/>
      <c r="Q19" s="66"/>
      <c r="R19" s="65">
        <f>VLOOKUP($A19,'Return Data'!$B$7:$R$2843,16,0)</f>
        <v>55.805199999999999</v>
      </c>
      <c r="S19" s="67">
        <f t="shared" si="11"/>
        <v>1</v>
      </c>
    </row>
    <row r="20" spans="1:19" x14ac:dyDescent="0.3">
      <c r="A20" s="63" t="s">
        <v>1475</v>
      </c>
      <c r="B20" s="64">
        <f>VLOOKUP($A20,'Return Data'!$B$7:$R$2843,3,0)</f>
        <v>44330</v>
      </c>
      <c r="C20" s="65">
        <f>VLOOKUP($A20,'Return Data'!$B$7:$R$2843,4,0)</f>
        <v>15.81</v>
      </c>
      <c r="D20" s="65">
        <f>VLOOKUP($A20,'Return Data'!$B$7:$R$2843,10,0)</f>
        <v>3.8765000000000001</v>
      </c>
      <c r="E20" s="66">
        <f t="shared" si="0"/>
        <v>23</v>
      </c>
      <c r="F20" s="65">
        <f>VLOOKUP($A20,'Return Data'!$B$7:$R$2843,11,0)</f>
        <v>37.120600000000003</v>
      </c>
      <c r="G20" s="66">
        <f t="shared" si="5"/>
        <v>15</v>
      </c>
      <c r="H20" s="65">
        <f>VLOOKUP($A20,'Return Data'!$B$7:$R$2843,12,0)</f>
        <v>50.142499999999998</v>
      </c>
      <c r="I20" s="66">
        <f t="shared" si="6"/>
        <v>22</v>
      </c>
      <c r="J20" s="65">
        <f>VLOOKUP($A20,'Return Data'!$B$7:$R$2843,13,0)</f>
        <v>80.479500000000002</v>
      </c>
      <c r="K20" s="66">
        <f t="shared" si="7"/>
        <v>23</v>
      </c>
      <c r="L20" s="65">
        <f>VLOOKUP($A20,'Return Data'!$B$7:$R$2843,17,0)</f>
        <v>25.824100000000001</v>
      </c>
      <c r="M20" s="66">
        <f t="shared" si="8"/>
        <v>12</v>
      </c>
      <c r="N20" s="65"/>
      <c r="O20" s="66"/>
      <c r="P20" s="65"/>
      <c r="Q20" s="66"/>
      <c r="R20" s="65">
        <f>VLOOKUP($A20,'Return Data'!$B$7:$R$2843,16,0)</f>
        <v>19.764500000000002</v>
      </c>
      <c r="S20" s="67">
        <f t="shared" si="11"/>
        <v>10</v>
      </c>
    </row>
    <row r="21" spans="1:19" x14ac:dyDescent="0.3">
      <c r="A21" s="63" t="s">
        <v>1477</v>
      </c>
      <c r="B21" s="64">
        <f>VLOOKUP($A21,'Return Data'!$B$7:$R$2843,3,0)</f>
        <v>44330</v>
      </c>
      <c r="C21" s="65">
        <f>VLOOKUP($A21,'Return Data'!$B$7:$R$2843,4,0)</f>
        <v>13.3407</v>
      </c>
      <c r="D21" s="65">
        <f>VLOOKUP($A21,'Return Data'!$B$7:$R$2843,10,0)</f>
        <v>7.3498999999999999</v>
      </c>
      <c r="E21" s="66">
        <f t="shared" si="0"/>
        <v>18</v>
      </c>
      <c r="F21" s="65">
        <f>VLOOKUP($A21,'Return Data'!$B$7:$R$2843,11,0)</f>
        <v>35.787399999999998</v>
      </c>
      <c r="G21" s="66">
        <f t="shared" si="5"/>
        <v>17</v>
      </c>
      <c r="H21" s="65">
        <f>VLOOKUP($A21,'Return Data'!$B$7:$R$2843,12,0)</f>
        <v>47.215800000000002</v>
      </c>
      <c r="I21" s="66">
        <f t="shared" si="6"/>
        <v>23</v>
      </c>
      <c r="J21" s="65">
        <f>VLOOKUP($A21,'Return Data'!$B$7:$R$2843,13,0)</f>
        <v>89.916700000000006</v>
      </c>
      <c r="K21" s="66">
        <f t="shared" si="7"/>
        <v>21</v>
      </c>
      <c r="L21" s="65"/>
      <c r="M21" s="66"/>
      <c r="N21" s="65"/>
      <c r="O21" s="66"/>
      <c r="P21" s="65"/>
      <c r="Q21" s="66"/>
      <c r="R21" s="65">
        <f>VLOOKUP($A21,'Return Data'!$B$7:$R$2843,16,0)</f>
        <v>26.2073</v>
      </c>
      <c r="S21" s="67">
        <f t="shared" si="11"/>
        <v>5</v>
      </c>
    </row>
    <row r="22" spans="1:19" x14ac:dyDescent="0.3">
      <c r="A22" s="63" t="s">
        <v>1478</v>
      </c>
      <c r="B22" s="64">
        <f>VLOOKUP($A22,'Return Data'!$B$7:$R$2843,3,0)</f>
        <v>44330</v>
      </c>
      <c r="C22" s="65">
        <f>VLOOKUP($A22,'Return Data'!$B$7:$R$2843,4,0)</f>
        <v>124.239</v>
      </c>
      <c r="D22" s="65">
        <f>VLOOKUP($A22,'Return Data'!$B$7:$R$2843,10,0)</f>
        <v>9.6414000000000009</v>
      </c>
      <c r="E22" s="66">
        <f t="shared" si="0"/>
        <v>14</v>
      </c>
      <c r="F22" s="65">
        <f>VLOOKUP($A22,'Return Data'!$B$7:$R$2843,11,0)</f>
        <v>44.824300000000001</v>
      </c>
      <c r="G22" s="66">
        <f t="shared" si="5"/>
        <v>3</v>
      </c>
      <c r="H22" s="65">
        <f>VLOOKUP($A22,'Return Data'!$B$7:$R$2843,12,0)</f>
        <v>71.069199999999995</v>
      </c>
      <c r="I22" s="66">
        <f t="shared" si="6"/>
        <v>2</v>
      </c>
      <c r="J22" s="65">
        <f>VLOOKUP($A22,'Return Data'!$B$7:$R$2843,13,0)</f>
        <v>123.8702</v>
      </c>
      <c r="K22" s="66">
        <f t="shared" si="7"/>
        <v>2</v>
      </c>
      <c r="L22" s="65">
        <f>VLOOKUP($A22,'Return Data'!$B$7:$R$2843,17,0)</f>
        <v>35.946599999999997</v>
      </c>
      <c r="M22" s="66">
        <f t="shared" si="8"/>
        <v>3</v>
      </c>
      <c r="N22" s="65">
        <f>VLOOKUP($A22,'Return Data'!$B$7:$R$2843,14,0)</f>
        <v>15.3848</v>
      </c>
      <c r="O22" s="66">
        <f t="shared" si="9"/>
        <v>3</v>
      </c>
      <c r="P22" s="65">
        <f>VLOOKUP($A22,'Return Data'!$B$7:$R$2843,15,0)</f>
        <v>18.0121</v>
      </c>
      <c r="Q22" s="66">
        <f t="shared" si="10"/>
        <v>4</v>
      </c>
      <c r="R22" s="65">
        <f>VLOOKUP($A22,'Return Data'!$B$7:$R$2843,16,0)</f>
        <v>16.7973</v>
      </c>
      <c r="S22" s="67">
        <f t="shared" si="11"/>
        <v>13</v>
      </c>
    </row>
    <row r="23" spans="1:19" x14ac:dyDescent="0.3">
      <c r="A23" s="63" t="s">
        <v>1481</v>
      </c>
      <c r="B23" s="64">
        <f>VLOOKUP($A23,'Return Data'!$B$7:$R$2843,3,0)</f>
        <v>44330</v>
      </c>
      <c r="C23" s="65">
        <f>VLOOKUP($A23,'Return Data'!$B$7:$R$2843,4,0)</f>
        <v>32.902000000000001</v>
      </c>
      <c r="D23" s="65">
        <f>VLOOKUP($A23,'Return Data'!$B$7:$R$2843,10,0)</f>
        <v>14.565300000000001</v>
      </c>
      <c r="E23" s="66">
        <f t="shared" si="0"/>
        <v>3</v>
      </c>
      <c r="F23" s="65">
        <f>VLOOKUP($A23,'Return Data'!$B$7:$R$2843,11,0)</f>
        <v>42.291200000000003</v>
      </c>
      <c r="G23" s="66">
        <f t="shared" si="5"/>
        <v>4</v>
      </c>
      <c r="H23" s="65">
        <f>VLOOKUP($A23,'Return Data'!$B$7:$R$2843,12,0)</f>
        <v>61.434699999999999</v>
      </c>
      <c r="I23" s="66">
        <f t="shared" si="6"/>
        <v>6</v>
      </c>
      <c r="J23" s="65">
        <f>VLOOKUP($A23,'Return Data'!$B$7:$R$2843,13,0)</f>
        <v>104.7927</v>
      </c>
      <c r="K23" s="66">
        <f t="shared" si="7"/>
        <v>9</v>
      </c>
      <c r="L23" s="65">
        <f>VLOOKUP($A23,'Return Data'!$B$7:$R$2843,17,0)</f>
        <v>19.1568</v>
      </c>
      <c r="M23" s="66">
        <f t="shared" si="8"/>
        <v>17</v>
      </c>
      <c r="N23" s="65">
        <f>VLOOKUP($A23,'Return Data'!$B$7:$R$2843,14,0)</f>
        <v>5.5335000000000001</v>
      </c>
      <c r="O23" s="66">
        <f t="shared" si="9"/>
        <v>11</v>
      </c>
      <c r="P23" s="65">
        <f>VLOOKUP($A23,'Return Data'!$B$7:$R$2843,15,0)</f>
        <v>17.051600000000001</v>
      </c>
      <c r="Q23" s="66">
        <f t="shared" si="10"/>
        <v>6</v>
      </c>
      <c r="R23" s="65">
        <f>VLOOKUP($A23,'Return Data'!$B$7:$R$2843,16,0)</f>
        <v>18.515000000000001</v>
      </c>
      <c r="S23" s="67">
        <f t="shared" si="11"/>
        <v>12</v>
      </c>
    </row>
    <row r="24" spans="1:19" x14ac:dyDescent="0.3">
      <c r="A24" s="63" t="s">
        <v>1482</v>
      </c>
      <c r="B24" s="64">
        <f>VLOOKUP($A24,'Return Data'!$B$7:$R$2843,3,0)</f>
        <v>44330</v>
      </c>
      <c r="C24" s="65">
        <f>VLOOKUP($A24,'Return Data'!$B$7:$R$2843,4,0)</f>
        <v>63.448</v>
      </c>
      <c r="D24" s="65">
        <f>VLOOKUP($A24,'Return Data'!$B$7:$R$2843,10,0)</f>
        <v>13.401899999999999</v>
      </c>
      <c r="E24" s="66">
        <f t="shared" si="0"/>
        <v>4</v>
      </c>
      <c r="F24" s="65">
        <f>VLOOKUP($A24,'Return Data'!$B$7:$R$2843,11,0)</f>
        <v>45.193300000000001</v>
      </c>
      <c r="G24" s="66">
        <f t="shared" si="5"/>
        <v>2</v>
      </c>
      <c r="H24" s="65">
        <f>VLOOKUP($A24,'Return Data'!$B$7:$R$2843,12,0)</f>
        <v>63.156999999999996</v>
      </c>
      <c r="I24" s="66">
        <f t="shared" si="6"/>
        <v>3</v>
      </c>
      <c r="J24" s="65">
        <f>VLOOKUP($A24,'Return Data'!$B$7:$R$2843,13,0)</f>
        <v>112.5184</v>
      </c>
      <c r="K24" s="66">
        <f t="shared" si="7"/>
        <v>3</v>
      </c>
      <c r="L24" s="65">
        <f>VLOOKUP($A24,'Return Data'!$B$7:$R$2843,17,0)</f>
        <v>28.7684</v>
      </c>
      <c r="M24" s="66">
        <f t="shared" si="8"/>
        <v>9</v>
      </c>
      <c r="N24" s="65">
        <f>VLOOKUP($A24,'Return Data'!$B$7:$R$2843,14,0)</f>
        <v>11.986499999999999</v>
      </c>
      <c r="O24" s="66">
        <f t="shared" si="9"/>
        <v>5</v>
      </c>
      <c r="P24" s="65">
        <f>VLOOKUP($A24,'Return Data'!$B$7:$R$2843,15,0)</f>
        <v>19.4818</v>
      </c>
      <c r="Q24" s="66">
        <f t="shared" si="10"/>
        <v>2</v>
      </c>
      <c r="R24" s="65">
        <f>VLOOKUP($A24,'Return Data'!$B$7:$R$2843,16,0)</f>
        <v>18.914000000000001</v>
      </c>
      <c r="S24" s="67">
        <f t="shared" si="11"/>
        <v>11</v>
      </c>
    </row>
    <row r="25" spans="1:19" x14ac:dyDescent="0.3">
      <c r="A25" s="63" t="s">
        <v>1485</v>
      </c>
      <c r="B25" s="64">
        <f>VLOOKUP($A25,'Return Data'!$B$7:$R$2843,3,0)</f>
        <v>44330</v>
      </c>
      <c r="C25" s="65">
        <f>VLOOKUP($A25,'Return Data'!$B$7:$R$2843,4,0)</f>
        <v>17.46</v>
      </c>
      <c r="D25" s="65">
        <f>VLOOKUP($A25,'Return Data'!$B$7:$R$2843,10,0)</f>
        <v>9.6734000000000009</v>
      </c>
      <c r="E25" s="66">
        <f t="shared" si="0"/>
        <v>13</v>
      </c>
      <c r="F25" s="65">
        <f>VLOOKUP($A25,'Return Data'!$B$7:$R$2843,11,0)</f>
        <v>39.345599999999997</v>
      </c>
      <c r="G25" s="66">
        <f t="shared" si="5"/>
        <v>10</v>
      </c>
      <c r="H25" s="65">
        <f>VLOOKUP($A25,'Return Data'!$B$7:$R$2843,12,0)</f>
        <v>57.155700000000003</v>
      </c>
      <c r="I25" s="66">
        <f t="shared" si="6"/>
        <v>13</v>
      </c>
      <c r="J25" s="65">
        <f>VLOOKUP($A25,'Return Data'!$B$7:$R$2843,13,0)</f>
        <v>104.6893</v>
      </c>
      <c r="K25" s="66">
        <f t="shared" si="7"/>
        <v>11</v>
      </c>
      <c r="L25" s="65"/>
      <c r="M25" s="66"/>
      <c r="N25" s="65"/>
      <c r="O25" s="66"/>
      <c r="P25" s="65"/>
      <c r="Q25" s="66"/>
      <c r="R25" s="65">
        <f>VLOOKUP($A25,'Return Data'!$B$7:$R$2843,16,0)</f>
        <v>32.035699999999999</v>
      </c>
      <c r="S25" s="67">
        <f t="shared" si="11"/>
        <v>3</v>
      </c>
    </row>
    <row r="26" spans="1:19" x14ac:dyDescent="0.3">
      <c r="A26" s="63" t="s">
        <v>1486</v>
      </c>
      <c r="B26" s="64">
        <f>VLOOKUP($A26,'Return Data'!$B$7:$R$2843,3,0)</f>
        <v>44330</v>
      </c>
      <c r="C26" s="65">
        <f>VLOOKUP($A26,'Return Data'!$B$7:$R$2843,4,0)</f>
        <v>116.136501746128</v>
      </c>
      <c r="D26" s="65">
        <f>VLOOKUP($A26,'Return Data'!$B$7:$R$2843,10,0)</f>
        <v>32.576799999999999</v>
      </c>
      <c r="E26" s="66">
        <f t="shared" si="0"/>
        <v>1</v>
      </c>
      <c r="F26" s="65">
        <f>VLOOKUP($A26,'Return Data'!$B$7:$R$2843,11,0)</f>
        <v>64.410200000000003</v>
      </c>
      <c r="G26" s="66">
        <f t="shared" si="5"/>
        <v>1</v>
      </c>
      <c r="H26" s="65">
        <f>VLOOKUP($A26,'Return Data'!$B$7:$R$2843,12,0)</f>
        <v>90.524299999999997</v>
      </c>
      <c r="I26" s="66">
        <f t="shared" si="6"/>
        <v>1</v>
      </c>
      <c r="J26" s="65">
        <f>VLOOKUP($A26,'Return Data'!$B$7:$R$2843,13,0)</f>
        <v>203.13810000000001</v>
      </c>
      <c r="K26" s="66">
        <f t="shared" si="7"/>
        <v>1</v>
      </c>
      <c r="L26" s="65">
        <f>VLOOKUP($A26,'Return Data'!$B$7:$R$2843,17,0)</f>
        <v>51.538899999999998</v>
      </c>
      <c r="M26" s="66">
        <f t="shared" si="8"/>
        <v>1</v>
      </c>
      <c r="N26" s="65">
        <f>VLOOKUP($A26,'Return Data'!$B$7:$R$2843,14,0)</f>
        <v>26.8858</v>
      </c>
      <c r="O26" s="66">
        <f t="shared" si="9"/>
        <v>1</v>
      </c>
      <c r="P26" s="65">
        <f>VLOOKUP($A26,'Return Data'!$B$7:$R$2843,15,0)</f>
        <v>17.790400000000002</v>
      </c>
      <c r="Q26" s="66">
        <f t="shared" si="10"/>
        <v>5</v>
      </c>
      <c r="R26" s="65">
        <f>VLOOKUP($A26,'Return Data'!$B$7:$R$2843,16,0)</f>
        <v>10.4857</v>
      </c>
      <c r="S26" s="67">
        <f t="shared" si="11"/>
        <v>21</v>
      </c>
    </row>
    <row r="27" spans="1:19" x14ac:dyDescent="0.3">
      <c r="A27" s="63" t="s">
        <v>1489</v>
      </c>
      <c r="B27" s="64">
        <f>VLOOKUP($A27,'Return Data'!$B$7:$R$2843,3,0)</f>
        <v>44330</v>
      </c>
      <c r="C27" s="65">
        <f>VLOOKUP($A27,'Return Data'!$B$7:$R$2843,4,0)</f>
        <v>84.040499999999994</v>
      </c>
      <c r="D27" s="65">
        <f>VLOOKUP($A27,'Return Data'!$B$7:$R$2843,10,0)</f>
        <v>8.7917000000000005</v>
      </c>
      <c r="E27" s="66">
        <f t="shared" si="0"/>
        <v>17</v>
      </c>
      <c r="F27" s="65">
        <f>VLOOKUP($A27,'Return Data'!$B$7:$R$2843,11,0)</f>
        <v>35.177199999999999</v>
      </c>
      <c r="G27" s="66">
        <f t="shared" si="5"/>
        <v>19</v>
      </c>
      <c r="H27" s="65">
        <f>VLOOKUP($A27,'Return Data'!$B$7:$R$2843,12,0)</f>
        <v>50.477800000000002</v>
      </c>
      <c r="I27" s="66">
        <f t="shared" si="6"/>
        <v>20</v>
      </c>
      <c r="J27" s="65">
        <f>VLOOKUP($A27,'Return Data'!$B$7:$R$2843,13,0)</f>
        <v>94.892300000000006</v>
      </c>
      <c r="K27" s="66">
        <f t="shared" si="7"/>
        <v>17</v>
      </c>
      <c r="L27" s="65">
        <f>VLOOKUP($A27,'Return Data'!$B$7:$R$2843,17,0)</f>
        <v>30.247599999999998</v>
      </c>
      <c r="M27" s="66">
        <f t="shared" si="8"/>
        <v>7</v>
      </c>
      <c r="N27" s="65">
        <f>VLOOKUP($A27,'Return Data'!$B$7:$R$2843,14,0)</f>
        <v>13.33</v>
      </c>
      <c r="O27" s="66">
        <f t="shared" si="9"/>
        <v>4</v>
      </c>
      <c r="P27" s="65">
        <f>VLOOKUP($A27,'Return Data'!$B$7:$R$2843,15,0)</f>
        <v>20.488399999999999</v>
      </c>
      <c r="Q27" s="66">
        <f t="shared" si="10"/>
        <v>1</v>
      </c>
      <c r="R27" s="65">
        <f>VLOOKUP($A27,'Return Data'!$B$7:$R$2843,16,0)</f>
        <v>19.982500000000002</v>
      </c>
      <c r="S27" s="67">
        <f t="shared" si="11"/>
        <v>9</v>
      </c>
    </row>
    <row r="28" spans="1:19" x14ac:dyDescent="0.3">
      <c r="A28" s="63" t="s">
        <v>1490</v>
      </c>
      <c r="B28" s="64">
        <f>VLOOKUP($A28,'Return Data'!$B$7:$R$2843,3,0)</f>
        <v>44330</v>
      </c>
      <c r="C28" s="65">
        <f>VLOOKUP($A28,'Return Data'!$B$7:$R$2843,4,0)</f>
        <v>113.8724</v>
      </c>
      <c r="D28" s="65">
        <f>VLOOKUP($A28,'Return Data'!$B$7:$R$2843,10,0)</f>
        <v>11.3421</v>
      </c>
      <c r="E28" s="66">
        <f t="shared" si="0"/>
        <v>8</v>
      </c>
      <c r="F28" s="65">
        <f>VLOOKUP($A28,'Return Data'!$B$7:$R$2843,11,0)</f>
        <v>38.6736</v>
      </c>
      <c r="G28" s="66">
        <f t="shared" si="5"/>
        <v>13</v>
      </c>
      <c r="H28" s="65">
        <f>VLOOKUP($A28,'Return Data'!$B$7:$R$2843,12,0)</f>
        <v>59.112099999999998</v>
      </c>
      <c r="I28" s="66">
        <f t="shared" si="6"/>
        <v>10</v>
      </c>
      <c r="J28" s="65">
        <f>VLOOKUP($A28,'Return Data'!$B$7:$R$2843,13,0)</f>
        <v>106.208</v>
      </c>
      <c r="K28" s="66">
        <f t="shared" si="7"/>
        <v>6</v>
      </c>
      <c r="L28" s="65">
        <f>VLOOKUP($A28,'Return Data'!$B$7:$R$2843,17,0)</f>
        <v>20.9741</v>
      </c>
      <c r="M28" s="66">
        <f t="shared" si="8"/>
        <v>15</v>
      </c>
      <c r="N28" s="65">
        <f>VLOOKUP($A28,'Return Data'!$B$7:$R$2843,14,0)</f>
        <v>3.4367000000000001</v>
      </c>
      <c r="O28" s="66">
        <f t="shared" si="9"/>
        <v>13</v>
      </c>
      <c r="P28" s="65">
        <f>VLOOKUP($A28,'Return Data'!$B$7:$R$2843,15,0)</f>
        <v>10.5754</v>
      </c>
      <c r="Q28" s="66">
        <f t="shared" si="10"/>
        <v>14</v>
      </c>
      <c r="R28" s="65">
        <f>VLOOKUP($A28,'Return Data'!$B$7:$R$2843,16,0)</f>
        <v>16.145399999999999</v>
      </c>
      <c r="S28" s="67">
        <f t="shared" si="11"/>
        <v>15</v>
      </c>
    </row>
    <row r="29" spans="1:19" x14ac:dyDescent="0.3">
      <c r="A29" s="63" t="s">
        <v>1493</v>
      </c>
      <c r="B29" s="64">
        <f>VLOOKUP($A29,'Return Data'!$B$7:$R$2843,3,0)</f>
        <v>44330</v>
      </c>
      <c r="C29" s="65">
        <f>VLOOKUP($A29,'Return Data'!$B$7:$R$2843,4,0)</f>
        <v>16.337299999999999</v>
      </c>
      <c r="D29" s="65">
        <f>VLOOKUP($A29,'Return Data'!$B$7:$R$2843,10,0)</f>
        <v>15.358499999999999</v>
      </c>
      <c r="E29" s="66">
        <f t="shared" si="0"/>
        <v>2</v>
      </c>
      <c r="F29" s="65">
        <f>VLOOKUP($A29,'Return Data'!$B$7:$R$2843,11,0)</f>
        <v>41.607900000000001</v>
      </c>
      <c r="G29" s="66">
        <f t="shared" si="5"/>
        <v>5</v>
      </c>
      <c r="H29" s="65">
        <f>VLOOKUP($A29,'Return Data'!$B$7:$R$2843,12,0)</f>
        <v>56.924999999999997</v>
      </c>
      <c r="I29" s="66">
        <f t="shared" si="6"/>
        <v>14</v>
      </c>
      <c r="J29" s="65">
        <f>VLOOKUP($A29,'Return Data'!$B$7:$R$2843,13,0)</f>
        <v>100.89400000000001</v>
      </c>
      <c r="K29" s="66">
        <f t="shared" si="7"/>
        <v>14</v>
      </c>
      <c r="L29" s="65">
        <f>VLOOKUP($A29,'Return Data'!$B$7:$R$2843,17,0)</f>
        <v>26.6569</v>
      </c>
      <c r="M29" s="66">
        <f t="shared" si="8"/>
        <v>11</v>
      </c>
      <c r="N29" s="65"/>
      <c r="O29" s="66"/>
      <c r="P29" s="65"/>
      <c r="Q29" s="66"/>
      <c r="R29" s="65">
        <f>VLOOKUP($A29,'Return Data'!$B$7:$R$2843,16,0)</f>
        <v>21.6556</v>
      </c>
      <c r="S29" s="67">
        <f t="shared" si="11"/>
        <v>8</v>
      </c>
    </row>
    <row r="30" spans="1:19" x14ac:dyDescent="0.3">
      <c r="A30" s="63" t="s">
        <v>1495</v>
      </c>
      <c r="B30" s="64">
        <f>VLOOKUP($A30,'Return Data'!$B$7:$R$2843,3,0)</f>
        <v>44330</v>
      </c>
      <c r="C30" s="65">
        <f>VLOOKUP($A30,'Return Data'!$B$7:$R$2843,4,0)</f>
        <v>22.22</v>
      </c>
      <c r="D30" s="65">
        <f>VLOOKUP($A30,'Return Data'!$B$7:$R$2843,10,0)</f>
        <v>9.0284999999999993</v>
      </c>
      <c r="E30" s="66">
        <f t="shared" si="0"/>
        <v>16</v>
      </c>
      <c r="F30" s="65">
        <f>VLOOKUP($A30,'Return Data'!$B$7:$R$2843,11,0)</f>
        <v>36.906999999999996</v>
      </c>
      <c r="G30" s="66">
        <f t="shared" si="5"/>
        <v>16</v>
      </c>
      <c r="H30" s="65">
        <f>VLOOKUP($A30,'Return Data'!$B$7:$R$2843,12,0)</f>
        <v>53.135800000000003</v>
      </c>
      <c r="I30" s="66">
        <f t="shared" si="6"/>
        <v>17</v>
      </c>
      <c r="J30" s="65">
        <f>VLOOKUP($A30,'Return Data'!$B$7:$R$2843,13,0)</f>
        <v>93.049499999999995</v>
      </c>
      <c r="K30" s="66">
        <f t="shared" si="7"/>
        <v>18</v>
      </c>
      <c r="L30" s="65">
        <f>VLOOKUP($A30,'Return Data'!$B$7:$R$2843,17,0)</f>
        <v>30.1905</v>
      </c>
      <c r="M30" s="66">
        <f t="shared" si="8"/>
        <v>8</v>
      </c>
      <c r="N30" s="65">
        <f>VLOOKUP($A30,'Return Data'!$B$7:$R$2843,14,0)</f>
        <v>11.257099999999999</v>
      </c>
      <c r="O30" s="66">
        <f t="shared" si="9"/>
        <v>6</v>
      </c>
      <c r="P30" s="65">
        <f>VLOOKUP($A30,'Return Data'!$B$7:$R$2843,15,0)</f>
        <v>13.344099999999999</v>
      </c>
      <c r="Q30" s="66">
        <f t="shared" si="10"/>
        <v>10</v>
      </c>
      <c r="R30" s="65">
        <f>VLOOKUP($A30,'Return Data'!$B$7:$R$2843,16,0)</f>
        <v>12.2081</v>
      </c>
      <c r="S30" s="67">
        <f t="shared" si="11"/>
        <v>19</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10.720013043478259</v>
      </c>
      <c r="E32" s="74"/>
      <c r="F32" s="75">
        <f>AVERAGE(F8:F30)</f>
        <v>39.377734782608698</v>
      </c>
      <c r="G32" s="74"/>
      <c r="H32" s="75">
        <f>AVERAGE(H8:H30)</f>
        <v>58.503147826086959</v>
      </c>
      <c r="I32" s="74"/>
      <c r="J32" s="75">
        <f>AVERAGE(J8:J30)</f>
        <v>104.65391304347825</v>
      </c>
      <c r="K32" s="74"/>
      <c r="L32" s="75">
        <f>AVERAGE(L8:L30)</f>
        <v>27.466805000000001</v>
      </c>
      <c r="M32" s="74"/>
      <c r="N32" s="75">
        <f>AVERAGE(N8:N30)</f>
        <v>9.9020866666666674</v>
      </c>
      <c r="O32" s="74"/>
      <c r="P32" s="75">
        <f>AVERAGE(P8:P30)</f>
        <v>15.246735714285716</v>
      </c>
      <c r="Q32" s="74"/>
      <c r="R32" s="75">
        <f>AVERAGE(R8:R30)</f>
        <v>20.324404347826086</v>
      </c>
      <c r="S32" s="76"/>
    </row>
    <row r="33" spans="1:19" x14ac:dyDescent="0.3">
      <c r="A33" s="73" t="s">
        <v>28</v>
      </c>
      <c r="B33" s="74"/>
      <c r="C33" s="74"/>
      <c r="D33" s="75">
        <f>MIN(D8:D30)</f>
        <v>3.8765000000000001</v>
      </c>
      <c r="E33" s="74"/>
      <c r="F33" s="75">
        <f>MIN(F8:F30)</f>
        <v>31.886600000000001</v>
      </c>
      <c r="G33" s="74"/>
      <c r="H33" s="75">
        <f>MIN(H8:H30)</f>
        <v>47.215800000000002</v>
      </c>
      <c r="I33" s="74"/>
      <c r="J33" s="75">
        <f>MIN(J8:J30)</f>
        <v>80.479500000000002</v>
      </c>
      <c r="K33" s="74"/>
      <c r="L33" s="75">
        <f>MIN(L8:L30)</f>
        <v>16.111799999999999</v>
      </c>
      <c r="M33" s="74"/>
      <c r="N33" s="75">
        <f>MIN(N8:N30)</f>
        <v>2.1635</v>
      </c>
      <c r="O33" s="74"/>
      <c r="P33" s="75">
        <f>MIN(P8:P30)</f>
        <v>10.5754</v>
      </c>
      <c r="Q33" s="74"/>
      <c r="R33" s="75">
        <f>MIN(R8:R30)</f>
        <v>7.2765000000000004</v>
      </c>
      <c r="S33" s="76"/>
    </row>
    <row r="34" spans="1:19" ht="15" thickBot="1" x14ac:dyDescent="0.35">
      <c r="A34" s="77" t="s">
        <v>29</v>
      </c>
      <c r="B34" s="78"/>
      <c r="C34" s="78"/>
      <c r="D34" s="79">
        <f>MAX(D8:D30)</f>
        <v>32.576799999999999</v>
      </c>
      <c r="E34" s="78"/>
      <c r="F34" s="79">
        <f>MAX(F8:F30)</f>
        <v>64.410200000000003</v>
      </c>
      <c r="G34" s="78"/>
      <c r="H34" s="79">
        <f>MAX(H8:H30)</f>
        <v>90.524299999999997</v>
      </c>
      <c r="I34" s="78"/>
      <c r="J34" s="79">
        <f>MAX(J8:J30)</f>
        <v>203.13810000000001</v>
      </c>
      <c r="K34" s="78"/>
      <c r="L34" s="79">
        <f>MAX(L8:L30)</f>
        <v>51.538899999999998</v>
      </c>
      <c r="M34" s="78"/>
      <c r="N34" s="79">
        <f>MAX(N8:N30)</f>
        <v>26.8858</v>
      </c>
      <c r="O34" s="78"/>
      <c r="P34" s="79">
        <f>MAX(P8:P30)</f>
        <v>20.488399999999999</v>
      </c>
      <c r="Q34" s="78"/>
      <c r="R34" s="79">
        <f>MAX(R8:R30)</f>
        <v>55.805199999999999</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1566</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1151</v>
      </c>
      <c r="B8" s="64">
        <f>VLOOKUP($A8,'Return Data'!$B$7:$R$2843,3,0)</f>
        <v>44330</v>
      </c>
      <c r="C8" s="65">
        <f>VLOOKUP($A8,'Return Data'!$B$7:$R$2843,4,0)</f>
        <v>386.41</v>
      </c>
      <c r="D8" s="65">
        <f>VLOOKUP($A8,'Return Data'!$B$7:$R$2843,10,0)</f>
        <v>6.1040999999999999</v>
      </c>
      <c r="E8" s="66">
        <f t="shared" ref="E8:E33" si="0">RANK(D8,D$8:D$33,0)</f>
        <v>6</v>
      </c>
      <c r="F8" s="65">
        <f>VLOOKUP($A8,'Return Data'!$B$7:$R$2843,11,0)</f>
        <v>29.973099999999999</v>
      </c>
      <c r="G8" s="66">
        <f t="shared" ref="G8:G25" si="1">RANK(F8,F$8:F$33,0)</f>
        <v>10</v>
      </c>
      <c r="H8" s="65">
        <f>VLOOKUP($A8,'Return Data'!$B$7:$R$2843,12,0)</f>
        <v>41.853900000000003</v>
      </c>
      <c r="I8" s="66">
        <f t="shared" ref="I8:I25" si="2">RANK(H8,H$8:H$33,0)</f>
        <v>15</v>
      </c>
      <c r="J8" s="65">
        <f>VLOOKUP($A8,'Return Data'!$B$7:$R$2843,13,0)</f>
        <v>76.984399999999994</v>
      </c>
      <c r="K8" s="66">
        <f t="shared" ref="K8:K21" si="3">RANK(J8,J$8:J$33,0)</f>
        <v>11</v>
      </c>
      <c r="L8" s="65">
        <f>VLOOKUP($A8,'Return Data'!$B$7:$R$2843,17,0)</f>
        <v>16.0806</v>
      </c>
      <c r="M8" s="66">
        <f t="shared" ref="M8:M21" si="4">RANK(L8,L$8:L$33,0)</f>
        <v>22</v>
      </c>
      <c r="N8" s="65">
        <f>VLOOKUP($A8,'Return Data'!$B$7:$R$2843,14,0)</f>
        <v>5.5891999999999999</v>
      </c>
      <c r="O8" s="66">
        <f t="shared" ref="O8:O20" si="5">RANK(N8,N$8:N$33,0)</f>
        <v>21</v>
      </c>
      <c r="P8" s="65">
        <f>VLOOKUP($A8,'Return Data'!$B$7:$R$2843,15,0)</f>
        <v>11.5604</v>
      </c>
      <c r="Q8" s="66">
        <f t="shared" ref="Q8:Q16" si="6">RANK(P8,P$8:P$33,0)</f>
        <v>19</v>
      </c>
      <c r="R8" s="65">
        <f>VLOOKUP($A8,'Return Data'!$B$7:$R$2843,16,0)</f>
        <v>15.0016</v>
      </c>
      <c r="S8" s="67">
        <f t="shared" ref="S8:S33" si="7">RANK(R8,R$8:R$33,0)</f>
        <v>23</v>
      </c>
    </row>
    <row r="9" spans="1:20" x14ac:dyDescent="0.3">
      <c r="A9" s="63" t="s">
        <v>1152</v>
      </c>
      <c r="B9" s="64">
        <f>VLOOKUP($A9,'Return Data'!$B$7:$R$2843,3,0)</f>
        <v>44330</v>
      </c>
      <c r="C9" s="65">
        <f>VLOOKUP($A9,'Return Data'!$B$7:$R$2843,4,0)</f>
        <v>61.09</v>
      </c>
      <c r="D9" s="65">
        <f>VLOOKUP($A9,'Return Data'!$B$7:$R$2843,10,0)</f>
        <v>3.6478000000000002</v>
      </c>
      <c r="E9" s="66">
        <f t="shared" si="0"/>
        <v>18</v>
      </c>
      <c r="F9" s="65">
        <f>VLOOKUP($A9,'Return Data'!$B$7:$R$2843,11,0)</f>
        <v>22.843399999999999</v>
      </c>
      <c r="G9" s="66">
        <f t="shared" si="1"/>
        <v>25</v>
      </c>
      <c r="H9" s="65">
        <f>VLOOKUP($A9,'Return Data'!$B$7:$R$2843,12,0)</f>
        <v>37.621099999999998</v>
      </c>
      <c r="I9" s="66">
        <f t="shared" si="2"/>
        <v>22</v>
      </c>
      <c r="J9" s="65">
        <f>VLOOKUP($A9,'Return Data'!$B$7:$R$2843,13,0)</f>
        <v>59.171399999999998</v>
      </c>
      <c r="K9" s="66">
        <f t="shared" si="3"/>
        <v>25</v>
      </c>
      <c r="L9" s="65">
        <f>VLOOKUP($A9,'Return Data'!$B$7:$R$2843,17,0)</f>
        <v>27.950600000000001</v>
      </c>
      <c r="M9" s="66">
        <f t="shared" si="4"/>
        <v>5</v>
      </c>
      <c r="N9" s="65">
        <f>VLOOKUP($A9,'Return Data'!$B$7:$R$2843,14,0)</f>
        <v>18.0047</v>
      </c>
      <c r="O9" s="66">
        <f t="shared" si="5"/>
        <v>3</v>
      </c>
      <c r="P9" s="65">
        <f>VLOOKUP($A9,'Return Data'!$B$7:$R$2843,15,0)</f>
        <v>19.032900000000001</v>
      </c>
      <c r="Q9" s="66">
        <f t="shared" si="6"/>
        <v>2</v>
      </c>
      <c r="R9" s="65">
        <f>VLOOKUP($A9,'Return Data'!$B$7:$R$2843,16,0)</f>
        <v>19.565999999999999</v>
      </c>
      <c r="S9" s="67">
        <f t="shared" si="7"/>
        <v>6</v>
      </c>
    </row>
    <row r="10" spans="1:20" x14ac:dyDescent="0.3">
      <c r="A10" s="63" t="s">
        <v>1155</v>
      </c>
      <c r="B10" s="64">
        <f>VLOOKUP($A10,'Return Data'!$B$7:$R$2843,3,0)</f>
        <v>44330</v>
      </c>
      <c r="C10" s="65">
        <f>VLOOKUP($A10,'Return Data'!$B$7:$R$2843,4,0)</f>
        <v>14.03</v>
      </c>
      <c r="D10" s="65">
        <f>VLOOKUP($A10,'Return Data'!$B$7:$R$2843,10,0)</f>
        <v>5.7271999999999998</v>
      </c>
      <c r="E10" s="66">
        <f t="shared" si="0"/>
        <v>8</v>
      </c>
      <c r="F10" s="65">
        <f>VLOOKUP($A10,'Return Data'!$B$7:$R$2843,11,0)</f>
        <v>25.267900000000001</v>
      </c>
      <c r="G10" s="66">
        <f t="shared" si="1"/>
        <v>19</v>
      </c>
      <c r="H10" s="65">
        <f>VLOOKUP($A10,'Return Data'!$B$7:$R$2843,12,0)</f>
        <v>41.574199999999998</v>
      </c>
      <c r="I10" s="66">
        <f t="shared" si="2"/>
        <v>16</v>
      </c>
      <c r="J10" s="65">
        <f>VLOOKUP($A10,'Return Data'!$B$7:$R$2843,13,0)</f>
        <v>73.853800000000007</v>
      </c>
      <c r="K10" s="66">
        <f t="shared" si="3"/>
        <v>14</v>
      </c>
      <c r="L10" s="65">
        <f>VLOOKUP($A10,'Return Data'!$B$7:$R$2843,17,0)</f>
        <v>25.305099999999999</v>
      </c>
      <c r="M10" s="66">
        <f t="shared" si="4"/>
        <v>10</v>
      </c>
      <c r="N10" s="65">
        <f>VLOOKUP($A10,'Return Data'!$B$7:$R$2843,14,0)</f>
        <v>10.343500000000001</v>
      </c>
      <c r="O10" s="66">
        <f t="shared" si="5"/>
        <v>14</v>
      </c>
      <c r="P10" s="65">
        <f>VLOOKUP($A10,'Return Data'!$B$7:$R$2843,15,0)</f>
        <v>15.9114</v>
      </c>
      <c r="Q10" s="66">
        <f t="shared" si="6"/>
        <v>12</v>
      </c>
      <c r="R10" s="65">
        <f>VLOOKUP($A10,'Return Data'!$B$7:$R$2843,16,0)</f>
        <v>7.9080000000000004</v>
      </c>
      <c r="S10" s="67">
        <f t="shared" si="7"/>
        <v>26</v>
      </c>
    </row>
    <row r="11" spans="1:20" x14ac:dyDescent="0.3">
      <c r="A11" s="63" t="s">
        <v>1157</v>
      </c>
      <c r="B11" s="64">
        <f>VLOOKUP($A11,'Return Data'!$B$7:$R$2843,3,0)</f>
        <v>44330</v>
      </c>
      <c r="C11" s="65">
        <f>VLOOKUP($A11,'Return Data'!$B$7:$R$2843,4,0)</f>
        <v>52.805</v>
      </c>
      <c r="D11" s="65">
        <f>VLOOKUP($A11,'Return Data'!$B$7:$R$2843,10,0)</f>
        <v>7.1943000000000001</v>
      </c>
      <c r="E11" s="66">
        <f t="shared" si="0"/>
        <v>5</v>
      </c>
      <c r="F11" s="65">
        <f>VLOOKUP($A11,'Return Data'!$B$7:$R$2843,11,0)</f>
        <v>33.548299999999998</v>
      </c>
      <c r="G11" s="66">
        <f t="shared" si="1"/>
        <v>6</v>
      </c>
      <c r="H11" s="65">
        <f>VLOOKUP($A11,'Return Data'!$B$7:$R$2843,12,0)</f>
        <v>43.855400000000003</v>
      </c>
      <c r="I11" s="66">
        <f t="shared" si="2"/>
        <v>12</v>
      </c>
      <c r="J11" s="65">
        <f>VLOOKUP($A11,'Return Data'!$B$7:$R$2843,13,0)</f>
        <v>76.510900000000007</v>
      </c>
      <c r="K11" s="66">
        <f t="shared" si="3"/>
        <v>12</v>
      </c>
      <c r="L11" s="65">
        <f>VLOOKUP($A11,'Return Data'!$B$7:$R$2843,17,0)</f>
        <v>26.9879</v>
      </c>
      <c r="M11" s="66">
        <f t="shared" si="4"/>
        <v>7</v>
      </c>
      <c r="N11" s="65">
        <f>VLOOKUP($A11,'Return Data'!$B$7:$R$2843,14,0)</f>
        <v>13.882</v>
      </c>
      <c r="O11" s="66">
        <f t="shared" si="5"/>
        <v>7</v>
      </c>
      <c r="P11" s="65">
        <f>VLOOKUP($A11,'Return Data'!$B$7:$R$2843,15,0)</f>
        <v>15.436999999999999</v>
      </c>
      <c r="Q11" s="66">
        <f t="shared" si="6"/>
        <v>15</v>
      </c>
      <c r="R11" s="65">
        <f>VLOOKUP($A11,'Return Data'!$B$7:$R$2843,16,0)</f>
        <v>18.829899999999999</v>
      </c>
      <c r="S11" s="67">
        <f t="shared" si="7"/>
        <v>13</v>
      </c>
    </row>
    <row r="12" spans="1:20" x14ac:dyDescent="0.3">
      <c r="A12" s="63" t="s">
        <v>1158</v>
      </c>
      <c r="B12" s="64">
        <f>VLOOKUP($A12,'Return Data'!$B$7:$R$2843,3,0)</f>
        <v>44330</v>
      </c>
      <c r="C12" s="65">
        <f>VLOOKUP($A12,'Return Data'!$B$7:$R$2843,4,0)</f>
        <v>83.384</v>
      </c>
      <c r="D12" s="65">
        <f>VLOOKUP($A12,'Return Data'!$B$7:$R$2843,10,0)</f>
        <v>3.5093000000000001</v>
      </c>
      <c r="E12" s="66">
        <f t="shared" si="0"/>
        <v>20</v>
      </c>
      <c r="F12" s="65">
        <f>VLOOKUP($A12,'Return Data'!$B$7:$R$2843,11,0)</f>
        <v>20.893699999999999</v>
      </c>
      <c r="G12" s="66">
        <f t="shared" si="1"/>
        <v>26</v>
      </c>
      <c r="H12" s="65">
        <f>VLOOKUP($A12,'Return Data'!$B$7:$R$2843,12,0)</f>
        <v>34.622799999999998</v>
      </c>
      <c r="I12" s="66">
        <f t="shared" si="2"/>
        <v>26</v>
      </c>
      <c r="J12" s="65">
        <f>VLOOKUP($A12,'Return Data'!$B$7:$R$2843,13,0)</f>
        <v>60.923299999999998</v>
      </c>
      <c r="K12" s="66">
        <f t="shared" si="3"/>
        <v>24</v>
      </c>
      <c r="L12" s="65">
        <f>VLOOKUP($A12,'Return Data'!$B$7:$R$2843,17,0)</f>
        <v>23.831299999999999</v>
      </c>
      <c r="M12" s="66">
        <f t="shared" si="4"/>
        <v>14</v>
      </c>
      <c r="N12" s="65">
        <f>VLOOKUP($A12,'Return Data'!$B$7:$R$2843,14,0)</f>
        <v>12.055199999999999</v>
      </c>
      <c r="O12" s="66">
        <f t="shared" si="5"/>
        <v>10</v>
      </c>
      <c r="P12" s="65">
        <f>VLOOKUP($A12,'Return Data'!$B$7:$R$2843,15,0)</f>
        <v>17.090399999999999</v>
      </c>
      <c r="Q12" s="66">
        <f t="shared" si="6"/>
        <v>8</v>
      </c>
      <c r="R12" s="65">
        <f>VLOOKUP($A12,'Return Data'!$B$7:$R$2843,16,0)</f>
        <v>18.469899999999999</v>
      </c>
      <c r="S12" s="67">
        <f t="shared" si="7"/>
        <v>16</v>
      </c>
    </row>
    <row r="13" spans="1:20" x14ac:dyDescent="0.3">
      <c r="A13" s="63" t="s">
        <v>1160</v>
      </c>
      <c r="B13" s="64">
        <f>VLOOKUP($A13,'Return Data'!$B$7:$R$2843,3,0)</f>
        <v>44330</v>
      </c>
      <c r="C13" s="65">
        <f>VLOOKUP($A13,'Return Data'!$B$7:$R$2843,4,0)</f>
        <v>44.164000000000001</v>
      </c>
      <c r="D13" s="65">
        <f>VLOOKUP($A13,'Return Data'!$B$7:$R$2843,10,0)</f>
        <v>4.6515000000000004</v>
      </c>
      <c r="E13" s="66">
        <f t="shared" si="0"/>
        <v>10</v>
      </c>
      <c r="F13" s="65">
        <f>VLOOKUP($A13,'Return Data'!$B$7:$R$2843,11,0)</f>
        <v>32.664499999999997</v>
      </c>
      <c r="G13" s="66">
        <f t="shared" si="1"/>
        <v>9</v>
      </c>
      <c r="H13" s="65">
        <f>VLOOKUP($A13,'Return Data'!$B$7:$R$2843,12,0)</f>
        <v>49.3187</v>
      </c>
      <c r="I13" s="66">
        <f t="shared" si="2"/>
        <v>6</v>
      </c>
      <c r="J13" s="65">
        <f>VLOOKUP($A13,'Return Data'!$B$7:$R$2843,13,0)</f>
        <v>81.849599999999995</v>
      </c>
      <c r="K13" s="66">
        <f t="shared" si="3"/>
        <v>7</v>
      </c>
      <c r="L13" s="65">
        <f>VLOOKUP($A13,'Return Data'!$B$7:$R$2843,17,0)</f>
        <v>28.846699999999998</v>
      </c>
      <c r="M13" s="66">
        <f t="shared" si="4"/>
        <v>3</v>
      </c>
      <c r="N13" s="65">
        <f>VLOOKUP($A13,'Return Data'!$B$7:$R$2843,14,0)</f>
        <v>12.534800000000001</v>
      </c>
      <c r="O13" s="66">
        <f t="shared" si="5"/>
        <v>9</v>
      </c>
      <c r="P13" s="65">
        <f>VLOOKUP($A13,'Return Data'!$B$7:$R$2843,15,0)</f>
        <v>17.8308</v>
      </c>
      <c r="Q13" s="66">
        <f t="shared" si="6"/>
        <v>4</v>
      </c>
      <c r="R13" s="65">
        <f>VLOOKUP($A13,'Return Data'!$B$7:$R$2843,16,0)</f>
        <v>20.6404</v>
      </c>
      <c r="S13" s="67">
        <f t="shared" si="7"/>
        <v>4</v>
      </c>
    </row>
    <row r="14" spans="1:20" x14ac:dyDescent="0.3">
      <c r="A14" s="63" t="s">
        <v>1163</v>
      </c>
      <c r="B14" s="64">
        <f>VLOOKUP($A14,'Return Data'!$B$7:$R$2843,3,0)</f>
        <v>44330</v>
      </c>
      <c r="C14" s="65">
        <f>VLOOKUP($A14,'Return Data'!$B$7:$R$2843,4,0)</f>
        <v>1356.69</v>
      </c>
      <c r="D14" s="65">
        <f>VLOOKUP($A14,'Return Data'!$B$7:$R$2843,10,0)</f>
        <v>0.39629999999999999</v>
      </c>
      <c r="E14" s="66">
        <f t="shared" si="0"/>
        <v>25</v>
      </c>
      <c r="F14" s="65">
        <f>VLOOKUP($A14,'Return Data'!$B$7:$R$2843,11,0)</f>
        <v>23.2013</v>
      </c>
      <c r="G14" s="66">
        <f t="shared" si="1"/>
        <v>24</v>
      </c>
      <c r="H14" s="65">
        <f>VLOOKUP($A14,'Return Data'!$B$7:$R$2843,12,0)</f>
        <v>41.045999999999999</v>
      </c>
      <c r="I14" s="66">
        <f t="shared" si="2"/>
        <v>17</v>
      </c>
      <c r="J14" s="65">
        <f>VLOOKUP($A14,'Return Data'!$B$7:$R$2843,13,0)</f>
        <v>72.575100000000006</v>
      </c>
      <c r="K14" s="66">
        <f t="shared" si="3"/>
        <v>15</v>
      </c>
      <c r="L14" s="65">
        <f>VLOOKUP($A14,'Return Data'!$B$7:$R$2843,17,0)</f>
        <v>18.3337</v>
      </c>
      <c r="M14" s="66">
        <f t="shared" si="4"/>
        <v>20</v>
      </c>
      <c r="N14" s="65">
        <f>VLOOKUP($A14,'Return Data'!$B$7:$R$2843,14,0)</f>
        <v>9.0603999999999996</v>
      </c>
      <c r="O14" s="66">
        <f t="shared" si="5"/>
        <v>18</v>
      </c>
      <c r="P14" s="65">
        <f>VLOOKUP($A14,'Return Data'!$B$7:$R$2843,15,0)</f>
        <v>13.8682</v>
      </c>
      <c r="Q14" s="66">
        <f t="shared" si="6"/>
        <v>17</v>
      </c>
      <c r="R14" s="65">
        <f>VLOOKUP($A14,'Return Data'!$B$7:$R$2843,16,0)</f>
        <v>18.2653</v>
      </c>
      <c r="S14" s="67">
        <f t="shared" si="7"/>
        <v>18</v>
      </c>
    </row>
    <row r="15" spans="1:20" x14ac:dyDescent="0.3">
      <c r="A15" s="63" t="s">
        <v>1165</v>
      </c>
      <c r="B15" s="64">
        <f>VLOOKUP($A15,'Return Data'!$B$7:$R$2843,3,0)</f>
        <v>44330</v>
      </c>
      <c r="C15" s="65">
        <f>VLOOKUP($A15,'Return Data'!$B$7:$R$2843,4,0)</f>
        <v>80.709000000000003</v>
      </c>
      <c r="D15" s="65">
        <f>VLOOKUP($A15,'Return Data'!$B$7:$R$2843,10,0)</f>
        <v>5.9923999999999999</v>
      </c>
      <c r="E15" s="66">
        <f t="shared" si="0"/>
        <v>7</v>
      </c>
      <c r="F15" s="65">
        <f>VLOOKUP($A15,'Return Data'!$B$7:$R$2843,11,0)</f>
        <v>29.665500000000002</v>
      </c>
      <c r="G15" s="66">
        <f t="shared" si="1"/>
        <v>11</v>
      </c>
      <c r="H15" s="65">
        <f>VLOOKUP($A15,'Return Data'!$B$7:$R$2843,12,0)</f>
        <v>45.003599999999999</v>
      </c>
      <c r="I15" s="66">
        <f t="shared" si="2"/>
        <v>9</v>
      </c>
      <c r="J15" s="65">
        <f>VLOOKUP($A15,'Return Data'!$B$7:$R$2843,13,0)</f>
        <v>80.294899999999998</v>
      </c>
      <c r="K15" s="66">
        <f t="shared" si="3"/>
        <v>8</v>
      </c>
      <c r="L15" s="65">
        <f>VLOOKUP($A15,'Return Data'!$B$7:$R$2843,17,0)</f>
        <v>20.957899999999999</v>
      </c>
      <c r="M15" s="66">
        <f t="shared" si="4"/>
        <v>16</v>
      </c>
      <c r="N15" s="65">
        <f>VLOOKUP($A15,'Return Data'!$B$7:$R$2843,14,0)</f>
        <v>9.8482000000000003</v>
      </c>
      <c r="O15" s="66">
        <f t="shared" si="5"/>
        <v>15</v>
      </c>
      <c r="P15" s="65">
        <f>VLOOKUP($A15,'Return Data'!$B$7:$R$2843,15,0)</f>
        <v>15.7097</v>
      </c>
      <c r="Q15" s="66">
        <f t="shared" si="6"/>
        <v>13</v>
      </c>
      <c r="R15" s="65">
        <f>VLOOKUP($A15,'Return Data'!$B$7:$R$2843,16,0)</f>
        <v>19.1294</v>
      </c>
      <c r="S15" s="67">
        <f t="shared" si="7"/>
        <v>11</v>
      </c>
    </row>
    <row r="16" spans="1:20" x14ac:dyDescent="0.3">
      <c r="A16" s="63" t="s">
        <v>1167</v>
      </c>
      <c r="B16" s="64">
        <f>VLOOKUP($A16,'Return Data'!$B$7:$R$2843,3,0)</f>
        <v>44330</v>
      </c>
      <c r="C16" s="65">
        <f>VLOOKUP($A16,'Return Data'!$B$7:$R$2843,4,0)</f>
        <v>140.5</v>
      </c>
      <c r="D16" s="65">
        <f>VLOOKUP($A16,'Return Data'!$B$7:$R$2843,10,0)</f>
        <v>4.3291000000000004</v>
      </c>
      <c r="E16" s="66">
        <f t="shared" si="0"/>
        <v>13</v>
      </c>
      <c r="F16" s="65">
        <f>VLOOKUP($A16,'Return Data'!$B$7:$R$2843,11,0)</f>
        <v>32.998899999999999</v>
      </c>
      <c r="G16" s="66">
        <f t="shared" si="1"/>
        <v>8</v>
      </c>
      <c r="H16" s="65">
        <f>VLOOKUP($A16,'Return Data'!$B$7:$R$2843,12,0)</f>
        <v>45.867899999999999</v>
      </c>
      <c r="I16" s="66">
        <f t="shared" si="2"/>
        <v>8</v>
      </c>
      <c r="J16" s="65">
        <f>VLOOKUP($A16,'Return Data'!$B$7:$R$2843,13,0)</f>
        <v>89.685400000000001</v>
      </c>
      <c r="K16" s="66">
        <f t="shared" si="3"/>
        <v>5</v>
      </c>
      <c r="L16" s="65">
        <f>VLOOKUP($A16,'Return Data'!$B$7:$R$2843,17,0)</f>
        <v>20.4267</v>
      </c>
      <c r="M16" s="66">
        <f t="shared" si="4"/>
        <v>17</v>
      </c>
      <c r="N16" s="65">
        <f>VLOOKUP($A16,'Return Data'!$B$7:$R$2843,14,0)</f>
        <v>9.4883000000000006</v>
      </c>
      <c r="O16" s="66">
        <f t="shared" si="5"/>
        <v>16</v>
      </c>
      <c r="P16" s="65">
        <f>VLOOKUP($A16,'Return Data'!$B$7:$R$2843,15,0)</f>
        <v>15.4529</v>
      </c>
      <c r="Q16" s="66">
        <f t="shared" si="6"/>
        <v>14</v>
      </c>
      <c r="R16" s="65">
        <f>VLOOKUP($A16,'Return Data'!$B$7:$R$2843,16,0)</f>
        <v>18.427700000000002</v>
      </c>
      <c r="S16" s="67">
        <f t="shared" si="7"/>
        <v>17</v>
      </c>
    </row>
    <row r="17" spans="1:19" x14ac:dyDescent="0.3">
      <c r="A17" s="63" t="s">
        <v>1169</v>
      </c>
      <c r="B17" s="64">
        <f>VLOOKUP($A17,'Return Data'!$B$7:$R$2843,3,0)</f>
        <v>44330</v>
      </c>
      <c r="C17" s="65">
        <f>VLOOKUP($A17,'Return Data'!$B$7:$R$2843,4,0)</f>
        <v>15.32</v>
      </c>
      <c r="D17" s="65">
        <f>VLOOKUP($A17,'Return Data'!$B$7:$R$2843,10,0)</f>
        <v>0.52490000000000003</v>
      </c>
      <c r="E17" s="66">
        <f t="shared" si="0"/>
        <v>23</v>
      </c>
      <c r="F17" s="65">
        <f>VLOOKUP($A17,'Return Data'!$B$7:$R$2843,11,0)</f>
        <v>23.748000000000001</v>
      </c>
      <c r="G17" s="66">
        <f t="shared" si="1"/>
        <v>21</v>
      </c>
      <c r="H17" s="65">
        <f>VLOOKUP($A17,'Return Data'!$B$7:$R$2843,12,0)</f>
        <v>38.642499999999998</v>
      </c>
      <c r="I17" s="66">
        <f t="shared" si="2"/>
        <v>19</v>
      </c>
      <c r="J17" s="65">
        <f>VLOOKUP($A17,'Return Data'!$B$7:$R$2843,13,0)</f>
        <v>72.522499999999994</v>
      </c>
      <c r="K17" s="66">
        <f t="shared" si="3"/>
        <v>16</v>
      </c>
      <c r="L17" s="65">
        <f>VLOOKUP($A17,'Return Data'!$B$7:$R$2843,17,0)</f>
        <v>19.683299999999999</v>
      </c>
      <c r="M17" s="66">
        <f t="shared" si="4"/>
        <v>18</v>
      </c>
      <c r="N17" s="65">
        <f>VLOOKUP($A17,'Return Data'!$B$7:$R$2843,14,0)</f>
        <v>8.0858000000000008</v>
      </c>
      <c r="O17" s="66">
        <f t="shared" si="5"/>
        <v>19</v>
      </c>
      <c r="P17" s="65"/>
      <c r="Q17" s="66"/>
      <c r="R17" s="65">
        <f>VLOOKUP($A17,'Return Data'!$B$7:$R$2843,16,0)</f>
        <v>10.425599999999999</v>
      </c>
      <c r="S17" s="67">
        <f t="shared" si="7"/>
        <v>25</v>
      </c>
    </row>
    <row r="18" spans="1:19" x14ac:dyDescent="0.3">
      <c r="A18" s="63" t="s">
        <v>1171</v>
      </c>
      <c r="B18" s="64">
        <f>VLOOKUP($A18,'Return Data'!$B$7:$R$2843,3,0)</f>
        <v>44330</v>
      </c>
      <c r="C18" s="65">
        <f>VLOOKUP($A18,'Return Data'!$B$7:$R$2843,4,0)</f>
        <v>78.22</v>
      </c>
      <c r="D18" s="65">
        <f>VLOOKUP($A18,'Return Data'!$B$7:$R$2843,10,0)</f>
        <v>-0.76119999999999999</v>
      </c>
      <c r="E18" s="66">
        <f t="shared" si="0"/>
        <v>26</v>
      </c>
      <c r="F18" s="65">
        <f>VLOOKUP($A18,'Return Data'!$B$7:$R$2843,11,0)</f>
        <v>23.336500000000001</v>
      </c>
      <c r="G18" s="66">
        <f t="shared" si="1"/>
        <v>23</v>
      </c>
      <c r="H18" s="65">
        <f>VLOOKUP($A18,'Return Data'!$B$7:$R$2843,12,0)</f>
        <v>36.843899999999998</v>
      </c>
      <c r="I18" s="66">
        <f t="shared" si="2"/>
        <v>24</v>
      </c>
      <c r="J18" s="65">
        <f>VLOOKUP($A18,'Return Data'!$B$7:$R$2843,13,0)</f>
        <v>64.327699999999993</v>
      </c>
      <c r="K18" s="66">
        <f t="shared" si="3"/>
        <v>22</v>
      </c>
      <c r="L18" s="65">
        <f>VLOOKUP($A18,'Return Data'!$B$7:$R$2843,17,0)</f>
        <v>24.221599999999999</v>
      </c>
      <c r="M18" s="66">
        <f t="shared" si="4"/>
        <v>13</v>
      </c>
      <c r="N18" s="65">
        <f>VLOOKUP($A18,'Return Data'!$B$7:$R$2843,14,0)</f>
        <v>14.2509</v>
      </c>
      <c r="O18" s="66">
        <f t="shared" si="5"/>
        <v>5</v>
      </c>
      <c r="P18" s="65">
        <f>VLOOKUP($A18,'Return Data'!$B$7:$R$2843,15,0)</f>
        <v>17.102799999999998</v>
      </c>
      <c r="Q18" s="66">
        <f>RANK(P18,P$8:P$33,0)</f>
        <v>7</v>
      </c>
      <c r="R18" s="65">
        <f>VLOOKUP($A18,'Return Data'!$B$7:$R$2843,16,0)</f>
        <v>19.467600000000001</v>
      </c>
      <c r="S18" s="67">
        <f t="shared" si="7"/>
        <v>7</v>
      </c>
    </row>
    <row r="19" spans="1:19" x14ac:dyDescent="0.3">
      <c r="A19" s="63" t="s">
        <v>1173</v>
      </c>
      <c r="B19" s="64">
        <f>VLOOKUP($A19,'Return Data'!$B$7:$R$2843,3,0)</f>
        <v>44330</v>
      </c>
      <c r="C19" s="65">
        <f>VLOOKUP($A19,'Return Data'!$B$7:$R$2843,4,0)</f>
        <v>63.97</v>
      </c>
      <c r="D19" s="65">
        <f>VLOOKUP($A19,'Return Data'!$B$7:$R$2843,10,0)</f>
        <v>4.5159000000000002</v>
      </c>
      <c r="E19" s="66">
        <f t="shared" si="0"/>
        <v>12</v>
      </c>
      <c r="F19" s="65">
        <f>VLOOKUP($A19,'Return Data'!$B$7:$R$2843,11,0)</f>
        <v>33.057400000000001</v>
      </c>
      <c r="G19" s="66">
        <f t="shared" si="1"/>
        <v>7</v>
      </c>
      <c r="H19" s="65">
        <f>VLOOKUP($A19,'Return Data'!$B$7:$R$2843,12,0)</f>
        <v>49.917999999999999</v>
      </c>
      <c r="I19" s="66">
        <f t="shared" si="2"/>
        <v>5</v>
      </c>
      <c r="J19" s="65">
        <f>VLOOKUP($A19,'Return Data'!$B$7:$R$2843,13,0)</f>
        <v>85.291399999999996</v>
      </c>
      <c r="K19" s="66">
        <f t="shared" si="3"/>
        <v>6</v>
      </c>
      <c r="L19" s="65">
        <f>VLOOKUP($A19,'Return Data'!$B$7:$R$2843,17,0)</f>
        <v>27.736799999999999</v>
      </c>
      <c r="M19" s="66">
        <f t="shared" si="4"/>
        <v>6</v>
      </c>
      <c r="N19" s="65">
        <f>VLOOKUP($A19,'Return Data'!$B$7:$R$2843,14,0)</f>
        <v>14.213200000000001</v>
      </c>
      <c r="O19" s="66">
        <f t="shared" si="5"/>
        <v>6</v>
      </c>
      <c r="P19" s="65">
        <f>VLOOKUP($A19,'Return Data'!$B$7:$R$2843,15,0)</f>
        <v>17.999600000000001</v>
      </c>
      <c r="Q19" s="66">
        <f>RANK(P19,P$8:P$33,0)</f>
        <v>3</v>
      </c>
      <c r="R19" s="65">
        <f>VLOOKUP($A19,'Return Data'!$B$7:$R$2843,16,0)</f>
        <v>19.992999999999999</v>
      </c>
      <c r="S19" s="67">
        <f t="shared" si="7"/>
        <v>5</v>
      </c>
    </row>
    <row r="20" spans="1:19" x14ac:dyDescent="0.3">
      <c r="A20" s="63" t="s">
        <v>1174</v>
      </c>
      <c r="B20" s="64">
        <f>VLOOKUP($A20,'Return Data'!$B$7:$R$2843,3,0)</f>
        <v>44330</v>
      </c>
      <c r="C20" s="65">
        <f>VLOOKUP($A20,'Return Data'!$B$7:$R$2843,4,0)</f>
        <v>189.93</v>
      </c>
      <c r="D20" s="65">
        <f>VLOOKUP($A20,'Return Data'!$B$7:$R$2843,10,0)</f>
        <v>5.1428000000000003</v>
      </c>
      <c r="E20" s="66">
        <f t="shared" si="0"/>
        <v>9</v>
      </c>
      <c r="F20" s="65">
        <f>VLOOKUP($A20,'Return Data'!$B$7:$R$2843,11,0)</f>
        <v>24.536100000000001</v>
      </c>
      <c r="G20" s="66">
        <f t="shared" si="1"/>
        <v>20</v>
      </c>
      <c r="H20" s="65">
        <f>VLOOKUP($A20,'Return Data'!$B$7:$R$2843,12,0)</f>
        <v>36.837200000000003</v>
      </c>
      <c r="I20" s="66">
        <f t="shared" si="2"/>
        <v>25</v>
      </c>
      <c r="J20" s="65">
        <f>VLOOKUP($A20,'Return Data'!$B$7:$R$2843,13,0)</f>
        <v>65.473100000000002</v>
      </c>
      <c r="K20" s="66">
        <f t="shared" si="3"/>
        <v>21</v>
      </c>
      <c r="L20" s="65">
        <f>VLOOKUP($A20,'Return Data'!$B$7:$R$2843,17,0)</f>
        <v>19.642499999999998</v>
      </c>
      <c r="M20" s="66">
        <f t="shared" si="4"/>
        <v>19</v>
      </c>
      <c r="N20" s="65">
        <f>VLOOKUP($A20,'Return Data'!$B$7:$R$2843,14,0)</f>
        <v>8.0838000000000001</v>
      </c>
      <c r="O20" s="66">
        <f t="shared" si="5"/>
        <v>20</v>
      </c>
      <c r="P20" s="65">
        <f>VLOOKUP($A20,'Return Data'!$B$7:$R$2843,15,0)</f>
        <v>16.104099999999999</v>
      </c>
      <c r="Q20" s="66">
        <f>RANK(P20,P$8:P$33,0)</f>
        <v>11</v>
      </c>
      <c r="R20" s="65">
        <f>VLOOKUP($A20,'Return Data'!$B$7:$R$2843,16,0)</f>
        <v>19.463200000000001</v>
      </c>
      <c r="S20" s="67">
        <f t="shared" si="7"/>
        <v>8</v>
      </c>
    </row>
    <row r="21" spans="1:19" x14ac:dyDescent="0.3">
      <c r="A21" s="63" t="s">
        <v>1176</v>
      </c>
      <c r="B21" s="64">
        <f>VLOOKUP($A21,'Return Data'!$B$7:$R$2843,3,0)</f>
        <v>44330</v>
      </c>
      <c r="C21" s="65">
        <f>VLOOKUP($A21,'Return Data'!$B$7:$R$2843,4,0)</f>
        <v>14.923999999999999</v>
      </c>
      <c r="D21" s="65">
        <f>VLOOKUP($A21,'Return Data'!$B$7:$R$2843,10,0)</f>
        <v>10.6982</v>
      </c>
      <c r="E21" s="66">
        <f t="shared" si="0"/>
        <v>2</v>
      </c>
      <c r="F21" s="65">
        <f>VLOOKUP($A21,'Return Data'!$B$7:$R$2843,11,0)</f>
        <v>37.293999999999997</v>
      </c>
      <c r="G21" s="66">
        <f t="shared" si="1"/>
        <v>4</v>
      </c>
      <c r="H21" s="65">
        <f>VLOOKUP($A21,'Return Data'!$B$7:$R$2843,12,0)</f>
        <v>48.023200000000003</v>
      </c>
      <c r="I21" s="66">
        <f t="shared" si="2"/>
        <v>7</v>
      </c>
      <c r="J21" s="65">
        <f>VLOOKUP($A21,'Return Data'!$B$7:$R$2843,13,0)</f>
        <v>74.026600000000002</v>
      </c>
      <c r="K21" s="66">
        <f t="shared" si="3"/>
        <v>13</v>
      </c>
      <c r="L21" s="65">
        <f>VLOOKUP($A21,'Return Data'!$B$7:$R$2843,17,0)</f>
        <v>28.147200000000002</v>
      </c>
      <c r="M21" s="66">
        <f t="shared" si="4"/>
        <v>4</v>
      </c>
      <c r="N21" s="65"/>
      <c r="O21" s="66"/>
      <c r="P21" s="65"/>
      <c r="Q21" s="66"/>
      <c r="R21" s="65">
        <f>VLOOKUP($A21,'Return Data'!$B$7:$R$2843,16,0)</f>
        <v>12.951000000000001</v>
      </c>
      <c r="S21" s="67">
        <f t="shared" si="7"/>
        <v>24</v>
      </c>
    </row>
    <row r="22" spans="1:19" x14ac:dyDescent="0.3">
      <c r="A22" s="63" t="s">
        <v>1178</v>
      </c>
      <c r="B22" s="64">
        <f>VLOOKUP($A22,'Return Data'!$B$7:$R$2843,3,0)</f>
        <v>44330</v>
      </c>
      <c r="C22" s="65">
        <f>VLOOKUP($A22,'Return Data'!$B$7:$R$2843,4,0)</f>
        <v>17.233000000000001</v>
      </c>
      <c r="D22" s="65">
        <f>VLOOKUP($A22,'Return Data'!$B$7:$R$2843,10,0)</f>
        <v>3.7132999999999998</v>
      </c>
      <c r="E22" s="66">
        <f t="shared" si="0"/>
        <v>16</v>
      </c>
      <c r="F22" s="65">
        <f>VLOOKUP($A22,'Return Data'!$B$7:$R$2843,11,0)</f>
        <v>35.012500000000003</v>
      </c>
      <c r="G22" s="66">
        <f t="shared" si="1"/>
        <v>5</v>
      </c>
      <c r="H22" s="65">
        <f>VLOOKUP($A22,'Return Data'!$B$7:$R$2843,12,0)</f>
        <v>53.059800000000003</v>
      </c>
      <c r="I22" s="66">
        <f t="shared" si="2"/>
        <v>3</v>
      </c>
      <c r="J22" s="65">
        <f>VLOOKUP($A22,'Return Data'!$B$7:$R$2843,13,0)</f>
        <v>94.174599999999998</v>
      </c>
      <c r="K22" s="66">
        <f t="shared" ref="K22:K31" si="8">RANK(J22,J$8:J$33,0)</f>
        <v>3</v>
      </c>
      <c r="L22" s="65"/>
      <c r="M22" s="66"/>
      <c r="N22" s="65"/>
      <c r="O22" s="66"/>
      <c r="P22" s="65"/>
      <c r="Q22" s="66"/>
      <c r="R22" s="65">
        <f>VLOOKUP($A22,'Return Data'!$B$7:$R$2843,16,0)</f>
        <v>35.429299999999998</v>
      </c>
      <c r="S22" s="67">
        <f t="shared" si="7"/>
        <v>2</v>
      </c>
    </row>
    <row r="23" spans="1:19" x14ac:dyDescent="0.3">
      <c r="A23" s="63" t="s">
        <v>1180</v>
      </c>
      <c r="B23" s="64">
        <f>VLOOKUP($A23,'Return Data'!$B$7:$R$2843,3,0)</f>
        <v>44330</v>
      </c>
      <c r="C23" s="65">
        <f>VLOOKUP($A23,'Return Data'!$B$7:$R$2843,4,0)</f>
        <v>35.338799999999999</v>
      </c>
      <c r="D23" s="65">
        <f>VLOOKUP($A23,'Return Data'!$B$7:$R$2843,10,0)</f>
        <v>0.71709999999999996</v>
      </c>
      <c r="E23" s="66">
        <f t="shared" si="0"/>
        <v>22</v>
      </c>
      <c r="F23" s="65">
        <f>VLOOKUP($A23,'Return Data'!$B$7:$R$2843,11,0)</f>
        <v>23.381900000000002</v>
      </c>
      <c r="G23" s="66">
        <f t="shared" si="1"/>
        <v>22</v>
      </c>
      <c r="H23" s="65">
        <f>VLOOKUP($A23,'Return Data'!$B$7:$R$2843,12,0)</f>
        <v>38.155500000000004</v>
      </c>
      <c r="I23" s="66">
        <f t="shared" si="2"/>
        <v>21</v>
      </c>
      <c r="J23" s="65">
        <f>VLOOKUP($A23,'Return Data'!$B$7:$R$2843,13,0)</f>
        <v>66.628</v>
      </c>
      <c r="K23" s="66">
        <f t="shared" si="8"/>
        <v>20</v>
      </c>
      <c r="L23" s="65">
        <f>VLOOKUP($A23,'Return Data'!$B$7:$R$2843,17,0)</f>
        <v>17.6678</v>
      </c>
      <c r="M23" s="66">
        <f>RANK(L23,L$8:L$33,0)</f>
        <v>21</v>
      </c>
      <c r="N23" s="65">
        <f>VLOOKUP($A23,'Return Data'!$B$7:$R$2843,14,0)</f>
        <v>9.2859999999999996</v>
      </c>
      <c r="O23" s="66">
        <f>RANK(N23,N$8:N$33,0)</f>
        <v>17</v>
      </c>
      <c r="P23" s="65">
        <f>VLOOKUP($A23,'Return Data'!$B$7:$R$2843,15,0)</f>
        <v>11.398199999999999</v>
      </c>
      <c r="Q23" s="66">
        <f>RANK(P23,P$8:P$33,0)</f>
        <v>20</v>
      </c>
      <c r="R23" s="65">
        <f>VLOOKUP($A23,'Return Data'!$B$7:$R$2843,16,0)</f>
        <v>19.100899999999999</v>
      </c>
      <c r="S23" s="67">
        <f t="shared" si="7"/>
        <v>12</v>
      </c>
    </row>
    <row r="24" spans="1:19" x14ac:dyDescent="0.3">
      <c r="A24" s="63" t="s">
        <v>1183</v>
      </c>
      <c r="B24" s="64">
        <f>VLOOKUP($A24,'Return Data'!$B$7:$R$2843,3,0)</f>
        <v>44330</v>
      </c>
      <c r="C24" s="65">
        <f>VLOOKUP($A24,'Return Data'!$B$7:$R$2843,4,0)</f>
        <v>1688.1943000000001</v>
      </c>
      <c r="D24" s="65">
        <f>VLOOKUP($A24,'Return Data'!$B$7:$R$2843,10,0)</f>
        <v>3.7799</v>
      </c>
      <c r="E24" s="66">
        <f t="shared" si="0"/>
        <v>15</v>
      </c>
      <c r="F24" s="65">
        <f>VLOOKUP($A24,'Return Data'!$B$7:$R$2843,11,0)</f>
        <v>28.5823</v>
      </c>
      <c r="G24" s="66">
        <f t="shared" si="1"/>
        <v>13</v>
      </c>
      <c r="H24" s="65">
        <f>VLOOKUP($A24,'Return Data'!$B$7:$R$2843,12,0)</f>
        <v>40.839599999999997</v>
      </c>
      <c r="I24" s="66">
        <f t="shared" si="2"/>
        <v>18</v>
      </c>
      <c r="J24" s="65">
        <f>VLOOKUP($A24,'Return Data'!$B$7:$R$2843,13,0)</f>
        <v>79.493099999999998</v>
      </c>
      <c r="K24" s="66">
        <f t="shared" si="8"/>
        <v>9</v>
      </c>
      <c r="L24" s="65">
        <f>VLOOKUP($A24,'Return Data'!$B$7:$R$2843,17,0)</f>
        <v>22.802900000000001</v>
      </c>
      <c r="M24" s="66">
        <f>RANK(L24,L$8:L$33,0)</f>
        <v>15</v>
      </c>
      <c r="N24" s="65">
        <f>VLOOKUP($A24,'Return Data'!$B$7:$R$2843,14,0)</f>
        <v>12.9322</v>
      </c>
      <c r="O24" s="66">
        <f>RANK(N24,N$8:N$33,0)</f>
        <v>8</v>
      </c>
      <c r="P24" s="65">
        <f>VLOOKUP($A24,'Return Data'!$B$7:$R$2843,15,0)</f>
        <v>16.298200000000001</v>
      </c>
      <c r="Q24" s="66">
        <f>RANK(P24,P$8:P$33,0)</f>
        <v>9</v>
      </c>
      <c r="R24" s="65">
        <f>VLOOKUP($A24,'Return Data'!$B$7:$R$2843,16,0)</f>
        <v>15.5002</v>
      </c>
      <c r="S24" s="67">
        <f t="shared" si="7"/>
        <v>21</v>
      </c>
    </row>
    <row r="25" spans="1:19" x14ac:dyDescent="0.3">
      <c r="A25" s="63" t="s">
        <v>1184</v>
      </c>
      <c r="B25" s="64">
        <f>VLOOKUP($A25,'Return Data'!$B$7:$R$2843,3,0)</f>
        <v>44330</v>
      </c>
      <c r="C25" s="65">
        <f>VLOOKUP($A25,'Return Data'!$B$7:$R$2843,4,0)</f>
        <v>35.909999999999997</v>
      </c>
      <c r="D25" s="65">
        <f>VLOOKUP($A25,'Return Data'!$B$7:$R$2843,10,0)</f>
        <v>7.226</v>
      </c>
      <c r="E25" s="66">
        <f t="shared" si="0"/>
        <v>4</v>
      </c>
      <c r="F25" s="65">
        <f>VLOOKUP($A25,'Return Data'!$B$7:$R$2843,11,0)</f>
        <v>39.293999999999997</v>
      </c>
      <c r="G25" s="66">
        <f t="shared" si="1"/>
        <v>2</v>
      </c>
      <c r="H25" s="65">
        <f>VLOOKUP($A25,'Return Data'!$B$7:$R$2843,12,0)</f>
        <v>59.813099999999999</v>
      </c>
      <c r="I25" s="66">
        <f t="shared" si="2"/>
        <v>2</v>
      </c>
      <c r="J25" s="65">
        <f>VLOOKUP($A25,'Return Data'!$B$7:$R$2843,13,0)</f>
        <v>108.05329999999999</v>
      </c>
      <c r="K25" s="66">
        <f t="shared" si="8"/>
        <v>1</v>
      </c>
      <c r="L25" s="65">
        <f>VLOOKUP($A25,'Return Data'!$B$7:$R$2843,17,0)</f>
        <v>41.689599999999999</v>
      </c>
      <c r="M25" s="66">
        <f>RANK(L25,L$8:L$33,0)</f>
        <v>1</v>
      </c>
      <c r="N25" s="65">
        <f>VLOOKUP($A25,'Return Data'!$B$7:$R$2843,14,0)</f>
        <v>19.886500000000002</v>
      </c>
      <c r="O25" s="66">
        <f>RANK(N25,N$8:N$33,0)</f>
        <v>2</v>
      </c>
      <c r="P25" s="65">
        <f>VLOOKUP($A25,'Return Data'!$B$7:$R$2843,15,0)</f>
        <v>19.2286</v>
      </c>
      <c r="Q25" s="66">
        <f>RANK(P25,P$8:P$33,0)</f>
        <v>1</v>
      </c>
      <c r="R25" s="65">
        <f>VLOOKUP($A25,'Return Data'!$B$7:$R$2843,16,0)</f>
        <v>18.7148</v>
      </c>
      <c r="S25" s="67">
        <f t="shared" si="7"/>
        <v>15</v>
      </c>
    </row>
    <row r="26" spans="1:19" x14ac:dyDescent="0.3">
      <c r="A26" s="63" t="s">
        <v>1186</v>
      </c>
      <c r="B26" s="64">
        <f>VLOOKUP($A26,'Return Data'!$B$7:$R$2843,3,0)</f>
        <v>44330</v>
      </c>
      <c r="C26" s="65">
        <f>VLOOKUP($A26,'Return Data'!$B$7:$R$2843,4,0)</f>
        <v>14.34</v>
      </c>
      <c r="D26" s="65">
        <f>VLOOKUP($A26,'Return Data'!$B$7:$R$2843,10,0)</f>
        <v>3.5379</v>
      </c>
      <c r="E26" s="66">
        <f t="shared" si="0"/>
        <v>19</v>
      </c>
      <c r="F26" s="65">
        <f>VLOOKUP($A26,'Return Data'!$B$7:$R$2843,11,0)</f>
        <v>28.150099999999998</v>
      </c>
      <c r="G26" s="66">
        <f t="shared" ref="G26" si="9">RANK(F26,F$8:F$33,0)</f>
        <v>14</v>
      </c>
      <c r="H26" s="65">
        <f>VLOOKUP($A26,'Return Data'!$B$7:$R$2843,12,0)</f>
        <v>43.256700000000002</v>
      </c>
      <c r="I26" s="66">
        <f t="shared" ref="I26" si="10">RANK(H26,H$8:H$33,0)</f>
        <v>13</v>
      </c>
      <c r="J26" s="65">
        <f>VLOOKUP($A26,'Return Data'!$B$7:$R$2843,13,0)</f>
        <v>72.148899999999998</v>
      </c>
      <c r="K26" s="66">
        <f t="shared" si="8"/>
        <v>17</v>
      </c>
      <c r="L26" s="65"/>
      <c r="M26" s="66"/>
      <c r="N26" s="65"/>
      <c r="O26" s="66"/>
      <c r="P26" s="65"/>
      <c r="Q26" s="66"/>
      <c r="R26" s="65">
        <f>VLOOKUP($A26,'Return Data'!$B$7:$R$2843,16,0)</f>
        <v>30.032800000000002</v>
      </c>
      <c r="S26" s="67">
        <f t="shared" si="7"/>
        <v>3</v>
      </c>
    </row>
    <row r="27" spans="1:19" x14ac:dyDescent="0.3">
      <c r="A27" s="63" t="s">
        <v>1189</v>
      </c>
      <c r="B27" s="64">
        <f>VLOOKUP($A27,'Return Data'!$B$7:$R$2843,3,0)</f>
        <v>44330</v>
      </c>
      <c r="C27" s="65">
        <f>VLOOKUP($A27,'Return Data'!$B$7:$R$2843,4,0)</f>
        <v>101.90949999999999</v>
      </c>
      <c r="D27" s="65">
        <f>VLOOKUP($A27,'Return Data'!$B$7:$R$2843,10,0)</f>
        <v>22.413399999999999</v>
      </c>
      <c r="E27" s="66">
        <f t="shared" si="0"/>
        <v>1</v>
      </c>
      <c r="F27" s="65">
        <f>VLOOKUP($A27,'Return Data'!$B$7:$R$2843,11,0)</f>
        <v>47.758699999999997</v>
      </c>
      <c r="G27" s="66">
        <f t="shared" ref="G27:G33" si="11">RANK(F27,F$8:F$33,0)</f>
        <v>1</v>
      </c>
      <c r="H27" s="65">
        <f>VLOOKUP($A27,'Return Data'!$B$7:$R$2843,12,0)</f>
        <v>62.677</v>
      </c>
      <c r="I27" s="66">
        <f t="shared" ref="I27:I33" si="12">RANK(H27,H$8:H$33,0)</f>
        <v>1</v>
      </c>
      <c r="J27" s="65">
        <f>VLOOKUP($A27,'Return Data'!$B$7:$R$2843,13,0)</f>
        <v>96.511099999999999</v>
      </c>
      <c r="K27" s="66">
        <f t="shared" si="8"/>
        <v>2</v>
      </c>
      <c r="L27" s="65">
        <f>VLOOKUP($A27,'Return Data'!$B$7:$R$2843,17,0)</f>
        <v>38.924500000000002</v>
      </c>
      <c r="M27" s="66">
        <f>RANK(L27,L$8:L$33,0)</f>
        <v>2</v>
      </c>
      <c r="N27" s="65">
        <f>VLOOKUP($A27,'Return Data'!$B$7:$R$2843,14,0)</f>
        <v>20.667999999999999</v>
      </c>
      <c r="O27" s="66">
        <f>RANK(N27,N$8:N$33,0)</f>
        <v>1</v>
      </c>
      <c r="P27" s="65">
        <f>VLOOKUP($A27,'Return Data'!$B$7:$R$2843,15,0)</f>
        <v>17.123999999999999</v>
      </c>
      <c r="Q27" s="66">
        <f>RANK(P27,P$8:P$33,0)</f>
        <v>6</v>
      </c>
      <c r="R27" s="65">
        <f>VLOOKUP($A27,'Return Data'!$B$7:$R$2843,16,0)</f>
        <v>15.4876</v>
      </c>
      <c r="S27" s="67">
        <f t="shared" si="7"/>
        <v>22</v>
      </c>
    </row>
    <row r="28" spans="1:19" x14ac:dyDescent="0.3">
      <c r="A28" s="63" t="s">
        <v>1190</v>
      </c>
      <c r="B28" s="64">
        <f>VLOOKUP($A28,'Return Data'!$B$7:$R$2843,3,0)</f>
        <v>44330</v>
      </c>
      <c r="C28" s="65">
        <f>VLOOKUP($A28,'Return Data'!$B$7:$R$2843,4,0)</f>
        <v>117.23739999999999</v>
      </c>
      <c r="D28" s="65">
        <f>VLOOKUP($A28,'Return Data'!$B$7:$R$2843,10,0)</f>
        <v>4.2236000000000002</v>
      </c>
      <c r="E28" s="66">
        <f t="shared" si="0"/>
        <v>14</v>
      </c>
      <c r="F28" s="65">
        <f>VLOOKUP($A28,'Return Data'!$B$7:$R$2843,11,0)</f>
        <v>37.783200000000001</v>
      </c>
      <c r="G28" s="66">
        <f t="shared" si="11"/>
        <v>3</v>
      </c>
      <c r="H28" s="65">
        <f>VLOOKUP($A28,'Return Data'!$B$7:$R$2843,12,0)</f>
        <v>52.866399999999999</v>
      </c>
      <c r="I28" s="66">
        <f t="shared" si="12"/>
        <v>4</v>
      </c>
      <c r="J28" s="65">
        <f>VLOOKUP($A28,'Return Data'!$B$7:$R$2843,13,0)</f>
        <v>91.597300000000004</v>
      </c>
      <c r="K28" s="66">
        <f t="shared" si="8"/>
        <v>4</v>
      </c>
      <c r="L28" s="65">
        <f>VLOOKUP($A28,'Return Data'!$B$7:$R$2843,17,0)</f>
        <v>26.317599999999999</v>
      </c>
      <c r="M28" s="66">
        <f>RANK(L28,L$8:L$33,0)</f>
        <v>9</v>
      </c>
      <c r="N28" s="65">
        <f>VLOOKUP($A28,'Return Data'!$B$7:$R$2843,14,0)</f>
        <v>11.6639</v>
      </c>
      <c r="O28" s="66">
        <f>RANK(N28,N$8:N$33,0)</f>
        <v>12</v>
      </c>
      <c r="P28" s="65">
        <f>VLOOKUP($A28,'Return Data'!$B$7:$R$2843,15,0)</f>
        <v>12.6424</v>
      </c>
      <c r="Q28" s="66">
        <f>RANK(P28,P$8:P$33,0)</f>
        <v>18</v>
      </c>
      <c r="R28" s="65">
        <f>VLOOKUP($A28,'Return Data'!$B$7:$R$2843,16,0)</f>
        <v>18.746099999999998</v>
      </c>
      <c r="S28" s="67">
        <f t="shared" si="7"/>
        <v>14</v>
      </c>
    </row>
    <row r="29" spans="1:19" x14ac:dyDescent="0.3">
      <c r="A29" s="63" t="s">
        <v>1193</v>
      </c>
      <c r="B29" s="64">
        <f>VLOOKUP($A29,'Return Data'!$B$7:$R$2843,3,0)</f>
        <v>44330</v>
      </c>
      <c r="C29" s="65">
        <f>VLOOKUP($A29,'Return Data'!$B$7:$R$2843,4,0)</f>
        <v>602.83579999999995</v>
      </c>
      <c r="D29" s="65">
        <f>VLOOKUP($A29,'Return Data'!$B$7:$R$2843,10,0)</f>
        <v>0.5232</v>
      </c>
      <c r="E29" s="66">
        <f t="shared" si="0"/>
        <v>24</v>
      </c>
      <c r="F29" s="65">
        <f>VLOOKUP($A29,'Return Data'!$B$7:$R$2843,11,0)</f>
        <v>25.4023</v>
      </c>
      <c r="G29" s="66">
        <f t="shared" si="11"/>
        <v>18</v>
      </c>
      <c r="H29" s="65">
        <f>VLOOKUP($A29,'Return Data'!$B$7:$R$2843,12,0)</f>
        <v>38.571599999999997</v>
      </c>
      <c r="I29" s="66">
        <f t="shared" si="12"/>
        <v>20</v>
      </c>
      <c r="J29" s="65">
        <f>VLOOKUP($A29,'Return Data'!$B$7:$R$2843,13,0)</f>
        <v>67.144499999999994</v>
      </c>
      <c r="K29" s="66">
        <f t="shared" si="8"/>
        <v>19</v>
      </c>
      <c r="L29" s="65">
        <f>VLOOKUP($A29,'Return Data'!$B$7:$R$2843,17,0)</f>
        <v>14.381600000000001</v>
      </c>
      <c r="M29" s="66">
        <f>RANK(L29,L$8:L$33,0)</f>
        <v>23</v>
      </c>
      <c r="N29" s="65">
        <f>VLOOKUP($A29,'Return Data'!$B$7:$R$2843,14,0)</f>
        <v>4.1162000000000001</v>
      </c>
      <c r="O29" s="66">
        <f>RANK(N29,N$8:N$33,0)</f>
        <v>22</v>
      </c>
      <c r="P29" s="65">
        <f>VLOOKUP($A29,'Return Data'!$B$7:$R$2843,15,0)</f>
        <v>11.1449</v>
      </c>
      <c r="Q29" s="66">
        <f>RANK(P29,P$8:P$33,0)</f>
        <v>21</v>
      </c>
      <c r="R29" s="65">
        <f>VLOOKUP($A29,'Return Data'!$B$7:$R$2843,16,0)</f>
        <v>16.028099999999998</v>
      </c>
      <c r="S29" s="67">
        <f t="shared" si="7"/>
        <v>20</v>
      </c>
    </row>
    <row r="30" spans="1:19" x14ac:dyDescent="0.3">
      <c r="A30" s="63" t="s">
        <v>1195</v>
      </c>
      <c r="B30" s="64">
        <f>VLOOKUP($A30,'Return Data'!$B$7:$R$2843,3,0)</f>
        <v>44330</v>
      </c>
      <c r="C30" s="65">
        <f>VLOOKUP($A30,'Return Data'!$B$7:$R$2843,4,0)</f>
        <v>213.79640000000001</v>
      </c>
      <c r="D30" s="65">
        <f>VLOOKUP($A30,'Return Data'!$B$7:$R$2843,10,0)</f>
        <v>3.3675999999999999</v>
      </c>
      <c r="E30" s="66">
        <f t="shared" si="0"/>
        <v>21</v>
      </c>
      <c r="F30" s="65">
        <f>VLOOKUP($A30,'Return Data'!$B$7:$R$2843,11,0)</f>
        <v>26.853100000000001</v>
      </c>
      <c r="G30" s="66">
        <f t="shared" si="11"/>
        <v>16</v>
      </c>
      <c r="H30" s="65">
        <f>VLOOKUP($A30,'Return Data'!$B$7:$R$2843,12,0)</f>
        <v>44.509</v>
      </c>
      <c r="I30" s="66">
        <f t="shared" si="12"/>
        <v>11</v>
      </c>
      <c r="J30" s="65">
        <f>VLOOKUP($A30,'Return Data'!$B$7:$R$2843,13,0)</f>
        <v>71.448700000000002</v>
      </c>
      <c r="K30" s="66">
        <f t="shared" si="8"/>
        <v>18</v>
      </c>
      <c r="L30" s="65">
        <f>VLOOKUP($A30,'Return Data'!$B$7:$R$2843,17,0)</f>
        <v>24.4724</v>
      </c>
      <c r="M30" s="66">
        <f>RANK(L30,L$8:L$33,0)</f>
        <v>12</v>
      </c>
      <c r="N30" s="65">
        <f>VLOOKUP($A30,'Return Data'!$B$7:$R$2843,14,0)</f>
        <v>14.3276</v>
      </c>
      <c r="O30" s="66">
        <f>RANK(N30,N$8:N$33,0)</f>
        <v>4</v>
      </c>
      <c r="P30" s="65">
        <f>VLOOKUP($A30,'Return Data'!$B$7:$R$2843,15,0)</f>
        <v>16.1144</v>
      </c>
      <c r="Q30" s="66">
        <f>RANK(P30,P$8:P$33,0)</f>
        <v>10</v>
      </c>
      <c r="R30" s="65">
        <f>VLOOKUP($A30,'Return Data'!$B$7:$R$2843,16,0)</f>
        <v>19.158899999999999</v>
      </c>
      <c r="S30" s="67">
        <f t="shared" si="7"/>
        <v>10</v>
      </c>
    </row>
    <row r="31" spans="1:19" x14ac:dyDescent="0.3">
      <c r="A31" s="63" t="s">
        <v>1196</v>
      </c>
      <c r="B31" s="64">
        <f>VLOOKUP($A31,'Return Data'!$B$7:$R$2843,3,0)</f>
        <v>44330</v>
      </c>
      <c r="C31" s="65">
        <f>VLOOKUP($A31,'Return Data'!$B$7:$R$2843,4,0)</f>
        <v>65.36</v>
      </c>
      <c r="D31" s="65">
        <f>VLOOKUP($A31,'Return Data'!$B$7:$R$2843,10,0)</f>
        <v>7.5530999999999997</v>
      </c>
      <c r="E31" s="66">
        <f t="shared" si="0"/>
        <v>3</v>
      </c>
      <c r="F31" s="65">
        <f>VLOOKUP($A31,'Return Data'!$B$7:$R$2843,11,0)</f>
        <v>27.233799999999999</v>
      </c>
      <c r="G31" s="66">
        <f t="shared" si="11"/>
        <v>15</v>
      </c>
      <c r="H31" s="65">
        <f>VLOOKUP($A31,'Return Data'!$B$7:$R$2843,12,0)</f>
        <v>37.138100000000001</v>
      </c>
      <c r="I31" s="66">
        <f t="shared" si="12"/>
        <v>23</v>
      </c>
      <c r="J31" s="65">
        <f>VLOOKUP($A31,'Return Data'!$B$7:$R$2843,13,0)</f>
        <v>63.645499999999998</v>
      </c>
      <c r="K31" s="66">
        <f t="shared" si="8"/>
        <v>23</v>
      </c>
      <c r="L31" s="65">
        <f>VLOOKUP($A31,'Return Data'!$B$7:$R$2843,17,0)</f>
        <v>25.096900000000002</v>
      </c>
      <c r="M31" s="66">
        <f>RANK(L31,L$8:L$33,0)</f>
        <v>11</v>
      </c>
      <c r="N31" s="65">
        <f>VLOOKUP($A31,'Return Data'!$B$7:$R$2843,14,0)</f>
        <v>11.7982</v>
      </c>
      <c r="O31" s="66">
        <f>RANK(N31,N$8:N$33,0)</f>
        <v>11</v>
      </c>
      <c r="P31" s="65">
        <f>VLOOKUP($A31,'Return Data'!$B$7:$R$2843,15,0)</f>
        <v>17.1938</v>
      </c>
      <c r="Q31" s="66">
        <f>RANK(P31,P$8:P$33,0)</f>
        <v>5</v>
      </c>
      <c r="R31" s="65">
        <f>VLOOKUP($A31,'Return Data'!$B$7:$R$2843,16,0)</f>
        <v>16.883800000000001</v>
      </c>
      <c r="S31" s="67">
        <f t="shared" si="7"/>
        <v>19</v>
      </c>
    </row>
    <row r="32" spans="1:19" x14ac:dyDescent="0.3">
      <c r="A32" s="63" t="s">
        <v>1198</v>
      </c>
      <c r="B32" s="64">
        <f>VLOOKUP($A32,'Return Data'!$B$7:$R$2843,3,0)</f>
        <v>44330</v>
      </c>
      <c r="C32" s="65">
        <f>VLOOKUP($A32,'Return Data'!$B$7:$R$2843,4,0)</f>
        <v>21.43</v>
      </c>
      <c r="D32" s="65">
        <f>VLOOKUP($A32,'Return Data'!$B$7:$R$2843,10,0)</f>
        <v>4.5366</v>
      </c>
      <c r="E32" s="66">
        <f t="shared" si="0"/>
        <v>11</v>
      </c>
      <c r="F32" s="65">
        <f>VLOOKUP($A32,'Return Data'!$B$7:$R$2843,11,0)</f>
        <v>28.7087</v>
      </c>
      <c r="G32" s="66">
        <f t="shared" si="11"/>
        <v>12</v>
      </c>
      <c r="H32" s="65">
        <f>VLOOKUP($A32,'Return Data'!$B$7:$R$2843,12,0)</f>
        <v>44.993200000000002</v>
      </c>
      <c r="I32" s="66">
        <f t="shared" si="12"/>
        <v>10</v>
      </c>
      <c r="J32" s="65"/>
      <c r="K32" s="66"/>
      <c r="L32" s="65"/>
      <c r="M32" s="66"/>
      <c r="N32" s="65"/>
      <c r="O32" s="66"/>
      <c r="P32" s="65"/>
      <c r="Q32" s="66"/>
      <c r="R32" s="65">
        <f>VLOOKUP($A32,'Return Data'!$B$7:$R$2843,16,0)</f>
        <v>94.869399999999999</v>
      </c>
      <c r="S32" s="67">
        <f t="shared" si="7"/>
        <v>1</v>
      </c>
    </row>
    <row r="33" spans="1:19" x14ac:dyDescent="0.3">
      <c r="A33" s="63" t="s">
        <v>1943</v>
      </c>
      <c r="B33" s="64">
        <f>VLOOKUP($A33,'Return Data'!$B$7:$R$2843,3,0)</f>
        <v>44330</v>
      </c>
      <c r="C33" s="65">
        <f>VLOOKUP($A33,'Return Data'!$B$7:$R$2843,4,0)</f>
        <v>158.13159999999999</v>
      </c>
      <c r="D33" s="65">
        <f>VLOOKUP($A33,'Return Data'!$B$7:$R$2843,10,0)</f>
        <v>3.6591</v>
      </c>
      <c r="E33" s="66">
        <f t="shared" si="0"/>
        <v>17</v>
      </c>
      <c r="F33" s="65">
        <f>VLOOKUP($A33,'Return Data'!$B$7:$R$2843,11,0)</f>
        <v>26.060099999999998</v>
      </c>
      <c r="G33" s="66">
        <f t="shared" si="11"/>
        <v>17</v>
      </c>
      <c r="H33" s="65">
        <f>VLOOKUP($A33,'Return Data'!$B$7:$R$2843,12,0)</f>
        <v>43.092199999999998</v>
      </c>
      <c r="I33" s="66">
        <f t="shared" si="12"/>
        <v>14</v>
      </c>
      <c r="J33" s="65">
        <f>VLOOKUP($A33,'Return Data'!$B$7:$R$2843,13,0)</f>
        <v>78.0595</v>
      </c>
      <c r="K33" s="66">
        <f>RANK(J33,J$8:J$33,0)</f>
        <v>10</v>
      </c>
      <c r="L33" s="65">
        <f>VLOOKUP($A33,'Return Data'!$B$7:$R$2843,17,0)</f>
        <v>26.716100000000001</v>
      </c>
      <c r="M33" s="66">
        <f>RANK(L33,L$8:L$33,0)</f>
        <v>8</v>
      </c>
      <c r="N33" s="65">
        <f>VLOOKUP($A33,'Return Data'!$B$7:$R$2843,14,0)</f>
        <v>10.718400000000001</v>
      </c>
      <c r="O33" s="66">
        <f>RANK(N33,N$8:N$33,0)</f>
        <v>13</v>
      </c>
      <c r="P33" s="65">
        <f>VLOOKUP($A33,'Return Data'!$B$7:$R$2843,15,0)</f>
        <v>14.1531</v>
      </c>
      <c r="Q33" s="66">
        <f>RANK(P33,P$8:P$33,0)</f>
        <v>16</v>
      </c>
      <c r="R33" s="65">
        <f>VLOOKUP($A33,'Return Data'!$B$7:$R$2843,16,0)</f>
        <v>19.207000000000001</v>
      </c>
      <c r="S33" s="67">
        <f t="shared" si="7"/>
        <v>9</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4.88166923076923</v>
      </c>
      <c r="E35" s="74"/>
      <c r="F35" s="75">
        <f>AVERAGE(F8:F33)</f>
        <v>29.509588461538456</v>
      </c>
      <c r="G35" s="74"/>
      <c r="H35" s="75">
        <f>AVERAGE(H8:H33)</f>
        <v>44.230792307692305</v>
      </c>
      <c r="I35" s="74"/>
      <c r="J35" s="75">
        <f>AVERAGE(J8:J33)</f>
        <v>76.895783999999992</v>
      </c>
      <c r="K35" s="74"/>
      <c r="L35" s="75">
        <f>AVERAGE(L8:L33)</f>
        <v>24.618317391304348</v>
      </c>
      <c r="M35" s="74"/>
      <c r="N35" s="75">
        <f>AVERAGE(N8:N33)</f>
        <v>11.856227272727272</v>
      </c>
      <c r="O35" s="74"/>
      <c r="P35" s="75">
        <f>AVERAGE(P8:P33)</f>
        <v>15.637990476190478</v>
      </c>
      <c r="Q35" s="74"/>
      <c r="R35" s="75">
        <f>AVERAGE(R8:R33)</f>
        <v>21.449903846153852</v>
      </c>
      <c r="S35" s="76"/>
    </row>
    <row r="36" spans="1:19" x14ac:dyDescent="0.3">
      <c r="A36" s="73" t="s">
        <v>28</v>
      </c>
      <c r="B36" s="74"/>
      <c r="C36" s="74"/>
      <c r="D36" s="75">
        <f>MIN(D8:D33)</f>
        <v>-0.76119999999999999</v>
      </c>
      <c r="E36" s="74"/>
      <c r="F36" s="75">
        <f>MIN(F8:F33)</f>
        <v>20.893699999999999</v>
      </c>
      <c r="G36" s="74"/>
      <c r="H36" s="75">
        <f>MIN(H8:H33)</f>
        <v>34.622799999999998</v>
      </c>
      <c r="I36" s="74"/>
      <c r="J36" s="75">
        <f>MIN(J8:J33)</f>
        <v>59.171399999999998</v>
      </c>
      <c r="K36" s="74"/>
      <c r="L36" s="75">
        <f>MIN(L8:L33)</f>
        <v>14.381600000000001</v>
      </c>
      <c r="M36" s="74"/>
      <c r="N36" s="75">
        <f>MIN(N8:N33)</f>
        <v>4.1162000000000001</v>
      </c>
      <c r="O36" s="74"/>
      <c r="P36" s="75">
        <f>MIN(P8:P33)</f>
        <v>11.1449</v>
      </c>
      <c r="Q36" s="74"/>
      <c r="R36" s="75">
        <f>MIN(R8:R33)</f>
        <v>7.9080000000000004</v>
      </c>
      <c r="S36" s="76"/>
    </row>
    <row r="37" spans="1:19" ht="15" thickBot="1" x14ac:dyDescent="0.35">
      <c r="A37" s="77" t="s">
        <v>29</v>
      </c>
      <c r="B37" s="78"/>
      <c r="C37" s="78"/>
      <c r="D37" s="79">
        <f>MAX(D8:D33)</f>
        <v>22.413399999999999</v>
      </c>
      <c r="E37" s="78"/>
      <c r="F37" s="79">
        <f>MAX(F8:F33)</f>
        <v>47.758699999999997</v>
      </c>
      <c r="G37" s="78"/>
      <c r="H37" s="79">
        <f>MAX(H8:H33)</f>
        <v>62.677</v>
      </c>
      <c r="I37" s="78"/>
      <c r="J37" s="79">
        <f>MAX(J8:J33)</f>
        <v>108.05329999999999</v>
      </c>
      <c r="K37" s="78"/>
      <c r="L37" s="79">
        <f>MAX(L8:L33)</f>
        <v>41.689599999999999</v>
      </c>
      <c r="M37" s="78"/>
      <c r="N37" s="79">
        <f>MAX(N8:N33)</f>
        <v>20.667999999999999</v>
      </c>
      <c r="O37" s="78"/>
      <c r="P37" s="79">
        <f>MAX(P8:P33)</f>
        <v>19.2286</v>
      </c>
      <c r="Q37" s="78"/>
      <c r="R37" s="79">
        <f>MAX(R8:R33)</f>
        <v>94.869399999999999</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1567</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1150</v>
      </c>
      <c r="B8" s="64">
        <f>VLOOKUP($A8,'Return Data'!$B$7:$R$2843,3,0)</f>
        <v>44330</v>
      </c>
      <c r="C8" s="65">
        <f>VLOOKUP($A8,'Return Data'!$B$7:$R$2843,4,0)</f>
        <v>359.66</v>
      </c>
      <c r="D8" s="65">
        <f>VLOOKUP($A8,'Return Data'!$B$7:$R$2843,10,0)</f>
        <v>5.8757999999999999</v>
      </c>
      <c r="E8" s="66">
        <f t="shared" ref="E8:E33" si="0">RANK(D8,D$8:D$33,0)</f>
        <v>6</v>
      </c>
      <c r="F8" s="65">
        <f>VLOOKUP($A8,'Return Data'!$B$7:$R$2843,11,0)</f>
        <v>29.397400000000001</v>
      </c>
      <c r="G8" s="66">
        <f t="shared" ref="G8:G25" si="1">RANK(F8,F$8:F$33,0)</f>
        <v>10</v>
      </c>
      <c r="H8" s="65">
        <f>VLOOKUP($A8,'Return Data'!$B$7:$R$2843,12,0)</f>
        <v>40.888399999999997</v>
      </c>
      <c r="I8" s="66">
        <f t="shared" ref="I8:I25" si="2">RANK(H8,H$8:H$33,0)</f>
        <v>15</v>
      </c>
      <c r="J8" s="65">
        <f>VLOOKUP($A8,'Return Data'!$B$7:$R$2843,13,0)</f>
        <v>75.307100000000005</v>
      </c>
      <c r="K8" s="66">
        <f t="shared" ref="K8:K21" si="3">RANK(J8,J$8:J$33,0)</f>
        <v>11</v>
      </c>
      <c r="L8" s="65">
        <f>VLOOKUP($A8,'Return Data'!$B$7:$R$2843,17,0)</f>
        <v>15.014900000000001</v>
      </c>
      <c r="M8" s="66">
        <f t="shared" ref="M8:M21" si="4">RANK(L8,L$8:L$33,0)</f>
        <v>22</v>
      </c>
      <c r="N8" s="65">
        <f>VLOOKUP($A8,'Return Data'!$B$7:$R$2843,14,0)</f>
        <v>4.6395999999999997</v>
      </c>
      <c r="O8" s="66">
        <f t="shared" ref="O8:O20" si="5">RANK(N8,N$8:N$33,0)</f>
        <v>21</v>
      </c>
      <c r="P8" s="65">
        <f>VLOOKUP($A8,'Return Data'!$B$7:$R$2843,15,0)</f>
        <v>10.5379</v>
      </c>
      <c r="Q8" s="66">
        <f t="shared" ref="Q8:Q16" si="6">RANK(P8,P$8:P$33,0)</f>
        <v>19</v>
      </c>
      <c r="R8" s="65">
        <f>VLOOKUP($A8,'Return Data'!$B$7:$R$2843,16,0)</f>
        <v>21.2103</v>
      </c>
      <c r="S8" s="67">
        <f t="shared" ref="S8:S33" si="7">RANK(R8,R$8:R$33,0)</f>
        <v>6</v>
      </c>
    </row>
    <row r="9" spans="1:20" x14ac:dyDescent="0.3">
      <c r="A9" s="63" t="s">
        <v>1153</v>
      </c>
      <c r="B9" s="64">
        <f>VLOOKUP($A9,'Return Data'!$B$7:$R$2843,3,0)</f>
        <v>44330</v>
      </c>
      <c r="C9" s="65">
        <f>VLOOKUP($A9,'Return Data'!$B$7:$R$2843,4,0)</f>
        <v>55.15</v>
      </c>
      <c r="D9" s="65">
        <f>VLOOKUP($A9,'Return Data'!$B$7:$R$2843,10,0)</f>
        <v>3.3157999999999999</v>
      </c>
      <c r="E9" s="66">
        <f t="shared" si="0"/>
        <v>18</v>
      </c>
      <c r="F9" s="65">
        <f>VLOOKUP($A9,'Return Data'!$B$7:$R$2843,11,0)</f>
        <v>22.040299999999998</v>
      </c>
      <c r="G9" s="66">
        <f t="shared" si="1"/>
        <v>25</v>
      </c>
      <c r="H9" s="65">
        <f>VLOOKUP($A9,'Return Data'!$B$7:$R$2843,12,0)</f>
        <v>36.240099999999998</v>
      </c>
      <c r="I9" s="66">
        <f t="shared" si="2"/>
        <v>23</v>
      </c>
      <c r="J9" s="65">
        <f>VLOOKUP($A9,'Return Data'!$B$7:$R$2843,13,0)</f>
        <v>56.988300000000002</v>
      </c>
      <c r="K9" s="66">
        <f t="shared" si="3"/>
        <v>25</v>
      </c>
      <c r="L9" s="65">
        <f>VLOOKUP($A9,'Return Data'!$B$7:$R$2843,17,0)</f>
        <v>26.228899999999999</v>
      </c>
      <c r="M9" s="66">
        <f t="shared" si="4"/>
        <v>4</v>
      </c>
      <c r="N9" s="65">
        <f>VLOOKUP($A9,'Return Data'!$B$7:$R$2843,14,0)</f>
        <v>16.4941</v>
      </c>
      <c r="O9" s="66">
        <f t="shared" si="5"/>
        <v>3</v>
      </c>
      <c r="P9" s="65">
        <f>VLOOKUP($A9,'Return Data'!$B$7:$R$2843,15,0)</f>
        <v>17.588100000000001</v>
      </c>
      <c r="Q9" s="66">
        <f t="shared" si="6"/>
        <v>1</v>
      </c>
      <c r="R9" s="65">
        <f>VLOOKUP($A9,'Return Data'!$B$7:$R$2843,16,0)</f>
        <v>18.1432</v>
      </c>
      <c r="S9" s="67">
        <f t="shared" si="7"/>
        <v>9</v>
      </c>
    </row>
    <row r="10" spans="1:20" x14ac:dyDescent="0.3">
      <c r="A10" s="63" t="s">
        <v>1154</v>
      </c>
      <c r="B10" s="64">
        <f>VLOOKUP($A10,'Return Data'!$B$7:$R$2843,3,0)</f>
        <v>44330</v>
      </c>
      <c r="C10" s="65">
        <f>VLOOKUP($A10,'Return Data'!$B$7:$R$2843,4,0)</f>
        <v>13.1</v>
      </c>
      <c r="D10" s="65">
        <f>VLOOKUP($A10,'Return Data'!$B$7:$R$2843,10,0)</f>
        <v>5.4749999999999996</v>
      </c>
      <c r="E10" s="66">
        <f t="shared" si="0"/>
        <v>8</v>
      </c>
      <c r="F10" s="65">
        <f>VLOOKUP($A10,'Return Data'!$B$7:$R$2843,11,0)</f>
        <v>24.6432</v>
      </c>
      <c r="G10" s="66">
        <f t="shared" si="1"/>
        <v>19</v>
      </c>
      <c r="H10" s="65">
        <f>VLOOKUP($A10,'Return Data'!$B$7:$R$2843,12,0)</f>
        <v>40.7089</v>
      </c>
      <c r="I10" s="66">
        <f t="shared" si="2"/>
        <v>16</v>
      </c>
      <c r="J10" s="65">
        <f>VLOOKUP($A10,'Return Data'!$B$7:$R$2843,13,0)</f>
        <v>72.595500000000001</v>
      </c>
      <c r="K10" s="66">
        <f t="shared" si="3"/>
        <v>13</v>
      </c>
      <c r="L10" s="65">
        <f>VLOOKUP($A10,'Return Data'!$B$7:$R$2843,17,0)</f>
        <v>24.326699999999999</v>
      </c>
      <c r="M10" s="66">
        <f t="shared" si="4"/>
        <v>11</v>
      </c>
      <c r="N10" s="65">
        <f>VLOOKUP($A10,'Return Data'!$B$7:$R$2843,14,0)</f>
        <v>9.3729999999999993</v>
      </c>
      <c r="O10" s="66">
        <f t="shared" si="5"/>
        <v>14</v>
      </c>
      <c r="P10" s="65">
        <f>VLOOKUP($A10,'Return Data'!$B$7:$R$2843,15,0)</f>
        <v>14.922599999999999</v>
      </c>
      <c r="Q10" s="66">
        <f t="shared" si="6"/>
        <v>12</v>
      </c>
      <c r="R10" s="65">
        <f>VLOOKUP($A10,'Return Data'!$B$7:$R$2843,16,0)</f>
        <v>2.5760999999999998</v>
      </c>
      <c r="S10" s="67">
        <f t="shared" si="7"/>
        <v>26</v>
      </c>
    </row>
    <row r="11" spans="1:20" x14ac:dyDescent="0.3">
      <c r="A11" s="63" t="s">
        <v>1156</v>
      </c>
      <c r="B11" s="64">
        <f>VLOOKUP($A11,'Return Data'!$B$7:$R$2843,3,0)</f>
        <v>44330</v>
      </c>
      <c r="C11" s="65">
        <f>VLOOKUP($A11,'Return Data'!$B$7:$R$2843,4,0)</f>
        <v>47.231000000000002</v>
      </c>
      <c r="D11" s="65">
        <f>VLOOKUP($A11,'Return Data'!$B$7:$R$2843,10,0)</f>
        <v>6.7971000000000004</v>
      </c>
      <c r="E11" s="66">
        <f t="shared" si="0"/>
        <v>4</v>
      </c>
      <c r="F11" s="65">
        <f>VLOOKUP($A11,'Return Data'!$B$7:$R$2843,11,0)</f>
        <v>32.5336</v>
      </c>
      <c r="G11" s="66">
        <f t="shared" si="1"/>
        <v>6</v>
      </c>
      <c r="H11" s="65">
        <f>VLOOKUP($A11,'Return Data'!$B$7:$R$2843,12,0)</f>
        <v>42.232100000000003</v>
      </c>
      <c r="I11" s="66">
        <f t="shared" si="2"/>
        <v>12</v>
      </c>
      <c r="J11" s="65">
        <f>VLOOKUP($A11,'Return Data'!$B$7:$R$2843,13,0)</f>
        <v>73.867099999999994</v>
      </c>
      <c r="K11" s="66">
        <f t="shared" si="3"/>
        <v>12</v>
      </c>
      <c r="L11" s="65">
        <f>VLOOKUP($A11,'Return Data'!$B$7:$R$2843,17,0)</f>
        <v>25.158100000000001</v>
      </c>
      <c r="M11" s="66">
        <f t="shared" si="4"/>
        <v>9</v>
      </c>
      <c r="N11" s="65">
        <f>VLOOKUP($A11,'Return Data'!$B$7:$R$2843,14,0)</f>
        <v>12.204599999999999</v>
      </c>
      <c r="O11" s="66">
        <f t="shared" si="5"/>
        <v>7</v>
      </c>
      <c r="P11" s="65">
        <f>VLOOKUP($A11,'Return Data'!$B$7:$R$2843,15,0)</f>
        <v>13.700100000000001</v>
      </c>
      <c r="Q11" s="66">
        <f t="shared" si="6"/>
        <v>15</v>
      </c>
      <c r="R11" s="65">
        <f>VLOOKUP($A11,'Return Data'!$B$7:$R$2843,16,0)</f>
        <v>10.870900000000001</v>
      </c>
      <c r="S11" s="67">
        <f t="shared" si="7"/>
        <v>23</v>
      </c>
    </row>
    <row r="12" spans="1:20" x14ac:dyDescent="0.3">
      <c r="A12" s="63" t="s">
        <v>1159</v>
      </c>
      <c r="B12" s="64">
        <f>VLOOKUP($A12,'Return Data'!$B$7:$R$2843,3,0)</f>
        <v>44330</v>
      </c>
      <c r="C12" s="65">
        <f>VLOOKUP($A12,'Return Data'!$B$7:$R$2843,4,0)</f>
        <v>78.063000000000002</v>
      </c>
      <c r="D12" s="65">
        <f>VLOOKUP($A12,'Return Data'!$B$7:$R$2843,10,0)</f>
        <v>3.2551999999999999</v>
      </c>
      <c r="E12" s="66">
        <f t="shared" si="0"/>
        <v>19</v>
      </c>
      <c r="F12" s="65">
        <f>VLOOKUP($A12,'Return Data'!$B$7:$R$2843,11,0)</f>
        <v>20.2987</v>
      </c>
      <c r="G12" s="66">
        <f t="shared" si="1"/>
        <v>26</v>
      </c>
      <c r="H12" s="65">
        <f>VLOOKUP($A12,'Return Data'!$B$7:$R$2843,12,0)</f>
        <v>33.644300000000001</v>
      </c>
      <c r="I12" s="66">
        <f t="shared" si="2"/>
        <v>26</v>
      </c>
      <c r="J12" s="65">
        <f>VLOOKUP($A12,'Return Data'!$B$7:$R$2843,13,0)</f>
        <v>59.377299999999998</v>
      </c>
      <c r="K12" s="66">
        <f t="shared" si="3"/>
        <v>24</v>
      </c>
      <c r="L12" s="65">
        <f>VLOOKUP($A12,'Return Data'!$B$7:$R$2843,17,0)</f>
        <v>22.6844</v>
      </c>
      <c r="M12" s="66">
        <f t="shared" si="4"/>
        <v>13</v>
      </c>
      <c r="N12" s="65">
        <f>VLOOKUP($A12,'Return Data'!$B$7:$R$2843,14,0)</f>
        <v>11.034800000000001</v>
      </c>
      <c r="O12" s="66">
        <f t="shared" si="5"/>
        <v>10</v>
      </c>
      <c r="P12" s="65">
        <f>VLOOKUP($A12,'Return Data'!$B$7:$R$2843,15,0)</f>
        <v>16.057200000000002</v>
      </c>
      <c r="Q12" s="66">
        <f t="shared" si="6"/>
        <v>7</v>
      </c>
      <c r="R12" s="65">
        <f>VLOOKUP($A12,'Return Data'!$B$7:$R$2843,16,0)</f>
        <v>15.217599999999999</v>
      </c>
      <c r="S12" s="67">
        <f t="shared" si="7"/>
        <v>16</v>
      </c>
    </row>
    <row r="13" spans="1:20" x14ac:dyDescent="0.3">
      <c r="A13" s="63" t="s">
        <v>1161</v>
      </c>
      <c r="B13" s="64">
        <f>VLOOKUP($A13,'Return Data'!$B$7:$R$2843,3,0)</f>
        <v>44330</v>
      </c>
      <c r="C13" s="65">
        <f>VLOOKUP($A13,'Return Data'!$B$7:$R$2843,4,0)</f>
        <v>40.186999999999998</v>
      </c>
      <c r="D13" s="65">
        <f>VLOOKUP($A13,'Return Data'!$B$7:$R$2843,10,0)</f>
        <v>4.2950999999999997</v>
      </c>
      <c r="E13" s="66">
        <f t="shared" si="0"/>
        <v>10</v>
      </c>
      <c r="F13" s="65">
        <f>VLOOKUP($A13,'Return Data'!$B$7:$R$2843,11,0)</f>
        <v>31.747699999999998</v>
      </c>
      <c r="G13" s="66">
        <f t="shared" si="1"/>
        <v>9</v>
      </c>
      <c r="H13" s="65">
        <f>VLOOKUP($A13,'Return Data'!$B$7:$R$2843,12,0)</f>
        <v>47.740900000000003</v>
      </c>
      <c r="I13" s="66">
        <f t="shared" si="2"/>
        <v>6</v>
      </c>
      <c r="J13" s="65">
        <f>VLOOKUP($A13,'Return Data'!$B$7:$R$2843,13,0)</f>
        <v>79.182299999999998</v>
      </c>
      <c r="K13" s="66">
        <f t="shared" si="3"/>
        <v>7</v>
      </c>
      <c r="L13" s="65">
        <f>VLOOKUP($A13,'Return Data'!$B$7:$R$2843,17,0)</f>
        <v>26.867000000000001</v>
      </c>
      <c r="M13" s="66">
        <f t="shared" si="4"/>
        <v>3</v>
      </c>
      <c r="N13" s="65">
        <f>VLOOKUP($A13,'Return Data'!$B$7:$R$2843,14,0)</f>
        <v>10.845599999999999</v>
      </c>
      <c r="O13" s="66">
        <f t="shared" si="5"/>
        <v>11</v>
      </c>
      <c r="P13" s="65">
        <f>VLOOKUP($A13,'Return Data'!$B$7:$R$2843,15,0)</f>
        <v>16.436399999999999</v>
      </c>
      <c r="Q13" s="66">
        <f t="shared" si="6"/>
        <v>5</v>
      </c>
      <c r="R13" s="65">
        <f>VLOOKUP($A13,'Return Data'!$B$7:$R$2843,16,0)</f>
        <v>10.9452</v>
      </c>
      <c r="S13" s="67">
        <f t="shared" si="7"/>
        <v>22</v>
      </c>
    </row>
    <row r="14" spans="1:20" x14ac:dyDescent="0.3">
      <c r="A14" s="63" t="s">
        <v>1162</v>
      </c>
      <c r="B14" s="64">
        <f>VLOOKUP($A14,'Return Data'!$B$7:$R$2843,3,0)</f>
        <v>44330</v>
      </c>
      <c r="C14" s="65">
        <f>VLOOKUP($A14,'Return Data'!$B$7:$R$2843,4,0)</f>
        <v>1248.7997</v>
      </c>
      <c r="D14" s="65">
        <f>VLOOKUP($A14,'Return Data'!$B$7:$R$2843,10,0)</f>
        <v>0.1923</v>
      </c>
      <c r="E14" s="66">
        <f t="shared" si="0"/>
        <v>25</v>
      </c>
      <c r="F14" s="65">
        <f>VLOOKUP($A14,'Return Data'!$B$7:$R$2843,11,0)</f>
        <v>22.700800000000001</v>
      </c>
      <c r="G14" s="66">
        <f t="shared" si="1"/>
        <v>22</v>
      </c>
      <c r="H14" s="65">
        <f>VLOOKUP($A14,'Return Data'!$B$7:$R$2843,12,0)</f>
        <v>40.190600000000003</v>
      </c>
      <c r="I14" s="66">
        <f t="shared" si="2"/>
        <v>17</v>
      </c>
      <c r="J14" s="65">
        <f>VLOOKUP($A14,'Return Data'!$B$7:$R$2843,13,0)</f>
        <v>71.174599999999998</v>
      </c>
      <c r="K14" s="66">
        <f t="shared" si="3"/>
        <v>16</v>
      </c>
      <c r="L14" s="65">
        <f>VLOOKUP($A14,'Return Data'!$B$7:$R$2843,17,0)</f>
        <v>17.349499999999999</v>
      </c>
      <c r="M14" s="66">
        <f t="shared" si="4"/>
        <v>20</v>
      </c>
      <c r="N14" s="65">
        <f>VLOOKUP($A14,'Return Data'!$B$7:$R$2843,14,0)</f>
        <v>8.0896000000000008</v>
      </c>
      <c r="O14" s="66">
        <f t="shared" si="5"/>
        <v>17</v>
      </c>
      <c r="P14" s="65">
        <f>VLOOKUP($A14,'Return Data'!$B$7:$R$2843,15,0)</f>
        <v>12.7963</v>
      </c>
      <c r="Q14" s="66">
        <f t="shared" si="6"/>
        <v>17</v>
      </c>
      <c r="R14" s="65">
        <f>VLOOKUP($A14,'Return Data'!$B$7:$R$2843,16,0)</f>
        <v>19.213000000000001</v>
      </c>
      <c r="S14" s="67">
        <f t="shared" si="7"/>
        <v>7</v>
      </c>
    </row>
    <row r="15" spans="1:20" x14ac:dyDescent="0.3">
      <c r="A15" s="63" t="s">
        <v>1164</v>
      </c>
      <c r="B15" s="64">
        <f>VLOOKUP($A15,'Return Data'!$B$7:$R$2843,3,0)</f>
        <v>44330</v>
      </c>
      <c r="C15" s="65">
        <f>VLOOKUP($A15,'Return Data'!$B$7:$R$2843,4,0)</f>
        <v>75.382999999999996</v>
      </c>
      <c r="D15" s="65">
        <f>VLOOKUP($A15,'Return Data'!$B$7:$R$2843,10,0)</f>
        <v>5.8052000000000001</v>
      </c>
      <c r="E15" s="66">
        <f t="shared" si="0"/>
        <v>7</v>
      </c>
      <c r="F15" s="65">
        <f>VLOOKUP($A15,'Return Data'!$B$7:$R$2843,11,0)</f>
        <v>29.215399999999999</v>
      </c>
      <c r="G15" s="66">
        <f t="shared" si="1"/>
        <v>11</v>
      </c>
      <c r="H15" s="65">
        <f>VLOOKUP($A15,'Return Data'!$B$7:$R$2843,12,0)</f>
        <v>44.2682</v>
      </c>
      <c r="I15" s="66">
        <f t="shared" si="2"/>
        <v>9</v>
      </c>
      <c r="J15" s="65">
        <f>VLOOKUP($A15,'Return Data'!$B$7:$R$2843,13,0)</f>
        <v>79.061300000000003</v>
      </c>
      <c r="K15" s="66">
        <f t="shared" si="3"/>
        <v>8</v>
      </c>
      <c r="L15" s="65">
        <f>VLOOKUP($A15,'Return Data'!$B$7:$R$2843,17,0)</f>
        <v>20.157399999999999</v>
      </c>
      <c r="M15" s="66">
        <f t="shared" si="4"/>
        <v>16</v>
      </c>
      <c r="N15" s="65">
        <f>VLOOKUP($A15,'Return Data'!$B$7:$R$2843,14,0)</f>
        <v>8.9855</v>
      </c>
      <c r="O15" s="66">
        <f t="shared" si="5"/>
        <v>15</v>
      </c>
      <c r="P15" s="65">
        <f>VLOOKUP($A15,'Return Data'!$B$7:$R$2843,15,0)</f>
        <v>14.704700000000001</v>
      </c>
      <c r="Q15" s="66">
        <f t="shared" si="6"/>
        <v>13</v>
      </c>
      <c r="R15" s="65">
        <f>VLOOKUP($A15,'Return Data'!$B$7:$R$2843,16,0)</f>
        <v>15.6463</v>
      </c>
      <c r="S15" s="67">
        <f t="shared" si="7"/>
        <v>14</v>
      </c>
    </row>
    <row r="16" spans="1:20" x14ac:dyDescent="0.3">
      <c r="A16" s="63" t="s">
        <v>1166</v>
      </c>
      <c r="B16" s="64">
        <f>VLOOKUP($A16,'Return Data'!$B$7:$R$2843,3,0)</f>
        <v>44330</v>
      </c>
      <c r="C16" s="65">
        <f>VLOOKUP($A16,'Return Data'!$B$7:$R$2843,4,0)</f>
        <v>130.13</v>
      </c>
      <c r="D16" s="65">
        <f>VLOOKUP($A16,'Return Data'!$B$7:$R$2843,10,0)</f>
        <v>4.1040000000000001</v>
      </c>
      <c r="E16" s="66">
        <f t="shared" si="0"/>
        <v>13</v>
      </c>
      <c r="F16" s="65">
        <f>VLOOKUP($A16,'Return Data'!$B$7:$R$2843,11,0)</f>
        <v>32.420900000000003</v>
      </c>
      <c r="G16" s="66">
        <f t="shared" si="1"/>
        <v>7</v>
      </c>
      <c r="H16" s="65">
        <f>VLOOKUP($A16,'Return Data'!$B$7:$R$2843,12,0)</f>
        <v>44.910899999999998</v>
      </c>
      <c r="I16" s="66">
        <f t="shared" si="2"/>
        <v>8</v>
      </c>
      <c r="J16" s="65">
        <f>VLOOKUP($A16,'Return Data'!$B$7:$R$2843,13,0)</f>
        <v>87.994799999999998</v>
      </c>
      <c r="K16" s="66">
        <f t="shared" si="3"/>
        <v>5</v>
      </c>
      <c r="L16" s="65">
        <f>VLOOKUP($A16,'Return Data'!$B$7:$R$2843,17,0)</f>
        <v>19.3309</v>
      </c>
      <c r="M16" s="66">
        <f t="shared" si="4"/>
        <v>17</v>
      </c>
      <c r="N16" s="65">
        <f>VLOOKUP($A16,'Return Data'!$B$7:$R$2843,14,0)</f>
        <v>8.4281000000000006</v>
      </c>
      <c r="O16" s="66">
        <f t="shared" si="5"/>
        <v>16</v>
      </c>
      <c r="P16" s="65">
        <f>VLOOKUP($A16,'Return Data'!$B$7:$R$2843,15,0)</f>
        <v>14.287800000000001</v>
      </c>
      <c r="Q16" s="66">
        <f t="shared" si="6"/>
        <v>14</v>
      </c>
      <c r="R16" s="65">
        <f>VLOOKUP($A16,'Return Data'!$B$7:$R$2843,16,0)</f>
        <v>16.766999999999999</v>
      </c>
      <c r="S16" s="67">
        <f t="shared" si="7"/>
        <v>12</v>
      </c>
    </row>
    <row r="17" spans="1:19" x14ac:dyDescent="0.3">
      <c r="A17" s="63" t="s">
        <v>1168</v>
      </c>
      <c r="B17" s="64">
        <f>VLOOKUP($A17,'Return Data'!$B$7:$R$2843,3,0)</f>
        <v>44330</v>
      </c>
      <c r="C17" s="65">
        <f>VLOOKUP($A17,'Return Data'!$B$7:$R$2843,4,0)</f>
        <v>14.25</v>
      </c>
      <c r="D17" s="65">
        <f>VLOOKUP($A17,'Return Data'!$B$7:$R$2843,10,0)</f>
        <v>0.42280000000000001</v>
      </c>
      <c r="E17" s="66">
        <f t="shared" si="0"/>
        <v>22</v>
      </c>
      <c r="F17" s="65">
        <f>VLOOKUP($A17,'Return Data'!$B$7:$R$2843,11,0)</f>
        <v>23.2699</v>
      </c>
      <c r="G17" s="66">
        <f t="shared" si="1"/>
        <v>21</v>
      </c>
      <c r="H17" s="65">
        <f>VLOOKUP($A17,'Return Data'!$B$7:$R$2843,12,0)</f>
        <v>37.814300000000003</v>
      </c>
      <c r="I17" s="66">
        <f t="shared" si="2"/>
        <v>19</v>
      </c>
      <c r="J17" s="65">
        <f>VLOOKUP($A17,'Return Data'!$B$7:$R$2843,13,0)</f>
        <v>71.274000000000001</v>
      </c>
      <c r="K17" s="66">
        <f t="shared" si="3"/>
        <v>14</v>
      </c>
      <c r="L17" s="65">
        <f>VLOOKUP($A17,'Return Data'!$B$7:$R$2843,17,0)</f>
        <v>18.577200000000001</v>
      </c>
      <c r="M17" s="66">
        <f t="shared" si="4"/>
        <v>18</v>
      </c>
      <c r="N17" s="65">
        <f>VLOOKUP($A17,'Return Data'!$B$7:$R$2843,14,0)</f>
        <v>6.7563000000000004</v>
      </c>
      <c r="O17" s="66">
        <f t="shared" si="5"/>
        <v>20</v>
      </c>
      <c r="P17" s="65"/>
      <c r="Q17" s="66"/>
      <c r="R17" s="65">
        <f>VLOOKUP($A17,'Return Data'!$B$7:$R$2843,16,0)</f>
        <v>8.5823999999999998</v>
      </c>
      <c r="S17" s="67">
        <f t="shared" si="7"/>
        <v>24</v>
      </c>
    </row>
    <row r="18" spans="1:19" x14ac:dyDescent="0.3">
      <c r="A18" s="63" t="s">
        <v>1170</v>
      </c>
      <c r="B18" s="64">
        <f>VLOOKUP($A18,'Return Data'!$B$7:$R$2843,3,0)</f>
        <v>44330</v>
      </c>
      <c r="C18" s="65">
        <f>VLOOKUP($A18,'Return Data'!$B$7:$R$2843,4,0)</f>
        <v>68.78</v>
      </c>
      <c r="D18" s="65">
        <f>VLOOKUP($A18,'Return Data'!$B$7:$R$2843,10,0)</f>
        <v>-1.1497999999999999</v>
      </c>
      <c r="E18" s="66">
        <f t="shared" si="0"/>
        <v>26</v>
      </c>
      <c r="F18" s="65">
        <f>VLOOKUP($A18,'Return Data'!$B$7:$R$2843,11,0)</f>
        <v>22.3626</v>
      </c>
      <c r="G18" s="66">
        <f t="shared" si="1"/>
        <v>24</v>
      </c>
      <c r="H18" s="65">
        <f>VLOOKUP($A18,'Return Data'!$B$7:$R$2843,12,0)</f>
        <v>35.260599999999997</v>
      </c>
      <c r="I18" s="66">
        <f t="shared" si="2"/>
        <v>25</v>
      </c>
      <c r="J18" s="65">
        <f>VLOOKUP($A18,'Return Data'!$B$7:$R$2843,13,0)</f>
        <v>61.873399999999997</v>
      </c>
      <c r="K18" s="66">
        <f t="shared" si="3"/>
        <v>23</v>
      </c>
      <c r="L18" s="65">
        <f>VLOOKUP($A18,'Return Data'!$B$7:$R$2843,17,0)</f>
        <v>22.4316</v>
      </c>
      <c r="M18" s="66">
        <f t="shared" si="4"/>
        <v>14</v>
      </c>
      <c r="N18" s="65">
        <f>VLOOKUP($A18,'Return Data'!$B$7:$R$2843,14,0)</f>
        <v>12.5161</v>
      </c>
      <c r="O18" s="66">
        <f t="shared" si="5"/>
        <v>6</v>
      </c>
      <c r="P18" s="65">
        <f>VLOOKUP($A18,'Return Data'!$B$7:$R$2843,15,0)</f>
        <v>15.222899999999999</v>
      </c>
      <c r="Q18" s="66">
        <f>RANK(P18,P$8:P$33,0)</f>
        <v>9</v>
      </c>
      <c r="R18" s="65">
        <f>VLOOKUP($A18,'Return Data'!$B$7:$R$2843,16,0)</f>
        <v>14.6783</v>
      </c>
      <c r="S18" s="67">
        <f t="shared" si="7"/>
        <v>17</v>
      </c>
    </row>
    <row r="19" spans="1:19" x14ac:dyDescent="0.3">
      <c r="A19" s="63" t="s">
        <v>1172</v>
      </c>
      <c r="B19" s="64">
        <f>VLOOKUP($A19,'Return Data'!$B$7:$R$2843,3,0)</f>
        <v>44330</v>
      </c>
      <c r="C19" s="65">
        <f>VLOOKUP($A19,'Return Data'!$B$7:$R$2843,4,0)</f>
        <v>58.002000000000002</v>
      </c>
      <c r="D19" s="65">
        <f>VLOOKUP($A19,'Return Data'!$B$7:$R$2843,10,0)</f>
        <v>4.1795999999999998</v>
      </c>
      <c r="E19" s="66">
        <f t="shared" si="0"/>
        <v>11</v>
      </c>
      <c r="F19" s="65">
        <f>VLOOKUP($A19,'Return Data'!$B$7:$R$2843,11,0)</f>
        <v>32.2194</v>
      </c>
      <c r="G19" s="66">
        <f t="shared" si="1"/>
        <v>8</v>
      </c>
      <c r="H19" s="65">
        <f>VLOOKUP($A19,'Return Data'!$B$7:$R$2843,12,0)</f>
        <v>48.5212</v>
      </c>
      <c r="I19" s="66">
        <f t="shared" si="2"/>
        <v>5</v>
      </c>
      <c r="J19" s="65">
        <f>VLOOKUP($A19,'Return Data'!$B$7:$R$2843,13,0)</f>
        <v>82.971599999999995</v>
      </c>
      <c r="K19" s="66">
        <f t="shared" si="3"/>
        <v>6</v>
      </c>
      <c r="L19" s="65">
        <f>VLOOKUP($A19,'Return Data'!$B$7:$R$2843,17,0)</f>
        <v>26.1403</v>
      </c>
      <c r="M19" s="66">
        <f t="shared" si="4"/>
        <v>5</v>
      </c>
      <c r="N19" s="65">
        <f>VLOOKUP($A19,'Return Data'!$B$7:$R$2843,14,0)</f>
        <v>12.8104</v>
      </c>
      <c r="O19" s="66">
        <f t="shared" si="5"/>
        <v>5</v>
      </c>
      <c r="P19" s="65">
        <f>VLOOKUP($A19,'Return Data'!$B$7:$R$2843,15,0)</f>
        <v>16.482199999999999</v>
      </c>
      <c r="Q19" s="66">
        <f>RANK(P19,P$8:P$33,0)</f>
        <v>4</v>
      </c>
      <c r="R19" s="65">
        <f>VLOOKUP($A19,'Return Data'!$B$7:$R$2843,16,0)</f>
        <v>13.243600000000001</v>
      </c>
      <c r="S19" s="67">
        <f t="shared" si="7"/>
        <v>18</v>
      </c>
    </row>
    <row r="20" spans="1:19" x14ac:dyDescent="0.3">
      <c r="A20" s="63" t="s">
        <v>1175</v>
      </c>
      <c r="B20" s="64">
        <f>VLOOKUP($A20,'Return Data'!$B$7:$R$2843,3,0)</f>
        <v>44330</v>
      </c>
      <c r="C20" s="65">
        <f>VLOOKUP($A20,'Return Data'!$B$7:$R$2843,4,0)</f>
        <v>175.89</v>
      </c>
      <c r="D20" s="65">
        <f>VLOOKUP($A20,'Return Data'!$B$7:$R$2843,10,0)</f>
        <v>4.84</v>
      </c>
      <c r="E20" s="66">
        <f t="shared" si="0"/>
        <v>9</v>
      </c>
      <c r="F20" s="65">
        <f>VLOOKUP($A20,'Return Data'!$B$7:$R$2843,11,0)</f>
        <v>23.84</v>
      </c>
      <c r="G20" s="66">
        <f t="shared" si="1"/>
        <v>20</v>
      </c>
      <c r="H20" s="65">
        <f>VLOOKUP($A20,'Return Data'!$B$7:$R$2843,12,0)</f>
        <v>35.707099999999997</v>
      </c>
      <c r="I20" s="66">
        <f t="shared" si="2"/>
        <v>24</v>
      </c>
      <c r="J20" s="65">
        <f>VLOOKUP($A20,'Return Data'!$B$7:$R$2843,13,0)</f>
        <v>63.603400000000001</v>
      </c>
      <c r="K20" s="66">
        <f t="shared" si="3"/>
        <v>21</v>
      </c>
      <c r="L20" s="65">
        <f>VLOOKUP($A20,'Return Data'!$B$7:$R$2843,17,0)</f>
        <v>18.2501</v>
      </c>
      <c r="M20" s="66">
        <f t="shared" si="4"/>
        <v>19</v>
      </c>
      <c r="N20" s="65">
        <f>VLOOKUP($A20,'Return Data'!$B$7:$R$2843,14,0)</f>
        <v>6.8815999999999997</v>
      </c>
      <c r="O20" s="66">
        <f t="shared" si="5"/>
        <v>19</v>
      </c>
      <c r="P20" s="65">
        <f>VLOOKUP($A20,'Return Data'!$B$7:$R$2843,15,0)</f>
        <v>14.929500000000001</v>
      </c>
      <c r="Q20" s="66">
        <f>RANK(P20,P$8:P$33,0)</f>
        <v>11</v>
      </c>
      <c r="R20" s="65">
        <f>VLOOKUP($A20,'Return Data'!$B$7:$R$2843,16,0)</f>
        <v>18.6431</v>
      </c>
      <c r="S20" s="67">
        <f t="shared" si="7"/>
        <v>8</v>
      </c>
    </row>
    <row r="21" spans="1:19" x14ac:dyDescent="0.3">
      <c r="A21" s="63" t="s">
        <v>1177</v>
      </c>
      <c r="B21" s="64">
        <f>VLOOKUP($A21,'Return Data'!$B$7:$R$2843,3,0)</f>
        <v>44330</v>
      </c>
      <c r="C21" s="65">
        <f>VLOOKUP($A21,'Return Data'!$B$7:$R$2843,4,0)</f>
        <v>14.085100000000001</v>
      </c>
      <c r="D21" s="65">
        <f>VLOOKUP($A21,'Return Data'!$B$7:$R$2843,10,0)</f>
        <v>10.2569</v>
      </c>
      <c r="E21" s="66">
        <f t="shared" si="0"/>
        <v>2</v>
      </c>
      <c r="F21" s="65">
        <f>VLOOKUP($A21,'Return Data'!$B$7:$R$2843,11,0)</f>
        <v>36.209000000000003</v>
      </c>
      <c r="G21" s="66">
        <f t="shared" si="1"/>
        <v>4</v>
      </c>
      <c r="H21" s="65">
        <f>VLOOKUP($A21,'Return Data'!$B$7:$R$2843,12,0)</f>
        <v>46.256599999999999</v>
      </c>
      <c r="I21" s="66">
        <f t="shared" si="2"/>
        <v>7</v>
      </c>
      <c r="J21" s="65">
        <f>VLOOKUP($A21,'Return Data'!$B$7:$R$2843,13,0)</f>
        <v>71.214100000000002</v>
      </c>
      <c r="K21" s="66">
        <f t="shared" si="3"/>
        <v>15</v>
      </c>
      <c r="L21" s="65">
        <f>VLOOKUP($A21,'Return Data'!$B$7:$R$2843,17,0)</f>
        <v>26.1068</v>
      </c>
      <c r="M21" s="66">
        <f t="shared" si="4"/>
        <v>6</v>
      </c>
      <c r="N21" s="65"/>
      <c r="O21" s="66"/>
      <c r="P21" s="65"/>
      <c r="Q21" s="66"/>
      <c r="R21" s="65">
        <f>VLOOKUP($A21,'Return Data'!$B$7:$R$2843,16,0)</f>
        <v>10.9808</v>
      </c>
      <c r="S21" s="67">
        <f t="shared" si="7"/>
        <v>21</v>
      </c>
    </row>
    <row r="22" spans="1:19" x14ac:dyDescent="0.3">
      <c r="A22" s="63" t="s">
        <v>1179</v>
      </c>
      <c r="B22" s="64">
        <f>VLOOKUP($A22,'Return Data'!$B$7:$R$2843,3,0)</f>
        <v>44330</v>
      </c>
      <c r="C22" s="65">
        <f>VLOOKUP($A22,'Return Data'!$B$7:$R$2843,4,0)</f>
        <v>16.736999999999998</v>
      </c>
      <c r="D22" s="65">
        <f>VLOOKUP($A22,'Return Data'!$B$7:$R$2843,10,0)</f>
        <v>3.3275999999999999</v>
      </c>
      <c r="E22" s="66">
        <f t="shared" si="0"/>
        <v>17</v>
      </c>
      <c r="F22" s="65">
        <f>VLOOKUP($A22,'Return Data'!$B$7:$R$2843,11,0)</f>
        <v>33.981699999999996</v>
      </c>
      <c r="G22" s="66">
        <f t="shared" si="1"/>
        <v>5</v>
      </c>
      <c r="H22" s="65">
        <f>VLOOKUP($A22,'Return Data'!$B$7:$R$2843,12,0)</f>
        <v>51.3018</v>
      </c>
      <c r="I22" s="66">
        <f t="shared" si="2"/>
        <v>4</v>
      </c>
      <c r="J22" s="65">
        <f>VLOOKUP($A22,'Return Data'!$B$7:$R$2843,13,0)</f>
        <v>91.1708</v>
      </c>
      <c r="K22" s="66">
        <f t="shared" ref="K22" si="8">RANK(J22,J$8:J$33,0)</f>
        <v>3</v>
      </c>
      <c r="L22" s="65"/>
      <c r="M22" s="66"/>
      <c r="N22" s="65"/>
      <c r="O22" s="66"/>
      <c r="P22" s="65"/>
      <c r="Q22" s="66"/>
      <c r="R22" s="65">
        <f>VLOOKUP($A22,'Return Data'!$B$7:$R$2843,16,0)</f>
        <v>33.243099999999998</v>
      </c>
      <c r="S22" s="67">
        <f t="shared" si="7"/>
        <v>2</v>
      </c>
    </row>
    <row r="23" spans="1:19" x14ac:dyDescent="0.3">
      <c r="A23" s="63" t="s">
        <v>1181</v>
      </c>
      <c r="B23" s="64">
        <f>VLOOKUP($A23,'Return Data'!$B$7:$R$2843,3,0)</f>
        <v>44330</v>
      </c>
      <c r="C23" s="65">
        <f>VLOOKUP($A23,'Return Data'!$B$7:$R$2843,4,0)</f>
        <v>32.307600000000001</v>
      </c>
      <c r="D23" s="65">
        <f>VLOOKUP($A23,'Return Data'!$B$7:$R$2843,10,0)</f>
        <v>0.39460000000000001</v>
      </c>
      <c r="E23" s="66">
        <f t="shared" si="0"/>
        <v>23</v>
      </c>
      <c r="F23" s="65">
        <f>VLOOKUP($A23,'Return Data'!$B$7:$R$2843,11,0)</f>
        <v>22.568999999999999</v>
      </c>
      <c r="G23" s="66">
        <f t="shared" si="1"/>
        <v>23</v>
      </c>
      <c r="H23" s="65">
        <f>VLOOKUP($A23,'Return Data'!$B$7:$R$2843,12,0)</f>
        <v>36.796900000000001</v>
      </c>
      <c r="I23" s="66">
        <f t="shared" si="2"/>
        <v>21</v>
      </c>
      <c r="J23" s="65">
        <f>VLOOKUP($A23,'Return Data'!$B$7:$R$2843,13,0)</f>
        <v>64.481399999999994</v>
      </c>
      <c r="K23" s="66">
        <f t="shared" ref="K23:K31" si="9">RANK(J23,J$8:J$33,0)</f>
        <v>20</v>
      </c>
      <c r="L23" s="65">
        <f>VLOOKUP($A23,'Return Data'!$B$7:$R$2843,17,0)</f>
        <v>16.2514</v>
      </c>
      <c r="M23" s="66">
        <f>RANK(L23,L$8:L$33,0)</f>
        <v>21</v>
      </c>
      <c r="N23" s="65">
        <f>VLOOKUP($A23,'Return Data'!$B$7:$R$2843,14,0)</f>
        <v>7.9512</v>
      </c>
      <c r="O23" s="66">
        <f>RANK(N23,N$8:N$33,0)</f>
        <v>18</v>
      </c>
      <c r="P23" s="65">
        <f>VLOOKUP($A23,'Return Data'!$B$7:$R$2843,15,0)</f>
        <v>10.0144</v>
      </c>
      <c r="Q23" s="66">
        <f>RANK(P23,P$8:P$33,0)</f>
        <v>21</v>
      </c>
      <c r="R23" s="65">
        <f>VLOOKUP($A23,'Return Data'!$B$7:$R$2843,16,0)</f>
        <v>17.6311</v>
      </c>
      <c r="S23" s="67">
        <f t="shared" si="7"/>
        <v>10</v>
      </c>
    </row>
    <row r="24" spans="1:19" x14ac:dyDescent="0.3">
      <c r="A24" s="63" t="s">
        <v>1182</v>
      </c>
      <c r="B24" s="64">
        <f>VLOOKUP($A24,'Return Data'!$B$7:$R$2843,3,0)</f>
        <v>44330</v>
      </c>
      <c r="C24" s="65">
        <f>VLOOKUP($A24,'Return Data'!$B$7:$R$2843,4,0)</f>
        <v>1593.1035999999999</v>
      </c>
      <c r="D24" s="65">
        <f>VLOOKUP($A24,'Return Data'!$B$7:$R$2843,10,0)</f>
        <v>3.5874999999999999</v>
      </c>
      <c r="E24" s="66">
        <f t="shared" si="0"/>
        <v>15</v>
      </c>
      <c r="F24" s="65">
        <f>VLOOKUP($A24,'Return Data'!$B$7:$R$2843,11,0)</f>
        <v>28.1204</v>
      </c>
      <c r="G24" s="66">
        <f t="shared" si="1"/>
        <v>12</v>
      </c>
      <c r="H24" s="65">
        <f>VLOOKUP($A24,'Return Data'!$B$7:$R$2843,12,0)</f>
        <v>40.080599999999997</v>
      </c>
      <c r="I24" s="66">
        <f t="shared" si="2"/>
        <v>18</v>
      </c>
      <c r="J24" s="65">
        <f>VLOOKUP($A24,'Return Data'!$B$7:$R$2843,13,0)</f>
        <v>78.234499999999997</v>
      </c>
      <c r="K24" s="66">
        <f t="shared" si="9"/>
        <v>9</v>
      </c>
      <c r="L24" s="65">
        <f>VLOOKUP($A24,'Return Data'!$B$7:$R$2843,17,0)</f>
        <v>21.985900000000001</v>
      </c>
      <c r="M24" s="66">
        <f>RANK(L24,L$8:L$33,0)</f>
        <v>15</v>
      </c>
      <c r="N24" s="65">
        <f>VLOOKUP($A24,'Return Data'!$B$7:$R$2843,14,0)</f>
        <v>12.192399999999999</v>
      </c>
      <c r="O24" s="66">
        <f>RANK(N24,N$8:N$33,0)</f>
        <v>8</v>
      </c>
      <c r="P24" s="65">
        <f>VLOOKUP($A24,'Return Data'!$B$7:$R$2843,15,0)</f>
        <v>15.480499999999999</v>
      </c>
      <c r="Q24" s="66">
        <f>RANK(P24,P$8:P$33,0)</f>
        <v>8</v>
      </c>
      <c r="R24" s="65">
        <f>VLOOKUP($A24,'Return Data'!$B$7:$R$2843,16,0)</f>
        <v>21.890499999999999</v>
      </c>
      <c r="S24" s="67">
        <f t="shared" si="7"/>
        <v>5</v>
      </c>
    </row>
    <row r="25" spans="1:19" x14ac:dyDescent="0.3">
      <c r="A25" s="63" t="s">
        <v>1185</v>
      </c>
      <c r="B25" s="64">
        <f>VLOOKUP($A25,'Return Data'!$B$7:$R$2843,3,0)</f>
        <v>44330</v>
      </c>
      <c r="C25" s="65">
        <f>VLOOKUP($A25,'Return Data'!$B$7:$R$2843,4,0)</f>
        <v>32.94</v>
      </c>
      <c r="D25" s="65">
        <f>VLOOKUP($A25,'Return Data'!$B$7:$R$2843,10,0)</f>
        <v>6.6710000000000003</v>
      </c>
      <c r="E25" s="66">
        <f t="shared" si="0"/>
        <v>5</v>
      </c>
      <c r="F25" s="65">
        <f>VLOOKUP($A25,'Return Data'!$B$7:$R$2843,11,0)</f>
        <v>37.939700000000002</v>
      </c>
      <c r="G25" s="66">
        <f t="shared" si="1"/>
        <v>2</v>
      </c>
      <c r="H25" s="65">
        <f>VLOOKUP($A25,'Return Data'!$B$7:$R$2843,12,0)</f>
        <v>57.607700000000001</v>
      </c>
      <c r="I25" s="66">
        <f t="shared" si="2"/>
        <v>2</v>
      </c>
      <c r="J25" s="65">
        <f>VLOOKUP($A25,'Return Data'!$B$7:$R$2843,13,0)</f>
        <v>104.2157</v>
      </c>
      <c r="K25" s="66">
        <f t="shared" si="9"/>
        <v>1</v>
      </c>
      <c r="L25" s="65">
        <f>VLOOKUP($A25,'Return Data'!$B$7:$R$2843,17,0)</f>
        <v>39.2592</v>
      </c>
      <c r="M25" s="66">
        <f>RANK(L25,L$8:L$33,0)</f>
        <v>1</v>
      </c>
      <c r="N25" s="65">
        <f>VLOOKUP($A25,'Return Data'!$B$7:$R$2843,14,0)</f>
        <v>17.900600000000001</v>
      </c>
      <c r="O25" s="66">
        <f>RANK(N25,N$8:N$33,0)</f>
        <v>2</v>
      </c>
      <c r="P25" s="65">
        <f>VLOOKUP($A25,'Return Data'!$B$7:$R$2843,15,0)</f>
        <v>17.459099999999999</v>
      </c>
      <c r="Q25" s="66">
        <f>RANK(P25,P$8:P$33,0)</f>
        <v>2</v>
      </c>
      <c r="R25" s="65">
        <f>VLOOKUP($A25,'Return Data'!$B$7:$R$2843,16,0)</f>
        <v>17.3475</v>
      </c>
      <c r="S25" s="67">
        <f t="shared" si="7"/>
        <v>11</v>
      </c>
    </row>
    <row r="26" spans="1:19" x14ac:dyDescent="0.3">
      <c r="A26" s="63" t="s">
        <v>1187</v>
      </c>
      <c r="B26" s="64">
        <f>VLOOKUP($A26,'Return Data'!$B$7:$R$2843,3,0)</f>
        <v>44330</v>
      </c>
      <c r="C26" s="65">
        <f>VLOOKUP($A26,'Return Data'!$B$7:$R$2843,4,0)</f>
        <v>13.96</v>
      </c>
      <c r="D26" s="65">
        <f>VLOOKUP($A26,'Return Data'!$B$7:$R$2843,10,0)</f>
        <v>3.1019000000000001</v>
      </c>
      <c r="E26" s="66">
        <f t="shared" si="0"/>
        <v>20</v>
      </c>
      <c r="F26" s="65">
        <f>VLOOKUP($A26,'Return Data'!$B$7:$R$2843,11,0)</f>
        <v>27.0246</v>
      </c>
      <c r="G26" s="66">
        <f t="shared" ref="G26" si="10">RANK(F26,F$8:F$33,0)</f>
        <v>15</v>
      </c>
      <c r="H26" s="65">
        <f>VLOOKUP($A26,'Return Data'!$B$7:$R$2843,12,0)</f>
        <v>41.152700000000003</v>
      </c>
      <c r="I26" s="66">
        <f t="shared" ref="I26" si="11">RANK(H26,H$8:H$33,0)</f>
        <v>14</v>
      </c>
      <c r="J26" s="65">
        <f>VLOOKUP($A26,'Return Data'!$B$7:$R$2843,13,0)</f>
        <v>68.802899999999994</v>
      </c>
      <c r="K26" s="66">
        <f t="shared" si="9"/>
        <v>18</v>
      </c>
      <c r="L26" s="65"/>
      <c r="M26" s="66"/>
      <c r="N26" s="65"/>
      <c r="O26" s="66"/>
      <c r="P26" s="65"/>
      <c r="Q26" s="66"/>
      <c r="R26" s="65">
        <f>VLOOKUP($A26,'Return Data'!$B$7:$R$2843,16,0)</f>
        <v>27.513200000000001</v>
      </c>
      <c r="S26" s="67">
        <f t="shared" si="7"/>
        <v>3</v>
      </c>
    </row>
    <row r="27" spans="1:19" x14ac:dyDescent="0.3">
      <c r="A27" s="63" t="s">
        <v>1188</v>
      </c>
      <c r="B27" s="64">
        <f>VLOOKUP($A27,'Return Data'!$B$7:$R$2843,3,0)</f>
        <v>44330</v>
      </c>
      <c r="C27" s="65">
        <f>VLOOKUP($A27,'Return Data'!$B$7:$R$2843,4,0)</f>
        <v>97.255799999999994</v>
      </c>
      <c r="D27" s="65">
        <f>VLOOKUP($A27,'Return Data'!$B$7:$R$2843,10,0)</f>
        <v>21.593900000000001</v>
      </c>
      <c r="E27" s="66">
        <f t="shared" si="0"/>
        <v>1</v>
      </c>
      <c r="F27" s="65">
        <f>VLOOKUP($A27,'Return Data'!$B$7:$R$2843,11,0)</f>
        <v>46.351900000000001</v>
      </c>
      <c r="G27" s="66">
        <f t="shared" ref="G27:G33" si="12">RANK(F27,F$8:F$33,0)</f>
        <v>1</v>
      </c>
      <c r="H27" s="65">
        <f>VLOOKUP($A27,'Return Data'!$B$7:$R$2843,12,0)</f>
        <v>60.454799999999999</v>
      </c>
      <c r="I27" s="66">
        <f t="shared" ref="I27:I33" si="13">RANK(H27,H$8:H$33,0)</f>
        <v>1</v>
      </c>
      <c r="J27" s="65">
        <f>VLOOKUP($A27,'Return Data'!$B$7:$R$2843,13,0)</f>
        <v>92.969399999999993</v>
      </c>
      <c r="K27" s="66">
        <f t="shared" si="9"/>
        <v>2</v>
      </c>
      <c r="L27" s="65">
        <f>VLOOKUP($A27,'Return Data'!$B$7:$R$2843,17,0)</f>
        <v>36.560099999999998</v>
      </c>
      <c r="M27" s="66">
        <f>RANK(L27,L$8:L$33,0)</f>
        <v>2</v>
      </c>
      <c r="N27" s="65">
        <f>VLOOKUP($A27,'Return Data'!$B$7:$R$2843,14,0)</f>
        <v>19.088200000000001</v>
      </c>
      <c r="O27" s="66">
        <f>RANK(N27,N$8:N$33,0)</f>
        <v>1</v>
      </c>
      <c r="P27" s="65">
        <f>VLOOKUP($A27,'Return Data'!$B$7:$R$2843,15,0)</f>
        <v>16.159500000000001</v>
      </c>
      <c r="Q27" s="66">
        <f>RANK(P27,P$8:P$33,0)</f>
        <v>6</v>
      </c>
      <c r="R27" s="65">
        <f>VLOOKUP($A27,'Return Data'!$B$7:$R$2843,16,0)</f>
        <v>11.904400000000001</v>
      </c>
      <c r="S27" s="67">
        <f t="shared" si="7"/>
        <v>19</v>
      </c>
    </row>
    <row r="28" spans="1:19" x14ac:dyDescent="0.3">
      <c r="A28" s="63" t="s">
        <v>1191</v>
      </c>
      <c r="B28" s="64">
        <f>VLOOKUP($A28,'Return Data'!$B$7:$R$2843,3,0)</f>
        <v>44330</v>
      </c>
      <c r="C28" s="65">
        <f>VLOOKUP($A28,'Return Data'!$B$7:$R$2843,4,0)</f>
        <v>108.51130000000001</v>
      </c>
      <c r="D28" s="65">
        <f>VLOOKUP($A28,'Return Data'!$B$7:$R$2843,10,0)</f>
        <v>3.9832999999999998</v>
      </c>
      <c r="E28" s="66">
        <f t="shared" si="0"/>
        <v>14</v>
      </c>
      <c r="F28" s="65">
        <f>VLOOKUP($A28,'Return Data'!$B$7:$R$2843,11,0)</f>
        <v>37.161999999999999</v>
      </c>
      <c r="G28" s="66">
        <f t="shared" si="12"/>
        <v>3</v>
      </c>
      <c r="H28" s="65">
        <f>VLOOKUP($A28,'Return Data'!$B$7:$R$2843,12,0)</f>
        <v>51.884099999999997</v>
      </c>
      <c r="I28" s="66">
        <f t="shared" si="13"/>
        <v>3</v>
      </c>
      <c r="J28" s="65">
        <f>VLOOKUP($A28,'Return Data'!$B$7:$R$2843,13,0)</f>
        <v>89.925899999999999</v>
      </c>
      <c r="K28" s="66">
        <f t="shared" si="9"/>
        <v>4</v>
      </c>
      <c r="L28" s="65">
        <f>VLOOKUP($A28,'Return Data'!$B$7:$R$2843,17,0)</f>
        <v>25.209900000000001</v>
      </c>
      <c r="M28" s="66">
        <f>RANK(L28,L$8:L$33,0)</f>
        <v>8</v>
      </c>
      <c r="N28" s="65">
        <f>VLOOKUP($A28,'Return Data'!$B$7:$R$2843,14,0)</f>
        <v>10.649800000000001</v>
      </c>
      <c r="O28" s="66">
        <f>RANK(N28,N$8:N$33,0)</f>
        <v>12</v>
      </c>
      <c r="P28" s="65">
        <f>VLOOKUP($A28,'Return Data'!$B$7:$R$2843,15,0)</f>
        <v>11.5235</v>
      </c>
      <c r="Q28" s="66">
        <f>RANK(P28,P$8:P$33,0)</f>
        <v>18</v>
      </c>
      <c r="R28" s="65">
        <f>VLOOKUP($A28,'Return Data'!$B$7:$R$2843,16,0)</f>
        <v>15.922499999999999</v>
      </c>
      <c r="S28" s="67">
        <f t="shared" si="7"/>
        <v>13</v>
      </c>
    </row>
    <row r="29" spans="1:19" x14ac:dyDescent="0.3">
      <c r="A29" s="63" t="s">
        <v>1192</v>
      </c>
      <c r="B29" s="64">
        <f>VLOOKUP($A29,'Return Data'!$B$7:$R$2843,3,0)</f>
        <v>44330</v>
      </c>
      <c r="C29" s="65">
        <f>VLOOKUP($A29,'Return Data'!$B$7:$R$2843,4,0)</f>
        <v>572.11869999999999</v>
      </c>
      <c r="D29" s="65">
        <f>VLOOKUP($A29,'Return Data'!$B$7:$R$2843,10,0)</f>
        <v>0.30830000000000002</v>
      </c>
      <c r="E29" s="66">
        <f t="shared" si="0"/>
        <v>24</v>
      </c>
      <c r="F29" s="65">
        <f>VLOOKUP($A29,'Return Data'!$B$7:$R$2843,11,0)</f>
        <v>24.891100000000002</v>
      </c>
      <c r="G29" s="66">
        <f t="shared" si="12"/>
        <v>18</v>
      </c>
      <c r="H29" s="65">
        <f>VLOOKUP($A29,'Return Data'!$B$7:$R$2843,12,0)</f>
        <v>37.735399999999998</v>
      </c>
      <c r="I29" s="66">
        <f t="shared" si="13"/>
        <v>20</v>
      </c>
      <c r="J29" s="65">
        <f>VLOOKUP($A29,'Return Data'!$B$7:$R$2843,13,0)</f>
        <v>65.798400000000001</v>
      </c>
      <c r="K29" s="66">
        <f t="shared" si="9"/>
        <v>19</v>
      </c>
      <c r="L29" s="65">
        <f>VLOOKUP($A29,'Return Data'!$B$7:$R$2843,17,0)</f>
        <v>13.473599999999999</v>
      </c>
      <c r="M29" s="66">
        <f>RANK(L29,L$8:L$33,0)</f>
        <v>23</v>
      </c>
      <c r="N29" s="65">
        <f>VLOOKUP($A29,'Return Data'!$B$7:$R$2843,14,0)</f>
        <v>3.2966000000000002</v>
      </c>
      <c r="O29" s="66">
        <f>RANK(N29,N$8:N$33,0)</f>
        <v>22</v>
      </c>
      <c r="P29" s="65">
        <f>VLOOKUP($A29,'Return Data'!$B$7:$R$2843,15,0)</f>
        <v>10.363099999999999</v>
      </c>
      <c r="Q29" s="66">
        <f>RANK(P29,P$8:P$33,0)</f>
        <v>20</v>
      </c>
      <c r="R29" s="65">
        <f>VLOOKUP($A29,'Return Data'!$B$7:$R$2843,16,0)</f>
        <v>23.971</v>
      </c>
      <c r="S29" s="67">
        <f t="shared" si="7"/>
        <v>4</v>
      </c>
    </row>
    <row r="30" spans="1:19" x14ac:dyDescent="0.3">
      <c r="A30" s="63" t="s">
        <v>1194</v>
      </c>
      <c r="B30" s="64">
        <f>VLOOKUP($A30,'Return Data'!$B$7:$R$2843,3,0)</f>
        <v>44330</v>
      </c>
      <c r="C30" s="65">
        <f>VLOOKUP($A30,'Return Data'!$B$7:$R$2843,4,0)</f>
        <v>197.86359999999999</v>
      </c>
      <c r="D30" s="65">
        <f>VLOOKUP($A30,'Return Data'!$B$7:$R$2843,10,0)</f>
        <v>3.0640999999999998</v>
      </c>
      <c r="E30" s="66">
        <f t="shared" si="0"/>
        <v>21</v>
      </c>
      <c r="F30" s="65">
        <f>VLOOKUP($A30,'Return Data'!$B$7:$R$2843,11,0)</f>
        <v>26.098800000000001</v>
      </c>
      <c r="G30" s="66">
        <f t="shared" si="12"/>
        <v>16</v>
      </c>
      <c r="H30" s="65">
        <f>VLOOKUP($A30,'Return Data'!$B$7:$R$2843,12,0)</f>
        <v>43.173299999999998</v>
      </c>
      <c r="I30" s="66">
        <f t="shared" si="13"/>
        <v>11</v>
      </c>
      <c r="J30" s="65">
        <f>VLOOKUP($A30,'Return Data'!$B$7:$R$2843,13,0)</f>
        <v>69.350099999999998</v>
      </c>
      <c r="K30" s="66">
        <f t="shared" si="9"/>
        <v>17</v>
      </c>
      <c r="L30" s="65">
        <f>VLOOKUP($A30,'Return Data'!$B$7:$R$2843,17,0)</f>
        <v>22.796099999999999</v>
      </c>
      <c r="M30" s="66">
        <f>RANK(L30,L$8:L$33,0)</f>
        <v>12</v>
      </c>
      <c r="N30" s="65">
        <f>VLOOKUP($A30,'Return Data'!$B$7:$R$2843,14,0)</f>
        <v>12.9451</v>
      </c>
      <c r="O30" s="66">
        <f>RANK(N30,N$8:N$33,0)</f>
        <v>4</v>
      </c>
      <c r="P30" s="65">
        <f>VLOOKUP($A30,'Return Data'!$B$7:$R$2843,15,0)</f>
        <v>14.931800000000001</v>
      </c>
      <c r="Q30" s="66">
        <f>RANK(P30,P$8:P$33,0)</f>
        <v>10</v>
      </c>
      <c r="R30" s="65">
        <f>VLOOKUP($A30,'Return Data'!$B$7:$R$2843,16,0)</f>
        <v>11.741400000000001</v>
      </c>
      <c r="S30" s="67">
        <f t="shared" si="7"/>
        <v>20</v>
      </c>
    </row>
    <row r="31" spans="1:19" x14ac:dyDescent="0.3">
      <c r="A31" s="63" t="s">
        <v>1197</v>
      </c>
      <c r="B31" s="64">
        <f>VLOOKUP($A31,'Return Data'!$B$7:$R$2843,3,0)</f>
        <v>44330</v>
      </c>
      <c r="C31" s="65">
        <f>VLOOKUP($A31,'Return Data'!$B$7:$R$2843,4,0)</f>
        <v>62.88</v>
      </c>
      <c r="D31" s="65">
        <f>VLOOKUP($A31,'Return Data'!$B$7:$R$2843,10,0)</f>
        <v>7.4504000000000001</v>
      </c>
      <c r="E31" s="66">
        <f t="shared" si="0"/>
        <v>3</v>
      </c>
      <c r="F31" s="65">
        <f>VLOOKUP($A31,'Return Data'!$B$7:$R$2843,11,0)</f>
        <v>27.0303</v>
      </c>
      <c r="G31" s="66">
        <f t="shared" si="12"/>
        <v>14</v>
      </c>
      <c r="H31" s="65">
        <f>VLOOKUP($A31,'Return Data'!$B$7:$R$2843,12,0)</f>
        <v>36.755099999999999</v>
      </c>
      <c r="I31" s="66">
        <f t="shared" si="13"/>
        <v>22</v>
      </c>
      <c r="J31" s="65">
        <f>VLOOKUP($A31,'Return Data'!$B$7:$R$2843,13,0)</f>
        <v>63.028300000000002</v>
      </c>
      <c r="K31" s="66">
        <f t="shared" si="9"/>
        <v>22</v>
      </c>
      <c r="L31" s="65">
        <f>VLOOKUP($A31,'Return Data'!$B$7:$R$2843,17,0)</f>
        <v>24.5809</v>
      </c>
      <c r="M31" s="66">
        <f>RANK(L31,L$8:L$33,0)</f>
        <v>10</v>
      </c>
      <c r="N31" s="65">
        <f>VLOOKUP($A31,'Return Data'!$B$7:$R$2843,14,0)</f>
        <v>11.2944</v>
      </c>
      <c r="O31" s="66">
        <f>RANK(N31,N$8:N$33,0)</f>
        <v>9</v>
      </c>
      <c r="P31" s="65">
        <f>VLOOKUP($A31,'Return Data'!$B$7:$R$2843,15,0)</f>
        <v>16.6889</v>
      </c>
      <c r="Q31" s="66">
        <f>RANK(P31,P$8:P$33,0)</f>
        <v>3</v>
      </c>
      <c r="R31" s="65">
        <f>VLOOKUP($A31,'Return Data'!$B$7:$R$2843,16,0)</f>
        <v>7.1271000000000004</v>
      </c>
      <c r="S31" s="67">
        <f t="shared" si="7"/>
        <v>25</v>
      </c>
    </row>
    <row r="32" spans="1:19" x14ac:dyDescent="0.3">
      <c r="A32" s="63" t="s">
        <v>1199</v>
      </c>
      <c r="B32" s="64">
        <f>VLOOKUP($A32,'Return Data'!$B$7:$R$2843,3,0)</f>
        <v>44330</v>
      </c>
      <c r="C32" s="65">
        <f>VLOOKUP($A32,'Return Data'!$B$7:$R$2843,4,0)</f>
        <v>21.15</v>
      </c>
      <c r="D32" s="65">
        <f>VLOOKUP($A32,'Return Data'!$B$7:$R$2843,10,0)</f>
        <v>4.1359000000000004</v>
      </c>
      <c r="E32" s="66">
        <f t="shared" si="0"/>
        <v>12</v>
      </c>
      <c r="F32" s="65">
        <f>VLOOKUP($A32,'Return Data'!$B$7:$R$2843,11,0)</f>
        <v>27.8718</v>
      </c>
      <c r="G32" s="66">
        <f t="shared" si="12"/>
        <v>13</v>
      </c>
      <c r="H32" s="65">
        <f>VLOOKUP($A32,'Return Data'!$B$7:$R$2843,12,0)</f>
        <v>43.682099999999998</v>
      </c>
      <c r="I32" s="66">
        <f t="shared" si="13"/>
        <v>10</v>
      </c>
      <c r="J32" s="65"/>
      <c r="K32" s="66"/>
      <c r="L32" s="65"/>
      <c r="M32" s="66"/>
      <c r="N32" s="65"/>
      <c r="O32" s="66"/>
      <c r="P32" s="65"/>
      <c r="Q32" s="66"/>
      <c r="R32" s="65">
        <f>VLOOKUP($A32,'Return Data'!$B$7:$R$2843,16,0)</f>
        <v>92.638900000000007</v>
      </c>
      <c r="S32" s="67">
        <f t="shared" si="7"/>
        <v>1</v>
      </c>
    </row>
    <row r="33" spans="1:19" x14ac:dyDescent="0.3">
      <c r="A33" s="63" t="s">
        <v>1944</v>
      </c>
      <c r="B33" s="64">
        <f>VLOOKUP($A33,'Return Data'!$B$7:$R$2843,3,0)</f>
        <v>44330</v>
      </c>
      <c r="C33" s="65">
        <f>VLOOKUP($A33,'Return Data'!$B$7:$R$2843,4,0)</f>
        <v>147.6215</v>
      </c>
      <c r="D33" s="65">
        <f>VLOOKUP($A33,'Return Data'!$B$7:$R$2843,10,0)</f>
        <v>3.4159000000000002</v>
      </c>
      <c r="E33" s="66">
        <f t="shared" si="0"/>
        <v>16</v>
      </c>
      <c r="F33" s="65">
        <f>VLOOKUP($A33,'Return Data'!$B$7:$R$2843,11,0)</f>
        <v>25.4847</v>
      </c>
      <c r="G33" s="66">
        <f t="shared" si="12"/>
        <v>17</v>
      </c>
      <c r="H33" s="65">
        <f>VLOOKUP($A33,'Return Data'!$B$7:$R$2843,12,0)</f>
        <v>42.100999999999999</v>
      </c>
      <c r="I33" s="66">
        <f t="shared" si="13"/>
        <v>13</v>
      </c>
      <c r="J33" s="65">
        <f>VLOOKUP($A33,'Return Data'!$B$7:$R$2843,13,0)</f>
        <v>76.455200000000005</v>
      </c>
      <c r="K33" s="66">
        <f>RANK(J33,J$8:J$33,0)</f>
        <v>10</v>
      </c>
      <c r="L33" s="65">
        <f>VLOOKUP($A33,'Return Data'!$B$7:$R$2843,17,0)</f>
        <v>25.617699999999999</v>
      </c>
      <c r="M33" s="66">
        <f>RANK(L33,L$8:L$33,0)</f>
        <v>7</v>
      </c>
      <c r="N33" s="65">
        <f>VLOOKUP($A33,'Return Data'!$B$7:$R$2843,14,0)</f>
        <v>9.7553999999999998</v>
      </c>
      <c r="O33" s="66">
        <f>RANK(N33,N$8:N$33,0)</f>
        <v>13</v>
      </c>
      <c r="P33" s="65">
        <f>VLOOKUP($A33,'Return Data'!$B$7:$R$2843,15,0)</f>
        <v>13.133800000000001</v>
      </c>
      <c r="Q33" s="66">
        <f>RANK(P33,P$8:P$33,0)</f>
        <v>16</v>
      </c>
      <c r="R33" s="65">
        <f>VLOOKUP($A33,'Return Data'!$B$7:$R$2843,16,0)</f>
        <v>15.2247</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4.5653615384615387</v>
      </c>
      <c r="E35" s="74"/>
      <c r="F35" s="75">
        <f>AVERAGE(F8:F33)</f>
        <v>28.747111538461542</v>
      </c>
      <c r="G35" s="74"/>
      <c r="H35" s="75">
        <f>AVERAGE(H8:H33)</f>
        <v>42.96575769230769</v>
      </c>
      <c r="I35" s="74"/>
      <c r="J35" s="75">
        <f>AVERAGE(J8:J33)</f>
        <v>74.836695999999989</v>
      </c>
      <c r="K35" s="74"/>
      <c r="L35" s="75">
        <f>AVERAGE(L8:L33)</f>
        <v>23.232982608695654</v>
      </c>
      <c r="M35" s="74"/>
      <c r="N35" s="75">
        <f>AVERAGE(N8:N33)</f>
        <v>10.642409090909091</v>
      </c>
      <c r="O35" s="74"/>
      <c r="P35" s="75">
        <f>AVERAGE(P8:P33)</f>
        <v>14.448585714285716</v>
      </c>
      <c r="Q35" s="74"/>
      <c r="R35" s="75">
        <f>AVERAGE(R8:R33)</f>
        <v>18.956661538461539</v>
      </c>
      <c r="S35" s="76"/>
    </row>
    <row r="36" spans="1:19" x14ac:dyDescent="0.3">
      <c r="A36" s="73" t="s">
        <v>28</v>
      </c>
      <c r="B36" s="74"/>
      <c r="C36" s="74"/>
      <c r="D36" s="75">
        <f>MIN(D8:D33)</f>
        <v>-1.1497999999999999</v>
      </c>
      <c r="E36" s="74"/>
      <c r="F36" s="75">
        <f>MIN(F8:F33)</f>
        <v>20.2987</v>
      </c>
      <c r="G36" s="74"/>
      <c r="H36" s="75">
        <f>MIN(H8:H33)</f>
        <v>33.644300000000001</v>
      </c>
      <c r="I36" s="74"/>
      <c r="J36" s="75">
        <f>MIN(J8:J33)</f>
        <v>56.988300000000002</v>
      </c>
      <c r="K36" s="74"/>
      <c r="L36" s="75">
        <f>MIN(L8:L33)</f>
        <v>13.473599999999999</v>
      </c>
      <c r="M36" s="74"/>
      <c r="N36" s="75">
        <f>MIN(N8:N33)</f>
        <v>3.2966000000000002</v>
      </c>
      <c r="O36" s="74"/>
      <c r="P36" s="75">
        <f>MIN(P8:P33)</f>
        <v>10.0144</v>
      </c>
      <c r="Q36" s="74"/>
      <c r="R36" s="75">
        <f>MIN(R8:R33)</f>
        <v>2.5760999999999998</v>
      </c>
      <c r="S36" s="76"/>
    </row>
    <row r="37" spans="1:19" ht="15" thickBot="1" x14ac:dyDescent="0.35">
      <c r="A37" s="77" t="s">
        <v>29</v>
      </c>
      <c r="B37" s="78"/>
      <c r="C37" s="78"/>
      <c r="D37" s="79">
        <f>MAX(D8:D33)</f>
        <v>21.593900000000001</v>
      </c>
      <c r="E37" s="78"/>
      <c r="F37" s="79">
        <f>MAX(F8:F33)</f>
        <v>46.351900000000001</v>
      </c>
      <c r="G37" s="78"/>
      <c r="H37" s="79">
        <f>MAX(H8:H33)</f>
        <v>60.454799999999999</v>
      </c>
      <c r="I37" s="78"/>
      <c r="J37" s="79">
        <f>MAX(J8:J33)</f>
        <v>104.2157</v>
      </c>
      <c r="K37" s="78"/>
      <c r="L37" s="79">
        <f>MAX(L8:L33)</f>
        <v>39.2592</v>
      </c>
      <c r="M37" s="78"/>
      <c r="N37" s="79">
        <f>MAX(N8:N33)</f>
        <v>19.088200000000001</v>
      </c>
      <c r="O37" s="78"/>
      <c r="P37" s="79">
        <f>MAX(P8:P33)</f>
        <v>17.588100000000001</v>
      </c>
      <c r="Q37" s="78"/>
      <c r="R37" s="79">
        <f>MAX(R8:R33)</f>
        <v>92.638900000000007</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1788</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1809</v>
      </c>
      <c r="B8" s="64">
        <f>VLOOKUP($A8,'Return Data'!$B$7:$R$2843,3,0)</f>
        <v>44330</v>
      </c>
      <c r="C8" s="65">
        <f>VLOOKUP($A8,'Return Data'!$B$7:$R$2843,4,0)</f>
        <v>1045.6099999999999</v>
      </c>
      <c r="D8" s="65">
        <f>VLOOKUP($A8,'Return Data'!$B$7:$R$2843,10,0)</f>
        <v>1.6527000000000001</v>
      </c>
      <c r="E8" s="66">
        <f>RANK(D8,D$8:D$41,0)</f>
        <v>10</v>
      </c>
      <c r="F8" s="65">
        <f>VLOOKUP($A8,'Return Data'!$B$7:$R$2843,11,0)</f>
        <v>21.656099999999999</v>
      </c>
      <c r="G8" s="66">
        <f>RANK(F8,F$8:F$41,0)</f>
        <v>15</v>
      </c>
      <c r="H8" s="65">
        <f>VLOOKUP($A8,'Return Data'!$B$7:$R$2843,12,0)</f>
        <v>38.6935</v>
      </c>
      <c r="I8" s="66">
        <f>RANK(H8,H$8:H$41,0)</f>
        <v>13</v>
      </c>
      <c r="J8" s="65">
        <f>VLOOKUP($A8,'Return Data'!$B$7:$R$2843,13,0)</f>
        <v>67.796999999999997</v>
      </c>
      <c r="K8" s="66">
        <f>RANK(J8,J$8:J$41,0)</f>
        <v>9</v>
      </c>
      <c r="L8" s="65">
        <f>VLOOKUP($A8,'Return Data'!$B$7:$R$2843,17,0)</f>
        <v>18.8049</v>
      </c>
      <c r="M8" s="66">
        <f>RANK(L8,L$8:L$41,0)</f>
        <v>12</v>
      </c>
      <c r="N8" s="65">
        <f>VLOOKUP($A8,'Return Data'!$B$7:$R$2843,14,0)</f>
        <v>11.2689</v>
      </c>
      <c r="O8" s="66">
        <f>RANK(N8,N$8:N$41,0)</f>
        <v>12</v>
      </c>
      <c r="P8" s="65">
        <f>VLOOKUP($A8,'Return Data'!$B$7:$R$2843,15,0)</f>
        <v>16.120799999999999</v>
      </c>
      <c r="Q8" s="66">
        <f>RANK(P8,P$8:P$41,0)</f>
        <v>9</v>
      </c>
      <c r="R8" s="65">
        <f>VLOOKUP($A8,'Return Data'!$B$7:$R$2843,16,0)</f>
        <v>17.120100000000001</v>
      </c>
      <c r="S8" s="67">
        <f>RANK(R8,R$8:R$41,0)</f>
        <v>7</v>
      </c>
    </row>
    <row r="9" spans="1:20" x14ac:dyDescent="0.3">
      <c r="A9" s="63" t="s">
        <v>1810</v>
      </c>
      <c r="B9" s="64">
        <f>VLOOKUP($A9,'Return Data'!$B$7:$R$2843,3,0)</f>
        <v>44330</v>
      </c>
      <c r="C9" s="65">
        <f>VLOOKUP($A9,'Return Data'!$B$7:$R$2843,4,0)</f>
        <v>16.32</v>
      </c>
      <c r="D9" s="65">
        <f>VLOOKUP($A9,'Return Data'!$B$7:$R$2843,10,0)</f>
        <v>-2.7414000000000001</v>
      </c>
      <c r="E9" s="66">
        <f t="shared" ref="E9:E41" si="0">RANK(D9,D$8:D$41,0)</f>
        <v>32</v>
      </c>
      <c r="F9" s="65">
        <f>VLOOKUP($A9,'Return Data'!$B$7:$R$2843,11,0)</f>
        <v>14.2057</v>
      </c>
      <c r="G9" s="66">
        <f t="shared" ref="G9:G41" si="1">RANK(F9,F$8:F$41,0)</f>
        <v>30</v>
      </c>
      <c r="H9" s="65">
        <f>VLOOKUP($A9,'Return Data'!$B$7:$R$2843,12,0)</f>
        <v>29.421099999999999</v>
      </c>
      <c r="I9" s="66">
        <f t="shared" ref="I9:I41" si="2">RANK(H9,H$8:H$41,0)</f>
        <v>28</v>
      </c>
      <c r="J9" s="65">
        <f>VLOOKUP($A9,'Return Data'!$B$7:$R$2843,13,0)</f>
        <v>48.633899999999997</v>
      </c>
      <c r="K9" s="66">
        <f t="shared" ref="K9:K41" si="3">RANK(J9,J$8:J$41,0)</f>
        <v>31</v>
      </c>
      <c r="L9" s="65">
        <f>VLOOKUP($A9,'Return Data'!$B$7:$R$2843,17,0)</f>
        <v>20.146599999999999</v>
      </c>
      <c r="M9" s="66">
        <f t="shared" ref="M9:M41" si="4">RANK(L9,L$8:L$41,0)</f>
        <v>10</v>
      </c>
      <c r="N9" s="65">
        <f>VLOOKUP($A9,'Return Data'!$B$7:$R$2843,14,0)</f>
        <v>14.9877</v>
      </c>
      <c r="O9" s="66">
        <f t="shared" ref="O9:O41" si="5">RANK(N9,N$8:N$41,0)</f>
        <v>6</v>
      </c>
      <c r="P9" s="65"/>
      <c r="Q9" s="66"/>
      <c r="R9" s="65">
        <f>VLOOKUP($A9,'Return Data'!$B$7:$R$2843,16,0)</f>
        <v>15.065200000000001</v>
      </c>
      <c r="S9" s="67">
        <f t="shared" ref="S9:S41" si="6">RANK(R9,R$8:R$41,0)</f>
        <v>17</v>
      </c>
    </row>
    <row r="10" spans="1:20" x14ac:dyDescent="0.3">
      <c r="A10" s="63" t="s">
        <v>1261</v>
      </c>
      <c r="B10" s="64">
        <f>VLOOKUP($A10,'Return Data'!$B$7:$R$2843,3,0)</f>
        <v>44330</v>
      </c>
      <c r="C10" s="65">
        <f>VLOOKUP($A10,'Return Data'!$B$7:$R$2843,4,0)</f>
        <v>143.09</v>
      </c>
      <c r="D10" s="65">
        <f>VLOOKUP($A10,'Return Data'!$B$7:$R$2843,10,0)</f>
        <v>2.1852</v>
      </c>
      <c r="E10" s="66">
        <f t="shared" si="0"/>
        <v>8</v>
      </c>
      <c r="F10" s="65">
        <f>VLOOKUP($A10,'Return Data'!$B$7:$R$2843,11,0)</f>
        <v>23.694700000000001</v>
      </c>
      <c r="G10" s="66">
        <f t="shared" si="1"/>
        <v>10</v>
      </c>
      <c r="H10" s="65">
        <f>VLOOKUP($A10,'Return Data'!$B$7:$R$2843,12,0)</f>
        <v>39.003300000000003</v>
      </c>
      <c r="I10" s="66">
        <f t="shared" si="2"/>
        <v>12</v>
      </c>
      <c r="J10" s="65">
        <f>VLOOKUP($A10,'Return Data'!$B$7:$R$2843,13,0)</f>
        <v>66.306399999999996</v>
      </c>
      <c r="K10" s="66">
        <f t="shared" si="3"/>
        <v>10</v>
      </c>
      <c r="L10" s="65">
        <f>VLOOKUP($A10,'Return Data'!$B$7:$R$2843,17,0)</f>
        <v>19.884599999999999</v>
      </c>
      <c r="M10" s="66">
        <f t="shared" si="4"/>
        <v>11</v>
      </c>
      <c r="N10" s="65">
        <f>VLOOKUP($A10,'Return Data'!$B$7:$R$2843,14,0)</f>
        <v>10.8788</v>
      </c>
      <c r="O10" s="66">
        <f t="shared" si="5"/>
        <v>17</v>
      </c>
      <c r="P10" s="65">
        <f>VLOOKUP($A10,'Return Data'!$B$7:$R$2843,15,0)</f>
        <v>13.7844</v>
      </c>
      <c r="Q10" s="66">
        <f t="shared" ref="Q10:Q41" si="7">RANK(P10,P$8:P$41,0)</f>
        <v>18</v>
      </c>
      <c r="R10" s="65">
        <f>VLOOKUP($A10,'Return Data'!$B$7:$R$2843,16,0)</f>
        <v>13.232100000000001</v>
      </c>
      <c r="S10" s="67">
        <f t="shared" si="6"/>
        <v>27</v>
      </c>
    </row>
    <row r="11" spans="1:20" x14ac:dyDescent="0.3">
      <c r="A11" s="63" t="s">
        <v>1263</v>
      </c>
      <c r="B11" s="64">
        <f>VLOOKUP($A11,'Return Data'!$B$7:$R$2843,3,0)</f>
        <v>44330</v>
      </c>
      <c r="C11" s="65">
        <f>VLOOKUP($A11,'Return Data'!$B$7:$R$2843,4,0)</f>
        <v>69.248999999999995</v>
      </c>
      <c r="D11" s="65">
        <f>VLOOKUP($A11,'Return Data'!$B$7:$R$2843,10,0)</f>
        <v>3.0459999999999998</v>
      </c>
      <c r="E11" s="66">
        <f t="shared" si="0"/>
        <v>7</v>
      </c>
      <c r="F11" s="65">
        <f>VLOOKUP($A11,'Return Data'!$B$7:$R$2843,11,0)</f>
        <v>23.3</v>
      </c>
      <c r="G11" s="66">
        <f t="shared" si="1"/>
        <v>11</v>
      </c>
      <c r="H11" s="65">
        <f>VLOOKUP($A11,'Return Data'!$B$7:$R$2843,12,0)</f>
        <v>35.381500000000003</v>
      </c>
      <c r="I11" s="66">
        <f t="shared" si="2"/>
        <v>17</v>
      </c>
      <c r="J11" s="65">
        <f>VLOOKUP($A11,'Return Data'!$B$7:$R$2843,13,0)</f>
        <v>59.987499999999997</v>
      </c>
      <c r="K11" s="66">
        <f t="shared" si="3"/>
        <v>20</v>
      </c>
      <c r="L11" s="65">
        <f>VLOOKUP($A11,'Return Data'!$B$7:$R$2843,17,0)</f>
        <v>18.501000000000001</v>
      </c>
      <c r="M11" s="66">
        <f t="shared" si="4"/>
        <v>14</v>
      </c>
      <c r="N11" s="65">
        <f>VLOOKUP($A11,'Return Data'!$B$7:$R$2843,14,0)</f>
        <v>11.053900000000001</v>
      </c>
      <c r="O11" s="66">
        <f t="shared" si="5"/>
        <v>16</v>
      </c>
      <c r="P11" s="65">
        <f>VLOOKUP($A11,'Return Data'!$B$7:$R$2843,15,0)</f>
        <v>14.1654</v>
      </c>
      <c r="Q11" s="66">
        <f t="shared" si="7"/>
        <v>15</v>
      </c>
      <c r="R11" s="65">
        <f>VLOOKUP($A11,'Return Data'!$B$7:$R$2843,16,0)</f>
        <v>15.4328</v>
      </c>
      <c r="S11" s="67">
        <f t="shared" si="6"/>
        <v>13</v>
      </c>
    </row>
    <row r="12" spans="1:20" x14ac:dyDescent="0.3">
      <c r="A12" s="63" t="s">
        <v>1831</v>
      </c>
      <c r="B12" s="64">
        <f>VLOOKUP($A12,'Return Data'!$B$7:$R$2843,3,0)</f>
        <v>44330</v>
      </c>
      <c r="C12" s="65">
        <f>VLOOKUP($A12,'Return Data'!$B$7:$R$2843,4,0)</f>
        <v>196.44</v>
      </c>
      <c r="D12" s="65">
        <f>VLOOKUP($A12,'Return Data'!$B$7:$R$2843,10,0)</f>
        <v>-1.6619999999999999</v>
      </c>
      <c r="E12" s="66">
        <f t="shared" si="0"/>
        <v>25</v>
      </c>
      <c r="F12" s="65">
        <f>VLOOKUP($A12,'Return Data'!$B$7:$R$2843,11,0)</f>
        <v>17.033100000000001</v>
      </c>
      <c r="G12" s="66">
        <f t="shared" si="1"/>
        <v>26</v>
      </c>
      <c r="H12" s="65">
        <f>VLOOKUP($A12,'Return Data'!$B$7:$R$2843,12,0)</f>
        <v>31.785900000000002</v>
      </c>
      <c r="I12" s="66">
        <f t="shared" si="2"/>
        <v>25</v>
      </c>
      <c r="J12" s="65">
        <f>VLOOKUP($A12,'Return Data'!$B$7:$R$2843,13,0)</f>
        <v>55.67</v>
      </c>
      <c r="K12" s="66">
        <f t="shared" si="3"/>
        <v>27</v>
      </c>
      <c r="L12" s="65">
        <f>VLOOKUP($A12,'Return Data'!$B$7:$R$2843,17,0)</f>
        <v>21.013999999999999</v>
      </c>
      <c r="M12" s="66">
        <f t="shared" si="4"/>
        <v>7</v>
      </c>
      <c r="N12" s="65">
        <f>VLOOKUP($A12,'Return Data'!$B$7:$R$2843,14,0)</f>
        <v>14.758699999999999</v>
      </c>
      <c r="O12" s="66">
        <f t="shared" si="5"/>
        <v>7</v>
      </c>
      <c r="P12" s="65">
        <f>VLOOKUP($A12,'Return Data'!$B$7:$R$2843,15,0)</f>
        <v>17.110299999999999</v>
      </c>
      <c r="Q12" s="66">
        <f t="shared" si="7"/>
        <v>5</v>
      </c>
      <c r="R12" s="65">
        <f>VLOOKUP($A12,'Return Data'!$B$7:$R$2843,16,0)</f>
        <v>14.353</v>
      </c>
      <c r="S12" s="67">
        <f t="shared" si="6"/>
        <v>21</v>
      </c>
    </row>
    <row r="13" spans="1:20" x14ac:dyDescent="0.3">
      <c r="A13" s="102" t="s">
        <v>1877</v>
      </c>
      <c r="B13" s="64">
        <f>VLOOKUP($A13,'Return Data'!$B$7:$R$2843,3,0)</f>
        <v>44330</v>
      </c>
      <c r="C13" s="65">
        <f>VLOOKUP($A13,'Return Data'!$B$7:$R$2843,4,0)</f>
        <v>59.107999999999997</v>
      </c>
      <c r="D13" s="65">
        <f>VLOOKUP($A13,'Return Data'!$B$7:$R$2843,10,0)</f>
        <v>-0.15709999999999999</v>
      </c>
      <c r="E13" s="66">
        <f t="shared" si="0"/>
        <v>15</v>
      </c>
      <c r="F13" s="65">
        <f>VLOOKUP($A13,'Return Data'!$B$7:$R$2843,11,0)</f>
        <v>22.278099999999998</v>
      </c>
      <c r="G13" s="66">
        <f t="shared" si="1"/>
        <v>14</v>
      </c>
      <c r="H13" s="65">
        <f>VLOOKUP($A13,'Return Data'!$B$7:$R$2843,12,0)</f>
        <v>39.353099999999998</v>
      </c>
      <c r="I13" s="66">
        <f t="shared" si="2"/>
        <v>10</v>
      </c>
      <c r="J13" s="65">
        <f>VLOOKUP($A13,'Return Data'!$B$7:$R$2843,13,0)</f>
        <v>62.625900000000001</v>
      </c>
      <c r="K13" s="66">
        <f t="shared" si="3"/>
        <v>16</v>
      </c>
      <c r="L13" s="65">
        <f>VLOOKUP($A13,'Return Data'!$B$7:$R$2843,17,0)</f>
        <v>23.4542</v>
      </c>
      <c r="M13" s="66">
        <f t="shared" si="4"/>
        <v>6</v>
      </c>
      <c r="N13" s="65">
        <f>VLOOKUP($A13,'Return Data'!$B$7:$R$2843,14,0)</f>
        <v>14.2235</v>
      </c>
      <c r="O13" s="66">
        <f t="shared" si="5"/>
        <v>8</v>
      </c>
      <c r="P13" s="65">
        <f>VLOOKUP($A13,'Return Data'!$B$7:$R$2843,15,0)</f>
        <v>17.279399999999999</v>
      </c>
      <c r="Q13" s="66">
        <f t="shared" si="7"/>
        <v>4</v>
      </c>
      <c r="R13" s="65">
        <f>VLOOKUP($A13,'Return Data'!$B$7:$R$2843,16,0)</f>
        <v>15.3857</v>
      </c>
      <c r="S13" s="67">
        <f t="shared" si="6"/>
        <v>15</v>
      </c>
    </row>
    <row r="14" spans="1:20" x14ac:dyDescent="0.3">
      <c r="A14" s="102" t="s">
        <v>1792</v>
      </c>
      <c r="B14" s="64">
        <f>VLOOKUP($A14,'Return Data'!$B$7:$R$2843,3,0)</f>
        <v>44330</v>
      </c>
      <c r="C14" s="65">
        <f>VLOOKUP($A14,'Return Data'!$B$7:$R$2843,4,0)</f>
        <v>20.344000000000001</v>
      </c>
      <c r="D14" s="65">
        <f>VLOOKUP($A14,'Return Data'!$B$7:$R$2843,10,0)</f>
        <v>-1.1131</v>
      </c>
      <c r="E14" s="66">
        <f t="shared" si="0"/>
        <v>24</v>
      </c>
      <c r="F14" s="65">
        <f>VLOOKUP($A14,'Return Data'!$B$7:$R$2843,11,0)</f>
        <v>20.172499999999999</v>
      </c>
      <c r="G14" s="66">
        <f t="shared" si="1"/>
        <v>20</v>
      </c>
      <c r="H14" s="65">
        <f>VLOOKUP($A14,'Return Data'!$B$7:$R$2843,12,0)</f>
        <v>35.319899999999997</v>
      </c>
      <c r="I14" s="66">
        <f t="shared" si="2"/>
        <v>18</v>
      </c>
      <c r="J14" s="65">
        <f>VLOOKUP($A14,'Return Data'!$B$7:$R$2843,13,0)</f>
        <v>64.595500000000001</v>
      </c>
      <c r="K14" s="66">
        <f t="shared" si="3"/>
        <v>14</v>
      </c>
      <c r="L14" s="65">
        <f>VLOOKUP($A14,'Return Data'!$B$7:$R$2843,17,0)</f>
        <v>18.1906</v>
      </c>
      <c r="M14" s="66">
        <f t="shared" si="4"/>
        <v>15</v>
      </c>
      <c r="N14" s="65">
        <f>VLOOKUP($A14,'Return Data'!$B$7:$R$2843,14,0)</f>
        <v>11.0999</v>
      </c>
      <c r="O14" s="66">
        <f t="shared" si="5"/>
        <v>15</v>
      </c>
      <c r="P14" s="65">
        <f>VLOOKUP($A14,'Return Data'!$B$7:$R$2843,15,0)</f>
        <v>16.2438</v>
      </c>
      <c r="Q14" s="66">
        <f t="shared" si="7"/>
        <v>8</v>
      </c>
      <c r="R14" s="65">
        <f>VLOOKUP($A14,'Return Data'!$B$7:$R$2843,16,0)</f>
        <v>11.974299999999999</v>
      </c>
      <c r="S14" s="67">
        <f t="shared" si="6"/>
        <v>31</v>
      </c>
    </row>
    <row r="15" spans="1:20" x14ac:dyDescent="0.3">
      <c r="A15" s="63" t="s">
        <v>1799</v>
      </c>
      <c r="B15" s="64">
        <f>VLOOKUP($A15,'Return Data'!$B$7:$R$2843,3,0)</f>
        <v>44330</v>
      </c>
      <c r="C15" s="65">
        <f>VLOOKUP($A15,'Return Data'!$B$7:$R$2843,4,0)</f>
        <v>840.36689999999999</v>
      </c>
      <c r="D15" s="65">
        <f>VLOOKUP($A15,'Return Data'!$B$7:$R$2843,10,0)</f>
        <v>-0.73709999999999998</v>
      </c>
      <c r="E15" s="66">
        <f t="shared" si="0"/>
        <v>22</v>
      </c>
      <c r="F15" s="65">
        <f>VLOOKUP($A15,'Return Data'!$B$7:$R$2843,11,0)</f>
        <v>26.108899999999998</v>
      </c>
      <c r="G15" s="66">
        <f t="shared" si="1"/>
        <v>7</v>
      </c>
      <c r="H15" s="65">
        <f>VLOOKUP($A15,'Return Data'!$B$7:$R$2843,12,0)</f>
        <v>44.577199999999998</v>
      </c>
      <c r="I15" s="66">
        <f t="shared" si="2"/>
        <v>3</v>
      </c>
      <c r="J15" s="65">
        <f>VLOOKUP($A15,'Return Data'!$B$7:$R$2843,13,0)</f>
        <v>74.982100000000003</v>
      </c>
      <c r="K15" s="66">
        <f t="shared" si="3"/>
        <v>4</v>
      </c>
      <c r="L15" s="65">
        <f>VLOOKUP($A15,'Return Data'!$B$7:$R$2843,17,0)</f>
        <v>17.634899999999998</v>
      </c>
      <c r="M15" s="66">
        <f t="shared" si="4"/>
        <v>17</v>
      </c>
      <c r="N15" s="65">
        <f>VLOOKUP($A15,'Return Data'!$B$7:$R$2843,14,0)</f>
        <v>11.1534</v>
      </c>
      <c r="O15" s="66">
        <f t="shared" si="5"/>
        <v>13</v>
      </c>
      <c r="P15" s="65">
        <f>VLOOKUP($A15,'Return Data'!$B$7:$R$2843,15,0)</f>
        <v>13.0213</v>
      </c>
      <c r="Q15" s="66">
        <f t="shared" si="7"/>
        <v>20</v>
      </c>
      <c r="R15" s="65">
        <f>VLOOKUP($A15,'Return Data'!$B$7:$R$2843,16,0)</f>
        <v>15.384399999999999</v>
      </c>
      <c r="S15" s="67">
        <f t="shared" si="6"/>
        <v>16</v>
      </c>
    </row>
    <row r="16" spans="1:20" x14ac:dyDescent="0.3">
      <c r="A16" s="63" t="s">
        <v>1801</v>
      </c>
      <c r="B16" s="64">
        <f>VLOOKUP($A16,'Return Data'!$B$7:$R$2843,3,0)</f>
        <v>44330</v>
      </c>
      <c r="C16" s="65">
        <f>VLOOKUP($A16,'Return Data'!$B$7:$R$2843,4,0)</f>
        <v>880.29200000000003</v>
      </c>
      <c r="D16" s="65">
        <f>VLOOKUP($A16,'Return Data'!$B$7:$R$2843,10,0)</f>
        <v>1.8381000000000001</v>
      </c>
      <c r="E16" s="66">
        <f t="shared" si="0"/>
        <v>9</v>
      </c>
      <c r="F16" s="65">
        <f>VLOOKUP($A16,'Return Data'!$B$7:$R$2843,11,0)</f>
        <v>30.4861</v>
      </c>
      <c r="G16" s="66">
        <f t="shared" si="1"/>
        <v>2</v>
      </c>
      <c r="H16" s="65">
        <f>VLOOKUP($A16,'Return Data'!$B$7:$R$2843,12,0)</f>
        <v>43.062899999999999</v>
      </c>
      <c r="I16" s="66">
        <f t="shared" si="2"/>
        <v>5</v>
      </c>
      <c r="J16" s="65">
        <f>VLOOKUP($A16,'Return Data'!$B$7:$R$2843,13,0)</f>
        <v>72.503399999999999</v>
      </c>
      <c r="K16" s="66">
        <f t="shared" si="3"/>
        <v>6</v>
      </c>
      <c r="L16" s="65">
        <f>VLOOKUP($A16,'Return Data'!$B$7:$R$2843,17,0)</f>
        <v>13.993399999999999</v>
      </c>
      <c r="M16" s="66">
        <f t="shared" si="4"/>
        <v>26</v>
      </c>
      <c r="N16" s="65">
        <f>VLOOKUP($A16,'Return Data'!$B$7:$R$2843,14,0)</f>
        <v>10.6214</v>
      </c>
      <c r="O16" s="66">
        <f t="shared" si="5"/>
        <v>19</v>
      </c>
      <c r="P16" s="65">
        <f>VLOOKUP($A16,'Return Data'!$B$7:$R$2843,15,0)</f>
        <v>14.934900000000001</v>
      </c>
      <c r="Q16" s="66">
        <f t="shared" si="7"/>
        <v>12</v>
      </c>
      <c r="R16" s="65">
        <f>VLOOKUP($A16,'Return Data'!$B$7:$R$2843,16,0)</f>
        <v>14.021800000000001</v>
      </c>
      <c r="S16" s="67">
        <f t="shared" si="6"/>
        <v>22</v>
      </c>
    </row>
    <row r="17" spans="1:19" x14ac:dyDescent="0.3">
      <c r="A17" s="126" t="s">
        <v>1795</v>
      </c>
      <c r="B17" s="64">
        <f>VLOOKUP($A17,'Return Data'!$B$7:$R$2843,3,0)</f>
        <v>44330</v>
      </c>
      <c r="C17" s="65">
        <f>VLOOKUP($A17,'Return Data'!$B$7:$R$2843,4,0)</f>
        <v>114.48569999999999</v>
      </c>
      <c r="D17" s="65">
        <f>VLOOKUP($A17,'Return Data'!$B$7:$R$2843,10,0)</f>
        <v>-3.0842999999999998</v>
      </c>
      <c r="E17" s="66">
        <f t="shared" si="0"/>
        <v>33</v>
      </c>
      <c r="F17" s="65">
        <f>VLOOKUP($A17,'Return Data'!$B$7:$R$2843,11,0)</f>
        <v>16.367799999999999</v>
      </c>
      <c r="G17" s="66">
        <f t="shared" si="1"/>
        <v>28</v>
      </c>
      <c r="H17" s="65">
        <f>VLOOKUP($A17,'Return Data'!$B$7:$R$2843,12,0)</f>
        <v>32.909500000000001</v>
      </c>
      <c r="I17" s="66">
        <f t="shared" si="2"/>
        <v>21</v>
      </c>
      <c r="J17" s="65">
        <f>VLOOKUP($A17,'Return Data'!$B$7:$R$2843,13,0)</f>
        <v>61.173000000000002</v>
      </c>
      <c r="K17" s="66">
        <f t="shared" si="3"/>
        <v>19</v>
      </c>
      <c r="L17" s="65">
        <f>VLOOKUP($A17,'Return Data'!$B$7:$R$2843,17,0)</f>
        <v>16.1191</v>
      </c>
      <c r="M17" s="66">
        <f t="shared" si="4"/>
        <v>21</v>
      </c>
      <c r="N17" s="65">
        <f>VLOOKUP($A17,'Return Data'!$B$7:$R$2843,14,0)</f>
        <v>7.3231999999999999</v>
      </c>
      <c r="O17" s="66">
        <f t="shared" si="5"/>
        <v>25</v>
      </c>
      <c r="P17" s="65">
        <f>VLOOKUP($A17,'Return Data'!$B$7:$R$2843,15,0)</f>
        <v>12.0586</v>
      </c>
      <c r="Q17" s="66">
        <f t="shared" si="7"/>
        <v>23</v>
      </c>
      <c r="R17" s="65">
        <f>VLOOKUP($A17,'Return Data'!$B$7:$R$2843,16,0)</f>
        <v>13.989100000000001</v>
      </c>
      <c r="S17" s="67">
        <f t="shared" si="6"/>
        <v>23</v>
      </c>
    </row>
    <row r="18" spans="1:19" x14ac:dyDescent="0.3">
      <c r="A18" s="127" t="s">
        <v>1265</v>
      </c>
      <c r="B18" s="64">
        <f>VLOOKUP($A18,'Return Data'!$B$7:$R$2843,3,0)</f>
        <v>44330</v>
      </c>
      <c r="C18" s="65">
        <f>VLOOKUP($A18,'Return Data'!$B$7:$R$2843,4,0)</f>
        <v>393</v>
      </c>
      <c r="D18" s="65">
        <f>VLOOKUP($A18,'Return Data'!$B$7:$R$2843,10,0)</f>
        <v>-0.18290000000000001</v>
      </c>
      <c r="E18" s="66">
        <f t="shared" si="0"/>
        <v>16</v>
      </c>
      <c r="F18" s="65">
        <f>VLOOKUP($A18,'Return Data'!$B$7:$R$2843,11,0)</f>
        <v>25.772099999999998</v>
      </c>
      <c r="G18" s="66">
        <f t="shared" si="1"/>
        <v>8</v>
      </c>
      <c r="H18" s="65">
        <f>VLOOKUP($A18,'Return Data'!$B$7:$R$2843,12,0)</f>
        <v>39.287599999999998</v>
      </c>
      <c r="I18" s="66">
        <f t="shared" si="2"/>
        <v>11</v>
      </c>
      <c r="J18" s="65">
        <f>VLOOKUP($A18,'Return Data'!$B$7:$R$2843,13,0)</f>
        <v>66.215500000000006</v>
      </c>
      <c r="K18" s="66">
        <f t="shared" si="3"/>
        <v>11</v>
      </c>
      <c r="L18" s="65">
        <f>VLOOKUP($A18,'Return Data'!$B$7:$R$2843,17,0)</f>
        <v>14.302899999999999</v>
      </c>
      <c r="M18" s="66">
        <f t="shared" si="4"/>
        <v>25</v>
      </c>
      <c r="N18" s="65">
        <f>VLOOKUP($A18,'Return Data'!$B$7:$R$2843,14,0)</f>
        <v>10.8187</v>
      </c>
      <c r="O18" s="66">
        <f t="shared" si="5"/>
        <v>18</v>
      </c>
      <c r="P18" s="65">
        <f>VLOOKUP($A18,'Return Data'!$B$7:$R$2843,15,0)</f>
        <v>13.934799999999999</v>
      </c>
      <c r="Q18" s="66">
        <f t="shared" si="7"/>
        <v>17</v>
      </c>
      <c r="R18" s="65">
        <f>VLOOKUP($A18,'Return Data'!$B$7:$R$2843,16,0)</f>
        <v>14.905799999999999</v>
      </c>
      <c r="S18" s="67">
        <f t="shared" si="6"/>
        <v>19</v>
      </c>
    </row>
    <row r="19" spans="1:19" x14ac:dyDescent="0.3">
      <c r="A19" s="63" t="s">
        <v>1803</v>
      </c>
      <c r="B19" s="64">
        <f>VLOOKUP($A19,'Return Data'!$B$7:$R$2843,3,0)</f>
        <v>44330</v>
      </c>
      <c r="C19" s="65">
        <f>VLOOKUP($A19,'Return Data'!$B$7:$R$2843,4,0)</f>
        <v>29.91</v>
      </c>
      <c r="D19" s="65">
        <f>VLOOKUP($A19,'Return Data'!$B$7:$R$2843,10,0)</f>
        <v>-0.56520000000000004</v>
      </c>
      <c r="E19" s="66">
        <f t="shared" si="0"/>
        <v>20</v>
      </c>
      <c r="F19" s="65">
        <f>VLOOKUP($A19,'Return Data'!$B$7:$R$2843,11,0)</f>
        <v>17.802299999999999</v>
      </c>
      <c r="G19" s="66">
        <f t="shared" si="1"/>
        <v>24</v>
      </c>
      <c r="H19" s="65">
        <f>VLOOKUP($A19,'Return Data'!$B$7:$R$2843,12,0)</f>
        <v>29.986999999999998</v>
      </c>
      <c r="I19" s="66">
        <f t="shared" si="2"/>
        <v>27</v>
      </c>
      <c r="J19" s="65">
        <f>VLOOKUP($A19,'Return Data'!$B$7:$R$2843,13,0)</f>
        <v>56.351300000000002</v>
      </c>
      <c r="K19" s="66">
        <f t="shared" si="3"/>
        <v>25</v>
      </c>
      <c r="L19" s="65">
        <f>VLOOKUP($A19,'Return Data'!$B$7:$R$2843,17,0)</f>
        <v>18.779199999999999</v>
      </c>
      <c r="M19" s="66">
        <f t="shared" si="4"/>
        <v>13</v>
      </c>
      <c r="N19" s="65">
        <f>VLOOKUP($A19,'Return Data'!$B$7:$R$2843,14,0)</f>
        <v>9.4605999999999995</v>
      </c>
      <c r="O19" s="66">
        <f t="shared" si="5"/>
        <v>21</v>
      </c>
      <c r="P19" s="65">
        <f>VLOOKUP($A19,'Return Data'!$B$7:$R$2843,15,0)</f>
        <v>12.4421</v>
      </c>
      <c r="Q19" s="66">
        <f t="shared" si="7"/>
        <v>22</v>
      </c>
      <c r="R19" s="65">
        <f>VLOOKUP($A19,'Return Data'!$B$7:$R$2843,16,0)</f>
        <v>16.599</v>
      </c>
      <c r="S19" s="67">
        <f t="shared" si="6"/>
        <v>9</v>
      </c>
    </row>
    <row r="20" spans="1:19" x14ac:dyDescent="0.3">
      <c r="A20" s="63" t="s">
        <v>1825</v>
      </c>
      <c r="B20" s="64">
        <f>VLOOKUP($A20,'Return Data'!$B$7:$R$2843,3,0)</f>
        <v>44330</v>
      </c>
      <c r="C20" s="65">
        <f>VLOOKUP($A20,'Return Data'!$B$7:$R$2843,4,0)</f>
        <v>119.27</v>
      </c>
      <c r="D20" s="65">
        <f>VLOOKUP($A20,'Return Data'!$B$7:$R$2843,10,0)</f>
        <v>-0.41749999999999998</v>
      </c>
      <c r="E20" s="66">
        <f t="shared" si="0"/>
        <v>18</v>
      </c>
      <c r="F20" s="65">
        <f>VLOOKUP($A20,'Return Data'!$B$7:$R$2843,11,0)</f>
        <v>17.437999999999999</v>
      </c>
      <c r="G20" s="66">
        <f t="shared" si="1"/>
        <v>25</v>
      </c>
      <c r="H20" s="65">
        <f>VLOOKUP($A20,'Return Data'!$B$7:$R$2843,12,0)</f>
        <v>32.360399999999998</v>
      </c>
      <c r="I20" s="66">
        <f t="shared" si="2"/>
        <v>24</v>
      </c>
      <c r="J20" s="65">
        <f>VLOOKUP($A20,'Return Data'!$B$7:$R$2843,13,0)</f>
        <v>52.773200000000003</v>
      </c>
      <c r="K20" s="66">
        <f t="shared" si="3"/>
        <v>29</v>
      </c>
      <c r="L20" s="65">
        <f>VLOOKUP($A20,'Return Data'!$B$7:$R$2843,17,0)</f>
        <v>13.5936</v>
      </c>
      <c r="M20" s="66">
        <f t="shared" si="4"/>
        <v>27</v>
      </c>
      <c r="N20" s="65">
        <f>VLOOKUP($A20,'Return Data'!$B$7:$R$2843,14,0)</f>
        <v>6.5838999999999999</v>
      </c>
      <c r="O20" s="66">
        <f t="shared" si="5"/>
        <v>27</v>
      </c>
      <c r="P20" s="65">
        <f>VLOOKUP($A20,'Return Data'!$B$7:$R$2843,15,0)</f>
        <v>10.2728</v>
      </c>
      <c r="Q20" s="66">
        <f t="shared" si="7"/>
        <v>26</v>
      </c>
      <c r="R20" s="65">
        <f>VLOOKUP($A20,'Return Data'!$B$7:$R$2843,16,0)</f>
        <v>13.7941</v>
      </c>
      <c r="S20" s="67">
        <f t="shared" si="6"/>
        <v>24</v>
      </c>
    </row>
    <row r="21" spans="1:19" x14ac:dyDescent="0.3">
      <c r="A21" s="63" t="s">
        <v>1268</v>
      </c>
      <c r="B21" s="64">
        <f>VLOOKUP($A21,'Return Data'!$B$7:$R$2843,3,0)</f>
        <v>44330</v>
      </c>
      <c r="C21" s="65">
        <f>VLOOKUP($A21,'Return Data'!$B$7:$R$2843,4,0)</f>
        <v>71.58</v>
      </c>
      <c r="D21" s="65">
        <f>VLOOKUP($A21,'Return Data'!$B$7:$R$2843,10,0)</f>
        <v>0.50549999999999995</v>
      </c>
      <c r="E21" s="66">
        <f t="shared" si="0"/>
        <v>11</v>
      </c>
      <c r="F21" s="65">
        <f>VLOOKUP($A21,'Return Data'!$B$7:$R$2843,11,0)</f>
        <v>24.747299999999999</v>
      </c>
      <c r="G21" s="66">
        <f t="shared" si="1"/>
        <v>9</v>
      </c>
      <c r="H21" s="65">
        <f>VLOOKUP($A21,'Return Data'!$B$7:$R$2843,12,0)</f>
        <v>41.072099999999999</v>
      </c>
      <c r="I21" s="66">
        <f t="shared" si="2"/>
        <v>7</v>
      </c>
      <c r="J21" s="65">
        <f>VLOOKUP($A21,'Return Data'!$B$7:$R$2843,13,0)</f>
        <v>62.386600000000001</v>
      </c>
      <c r="K21" s="66">
        <f t="shared" si="3"/>
        <v>17</v>
      </c>
      <c r="L21" s="65">
        <f>VLOOKUP($A21,'Return Data'!$B$7:$R$2843,17,0)</f>
        <v>20.9192</v>
      </c>
      <c r="M21" s="66">
        <f t="shared" si="4"/>
        <v>8</v>
      </c>
      <c r="N21" s="65">
        <f>VLOOKUP($A21,'Return Data'!$B$7:$R$2843,14,0)</f>
        <v>9.6918000000000006</v>
      </c>
      <c r="O21" s="66">
        <f t="shared" si="5"/>
        <v>20</v>
      </c>
      <c r="P21" s="65">
        <f>VLOOKUP($A21,'Return Data'!$B$7:$R$2843,15,0)</f>
        <v>14.465299999999999</v>
      </c>
      <c r="Q21" s="66">
        <f t="shared" si="7"/>
        <v>14</v>
      </c>
      <c r="R21" s="65">
        <f>VLOOKUP($A21,'Return Data'!$B$7:$R$2843,16,0)</f>
        <v>18.0886</v>
      </c>
      <c r="S21" s="67">
        <f t="shared" si="6"/>
        <v>5</v>
      </c>
    </row>
    <row r="22" spans="1:19" x14ac:dyDescent="0.3">
      <c r="A22" s="63" t="s">
        <v>1269</v>
      </c>
      <c r="B22" s="64">
        <f>VLOOKUP($A22,'Return Data'!$B$7:$R$2843,3,0)</f>
        <v>44330</v>
      </c>
      <c r="C22" s="65">
        <f>VLOOKUP($A22,'Return Data'!$B$7:$R$2843,4,0)</f>
        <v>13.841200000000001</v>
      </c>
      <c r="D22" s="65">
        <f>VLOOKUP($A22,'Return Data'!$B$7:$R$2843,10,0)</f>
        <v>3.6701000000000001</v>
      </c>
      <c r="E22" s="66">
        <f t="shared" si="0"/>
        <v>6</v>
      </c>
      <c r="F22" s="65">
        <f>VLOOKUP($A22,'Return Data'!$B$7:$R$2843,11,0)</f>
        <v>28.1676</v>
      </c>
      <c r="G22" s="66">
        <f t="shared" si="1"/>
        <v>6</v>
      </c>
      <c r="H22" s="65">
        <f>VLOOKUP($A22,'Return Data'!$B$7:$R$2843,12,0)</f>
        <v>39.571800000000003</v>
      </c>
      <c r="I22" s="66">
        <f t="shared" si="2"/>
        <v>9</v>
      </c>
      <c r="J22" s="65">
        <f>VLOOKUP($A22,'Return Data'!$B$7:$R$2843,13,0)</f>
        <v>57.954099999999997</v>
      </c>
      <c r="K22" s="66">
        <f t="shared" si="3"/>
        <v>23</v>
      </c>
      <c r="L22" s="65"/>
      <c r="M22" s="66"/>
      <c r="N22" s="65"/>
      <c r="O22" s="66"/>
      <c r="P22" s="65"/>
      <c r="Q22" s="66"/>
      <c r="R22" s="65">
        <f>VLOOKUP($A22,'Return Data'!$B$7:$R$2843,16,0)</f>
        <v>17.648599999999998</v>
      </c>
      <c r="S22" s="67">
        <f t="shared" si="6"/>
        <v>6</v>
      </c>
    </row>
    <row r="23" spans="1:19" x14ac:dyDescent="0.3">
      <c r="A23" s="63" t="s">
        <v>1805</v>
      </c>
      <c r="B23" s="64">
        <f>VLOOKUP($A23,'Return Data'!$B$7:$R$2843,3,0)</f>
        <v>44330</v>
      </c>
      <c r="C23" s="65">
        <f>VLOOKUP($A23,'Return Data'!$B$7:$R$2843,4,0)</f>
        <v>45.699800000000003</v>
      </c>
      <c r="D23" s="65">
        <f>VLOOKUP($A23,'Return Data'!$B$7:$R$2843,10,0)</f>
        <v>-2.4079999999999999</v>
      </c>
      <c r="E23" s="66">
        <f t="shared" si="0"/>
        <v>31</v>
      </c>
      <c r="F23" s="65">
        <f>VLOOKUP($A23,'Return Data'!$B$7:$R$2843,11,0)</f>
        <v>22.9114</v>
      </c>
      <c r="G23" s="66">
        <f t="shared" si="1"/>
        <v>12</v>
      </c>
      <c r="H23" s="65">
        <f>VLOOKUP($A23,'Return Data'!$B$7:$R$2843,12,0)</f>
        <v>36.6678</v>
      </c>
      <c r="I23" s="66">
        <f t="shared" si="2"/>
        <v>15</v>
      </c>
      <c r="J23" s="65">
        <f>VLOOKUP($A23,'Return Data'!$B$7:$R$2843,13,0)</f>
        <v>58.657800000000002</v>
      </c>
      <c r="K23" s="66">
        <f t="shared" si="3"/>
        <v>21</v>
      </c>
      <c r="L23" s="65">
        <f>VLOOKUP($A23,'Return Data'!$B$7:$R$2843,17,0)</f>
        <v>17.571999999999999</v>
      </c>
      <c r="M23" s="66">
        <f t="shared" si="4"/>
        <v>18</v>
      </c>
      <c r="N23" s="65">
        <f>VLOOKUP($A23,'Return Data'!$B$7:$R$2843,14,0)</f>
        <v>11.955299999999999</v>
      </c>
      <c r="O23" s="66">
        <f t="shared" si="5"/>
        <v>10</v>
      </c>
      <c r="P23" s="65">
        <f>VLOOKUP($A23,'Return Data'!$B$7:$R$2843,15,0)</f>
        <v>17.002700000000001</v>
      </c>
      <c r="Q23" s="66">
        <f t="shared" si="7"/>
        <v>6</v>
      </c>
      <c r="R23" s="65">
        <f>VLOOKUP($A23,'Return Data'!$B$7:$R$2843,16,0)</f>
        <v>15.446999999999999</v>
      </c>
      <c r="S23" s="67">
        <f t="shared" si="6"/>
        <v>12</v>
      </c>
    </row>
    <row r="24" spans="1:19" x14ac:dyDescent="0.3">
      <c r="A24" s="63" t="s">
        <v>1813</v>
      </c>
      <c r="B24" s="64">
        <f>VLOOKUP($A24,'Return Data'!$B$7:$R$2843,3,0)</f>
        <v>44330</v>
      </c>
      <c r="C24" s="65">
        <f>VLOOKUP($A24,'Return Data'!$B$7:$R$2843,4,0)</f>
        <v>48.616999999999997</v>
      </c>
      <c r="D24" s="65">
        <f>VLOOKUP($A24,'Return Data'!$B$7:$R$2843,10,0)</f>
        <v>-2.1947999999999999</v>
      </c>
      <c r="E24" s="66">
        <f t="shared" si="0"/>
        <v>29</v>
      </c>
      <c r="F24" s="65">
        <f>VLOOKUP($A24,'Return Data'!$B$7:$R$2843,11,0)</f>
        <v>16.54</v>
      </c>
      <c r="G24" s="66">
        <f t="shared" si="1"/>
        <v>27</v>
      </c>
      <c r="H24" s="65">
        <f>VLOOKUP($A24,'Return Data'!$B$7:$R$2843,12,0)</f>
        <v>30.733000000000001</v>
      </c>
      <c r="I24" s="66">
        <f t="shared" si="2"/>
        <v>26</v>
      </c>
      <c r="J24" s="65">
        <f>VLOOKUP($A24,'Return Data'!$B$7:$R$2843,13,0)</f>
        <v>55.9587</v>
      </c>
      <c r="K24" s="66">
        <f t="shared" si="3"/>
        <v>26</v>
      </c>
      <c r="L24" s="65">
        <f>VLOOKUP($A24,'Return Data'!$B$7:$R$2843,17,0)</f>
        <v>15.575200000000001</v>
      </c>
      <c r="M24" s="66">
        <f t="shared" si="4"/>
        <v>23</v>
      </c>
      <c r="N24" s="65">
        <f>VLOOKUP($A24,'Return Data'!$B$7:$R$2843,14,0)</f>
        <v>11.501899999999999</v>
      </c>
      <c r="O24" s="66">
        <f t="shared" si="5"/>
        <v>11</v>
      </c>
      <c r="P24" s="65">
        <f>VLOOKUP($A24,'Return Data'!$B$7:$R$2843,15,0)</f>
        <v>15.679399999999999</v>
      </c>
      <c r="Q24" s="66">
        <f t="shared" si="7"/>
        <v>10</v>
      </c>
      <c r="R24" s="65">
        <f>VLOOKUP($A24,'Return Data'!$B$7:$R$2843,16,0)</f>
        <v>16.665500000000002</v>
      </c>
      <c r="S24" s="67">
        <f t="shared" si="6"/>
        <v>8</v>
      </c>
    </row>
    <row r="25" spans="1:19" x14ac:dyDescent="0.3">
      <c r="A25" s="63" t="s">
        <v>1827</v>
      </c>
      <c r="B25" s="64">
        <f>VLOOKUP($A25,'Return Data'!$B$7:$R$2843,3,0)</f>
        <v>44330</v>
      </c>
      <c r="C25" s="65">
        <f>VLOOKUP($A25,'Return Data'!$B$7:$R$2843,4,0)</f>
        <v>107.902</v>
      </c>
      <c r="D25" s="65">
        <f>VLOOKUP($A25,'Return Data'!$B$7:$R$2843,10,0)</f>
        <v>9.9299999999999999E-2</v>
      </c>
      <c r="E25" s="66">
        <f t="shared" si="0"/>
        <v>13</v>
      </c>
      <c r="F25" s="65">
        <f>VLOOKUP($A25,'Return Data'!$B$7:$R$2843,11,0)</f>
        <v>18.7224</v>
      </c>
      <c r="G25" s="66">
        <f t="shared" si="1"/>
        <v>22</v>
      </c>
      <c r="H25" s="65">
        <f>VLOOKUP($A25,'Return Data'!$B$7:$R$2843,12,0)</f>
        <v>28.2349</v>
      </c>
      <c r="I25" s="66">
        <f t="shared" si="2"/>
        <v>29</v>
      </c>
      <c r="J25" s="65">
        <f>VLOOKUP($A25,'Return Data'!$B$7:$R$2843,13,0)</f>
        <v>57.6892</v>
      </c>
      <c r="K25" s="66">
        <f t="shared" si="3"/>
        <v>24</v>
      </c>
      <c r="L25" s="65">
        <f>VLOOKUP($A25,'Return Data'!$B$7:$R$2843,17,0)</f>
        <v>14.5967</v>
      </c>
      <c r="M25" s="66">
        <f t="shared" si="4"/>
        <v>24</v>
      </c>
      <c r="N25" s="65">
        <f>VLOOKUP($A25,'Return Data'!$B$7:$R$2843,14,0)</f>
        <v>7.2115999999999998</v>
      </c>
      <c r="O25" s="66">
        <f t="shared" si="5"/>
        <v>26</v>
      </c>
      <c r="P25" s="65">
        <f>VLOOKUP($A25,'Return Data'!$B$7:$R$2843,15,0)</f>
        <v>12.443099999999999</v>
      </c>
      <c r="Q25" s="66">
        <f t="shared" si="7"/>
        <v>21</v>
      </c>
      <c r="R25" s="65">
        <f>VLOOKUP($A25,'Return Data'!$B$7:$R$2843,16,0)</f>
        <v>13.2669</v>
      </c>
      <c r="S25" s="67">
        <f t="shared" si="6"/>
        <v>26</v>
      </c>
    </row>
    <row r="26" spans="1:19" x14ac:dyDescent="0.3">
      <c r="A26" s="63" t="s">
        <v>1830</v>
      </c>
      <c r="B26" s="64">
        <f>VLOOKUP($A26,'Return Data'!$B$7:$R$2843,3,0)</f>
        <v>44330</v>
      </c>
      <c r="C26" s="65">
        <f>VLOOKUP($A26,'Return Data'!$B$7:$R$2843,4,0)</f>
        <v>60.164000000000001</v>
      </c>
      <c r="D26" s="65">
        <f>VLOOKUP($A26,'Return Data'!$B$7:$R$2843,10,0)</f>
        <v>-2.3645999999999998</v>
      </c>
      <c r="E26" s="66">
        <f t="shared" si="0"/>
        <v>30</v>
      </c>
      <c r="F26" s="65">
        <f>VLOOKUP($A26,'Return Data'!$B$7:$R$2843,11,0)</f>
        <v>11.2636</v>
      </c>
      <c r="G26" s="66">
        <f t="shared" si="1"/>
        <v>33</v>
      </c>
      <c r="H26" s="65">
        <f>VLOOKUP($A26,'Return Data'!$B$7:$R$2843,12,0)</f>
        <v>24.468800000000002</v>
      </c>
      <c r="I26" s="66">
        <f t="shared" si="2"/>
        <v>32</v>
      </c>
      <c r="J26" s="65">
        <f>VLOOKUP($A26,'Return Data'!$B$7:$R$2843,13,0)</f>
        <v>42.186599999999999</v>
      </c>
      <c r="K26" s="66">
        <f t="shared" si="3"/>
        <v>34</v>
      </c>
      <c r="L26" s="65">
        <f>VLOOKUP($A26,'Return Data'!$B$7:$R$2843,17,0)</f>
        <v>13.3683</v>
      </c>
      <c r="M26" s="66">
        <f t="shared" si="4"/>
        <v>28</v>
      </c>
      <c r="N26" s="65">
        <f>VLOOKUP($A26,'Return Data'!$B$7:$R$2843,14,0)</f>
        <v>8.9244000000000003</v>
      </c>
      <c r="O26" s="66">
        <f t="shared" si="5"/>
        <v>22</v>
      </c>
      <c r="P26" s="65">
        <f>VLOOKUP($A26,'Return Data'!$B$7:$R$2843,15,0)</f>
        <v>10.355399999999999</v>
      </c>
      <c r="Q26" s="66">
        <f t="shared" si="7"/>
        <v>25</v>
      </c>
      <c r="R26" s="65">
        <f>VLOOKUP($A26,'Return Data'!$B$7:$R$2843,16,0)</f>
        <v>9.8175000000000008</v>
      </c>
      <c r="S26" s="67">
        <f t="shared" si="6"/>
        <v>33</v>
      </c>
    </row>
    <row r="27" spans="1:19" x14ac:dyDescent="0.3">
      <c r="A27" s="63" t="s">
        <v>1271</v>
      </c>
      <c r="B27" s="64">
        <f>VLOOKUP($A27,'Return Data'!$B$7:$R$2843,3,0)</f>
        <v>44330</v>
      </c>
      <c r="C27" s="65">
        <f>VLOOKUP($A27,'Return Data'!$B$7:$R$2843,4,0)</f>
        <v>17.5183</v>
      </c>
      <c r="D27" s="65">
        <f>VLOOKUP($A27,'Return Data'!$B$7:$R$2843,10,0)</f>
        <v>6.2996999999999996</v>
      </c>
      <c r="E27" s="66">
        <f t="shared" si="0"/>
        <v>2</v>
      </c>
      <c r="F27" s="65">
        <f>VLOOKUP($A27,'Return Data'!$B$7:$R$2843,11,0)</f>
        <v>29.975100000000001</v>
      </c>
      <c r="G27" s="66">
        <f t="shared" si="1"/>
        <v>3</v>
      </c>
      <c r="H27" s="65">
        <f>VLOOKUP($A27,'Return Data'!$B$7:$R$2843,12,0)</f>
        <v>45.1753</v>
      </c>
      <c r="I27" s="66">
        <f t="shared" si="2"/>
        <v>2</v>
      </c>
      <c r="J27" s="65">
        <f>VLOOKUP($A27,'Return Data'!$B$7:$R$2843,13,0)</f>
        <v>74.346100000000007</v>
      </c>
      <c r="K27" s="66">
        <f t="shared" si="3"/>
        <v>5</v>
      </c>
      <c r="L27" s="65">
        <f>VLOOKUP($A27,'Return Data'!$B$7:$R$2843,17,0)</f>
        <v>26.6831</v>
      </c>
      <c r="M27" s="66">
        <f t="shared" si="4"/>
        <v>4</v>
      </c>
      <c r="N27" s="65">
        <f>VLOOKUP($A27,'Return Data'!$B$7:$R$2843,14,0)</f>
        <v>16.403199999999998</v>
      </c>
      <c r="O27" s="66">
        <f t="shared" si="5"/>
        <v>4</v>
      </c>
      <c r="P27" s="65"/>
      <c r="Q27" s="66"/>
      <c r="R27" s="65">
        <f>VLOOKUP($A27,'Return Data'!$B$7:$R$2843,16,0)</f>
        <v>15.0023</v>
      </c>
      <c r="S27" s="67">
        <f t="shared" si="6"/>
        <v>18</v>
      </c>
    </row>
    <row r="28" spans="1:19" x14ac:dyDescent="0.3">
      <c r="A28" s="63" t="s">
        <v>1823</v>
      </c>
      <c r="B28" s="64">
        <f>VLOOKUP($A28,'Return Data'!$B$7:$R$2843,3,0)</f>
        <v>44330</v>
      </c>
      <c r="C28" s="65">
        <f>VLOOKUP($A28,'Return Data'!$B$7:$R$2843,4,0)</f>
        <v>33.149700000000003</v>
      </c>
      <c r="D28" s="65">
        <f>VLOOKUP($A28,'Return Data'!$B$7:$R$2843,10,0)</f>
        <v>-2.1341999999999999</v>
      </c>
      <c r="E28" s="66">
        <f t="shared" si="0"/>
        <v>28</v>
      </c>
      <c r="F28" s="65">
        <f>VLOOKUP($A28,'Return Data'!$B$7:$R$2843,11,0)</f>
        <v>13.523300000000001</v>
      </c>
      <c r="G28" s="66">
        <f t="shared" si="1"/>
        <v>32</v>
      </c>
      <c r="H28" s="65">
        <f>VLOOKUP($A28,'Return Data'!$B$7:$R$2843,12,0)</f>
        <v>24.2516</v>
      </c>
      <c r="I28" s="66">
        <f t="shared" si="2"/>
        <v>33</v>
      </c>
      <c r="J28" s="65">
        <f>VLOOKUP($A28,'Return Data'!$B$7:$R$2843,13,0)</f>
        <v>53.715600000000002</v>
      </c>
      <c r="K28" s="66">
        <f t="shared" si="3"/>
        <v>28</v>
      </c>
      <c r="L28" s="65">
        <f>VLOOKUP($A28,'Return Data'!$B$7:$R$2843,17,0)</f>
        <v>12.435700000000001</v>
      </c>
      <c r="M28" s="66">
        <f t="shared" si="4"/>
        <v>29</v>
      </c>
      <c r="N28" s="65">
        <f>VLOOKUP($A28,'Return Data'!$B$7:$R$2843,14,0)</f>
        <v>5.8930999999999996</v>
      </c>
      <c r="O28" s="66">
        <f t="shared" si="5"/>
        <v>28</v>
      </c>
      <c r="P28" s="65">
        <f>VLOOKUP($A28,'Return Data'!$B$7:$R$2843,15,0)</f>
        <v>13.222300000000001</v>
      </c>
      <c r="Q28" s="66">
        <f t="shared" si="7"/>
        <v>19</v>
      </c>
      <c r="R28" s="65">
        <f>VLOOKUP($A28,'Return Data'!$B$7:$R$2843,16,0)</f>
        <v>18.531600000000001</v>
      </c>
      <c r="S28" s="67">
        <f t="shared" si="6"/>
        <v>4</v>
      </c>
    </row>
    <row r="29" spans="1:19" x14ac:dyDescent="0.3">
      <c r="A29" s="63" t="s">
        <v>2019</v>
      </c>
      <c r="B29" s="64">
        <f>VLOOKUP($A29,'Return Data'!$B$7:$R$2843,3,0)</f>
        <v>44330</v>
      </c>
      <c r="C29" s="65">
        <f>VLOOKUP($A29,'Return Data'!$B$7:$R$2843,4,0)</f>
        <v>13.988</v>
      </c>
      <c r="D29" s="65">
        <f>VLOOKUP($A29,'Return Data'!$B$7:$R$2843,10,0)</f>
        <v>7.1000000000000004E-3</v>
      </c>
      <c r="E29" s="66">
        <f t="shared" si="0"/>
        <v>14</v>
      </c>
      <c r="F29" s="65">
        <f>VLOOKUP($A29,'Return Data'!$B$7:$R$2843,11,0)</f>
        <v>19.898900000000001</v>
      </c>
      <c r="G29" s="66">
        <f t="shared" si="1"/>
        <v>21</v>
      </c>
      <c r="H29" s="65">
        <f>VLOOKUP($A29,'Return Data'!$B$7:$R$2843,12,0)</f>
        <v>32.659399999999998</v>
      </c>
      <c r="I29" s="66">
        <f t="shared" si="2"/>
        <v>23</v>
      </c>
      <c r="J29" s="65">
        <f>VLOOKUP($A29,'Return Data'!$B$7:$R$2843,13,0)</f>
        <v>58.265700000000002</v>
      </c>
      <c r="K29" s="66">
        <f t="shared" si="3"/>
        <v>22</v>
      </c>
      <c r="L29" s="65">
        <f>VLOOKUP($A29,'Return Data'!$B$7:$R$2843,17,0)</f>
        <v>15.7363</v>
      </c>
      <c r="M29" s="66">
        <f t="shared" si="4"/>
        <v>22</v>
      </c>
      <c r="N29" s="65"/>
      <c r="O29" s="66"/>
      <c r="P29" s="65"/>
      <c r="Q29" s="66"/>
      <c r="R29" s="65">
        <f>VLOOKUP($A29,'Return Data'!$B$7:$R$2843,16,0)</f>
        <v>12.500500000000001</v>
      </c>
      <c r="S29" s="67">
        <f t="shared" si="6"/>
        <v>29</v>
      </c>
    </row>
    <row r="30" spans="1:19" x14ac:dyDescent="0.3">
      <c r="A30" s="63" t="s">
        <v>1274</v>
      </c>
      <c r="B30" s="64">
        <f>VLOOKUP($A30,'Return Data'!$B$7:$R$2843,3,0)</f>
        <v>44330</v>
      </c>
      <c r="C30" s="65">
        <f>VLOOKUP($A30,'Return Data'!$B$7:$R$2843,4,0)</f>
        <v>121.0793</v>
      </c>
      <c r="D30" s="65">
        <f>VLOOKUP($A30,'Return Data'!$B$7:$R$2843,10,0)</f>
        <v>3.9173</v>
      </c>
      <c r="E30" s="66">
        <f t="shared" si="0"/>
        <v>5</v>
      </c>
      <c r="F30" s="65">
        <f>VLOOKUP($A30,'Return Data'!$B$7:$R$2843,11,0)</f>
        <v>29.922499999999999</v>
      </c>
      <c r="G30" s="66">
        <f t="shared" si="1"/>
        <v>4</v>
      </c>
      <c r="H30" s="65">
        <f>VLOOKUP($A30,'Return Data'!$B$7:$R$2843,12,0)</f>
        <v>42.495199999999997</v>
      </c>
      <c r="I30" s="66">
        <f t="shared" si="2"/>
        <v>6</v>
      </c>
      <c r="J30" s="65">
        <f>VLOOKUP($A30,'Return Data'!$B$7:$R$2843,13,0)</f>
        <v>75.753600000000006</v>
      </c>
      <c r="K30" s="66">
        <f t="shared" si="3"/>
        <v>3</v>
      </c>
      <c r="L30" s="65">
        <f>VLOOKUP($A30,'Return Data'!$B$7:$R$2843,17,0)</f>
        <v>10.3932</v>
      </c>
      <c r="M30" s="66">
        <f t="shared" si="4"/>
        <v>31</v>
      </c>
      <c r="N30" s="65">
        <f>VLOOKUP($A30,'Return Data'!$B$7:$R$2843,14,0)</f>
        <v>7.5087999999999999</v>
      </c>
      <c r="O30" s="66">
        <f t="shared" si="5"/>
        <v>24</v>
      </c>
      <c r="P30" s="65">
        <f>VLOOKUP($A30,'Return Data'!$B$7:$R$2843,15,0)</f>
        <v>11.871700000000001</v>
      </c>
      <c r="Q30" s="66">
        <f t="shared" si="7"/>
        <v>24</v>
      </c>
      <c r="R30" s="65">
        <f>VLOOKUP($A30,'Return Data'!$B$7:$R$2843,16,0)</f>
        <v>12.6477</v>
      </c>
      <c r="S30" s="67">
        <f t="shared" si="6"/>
        <v>28</v>
      </c>
    </row>
    <row r="31" spans="1:19" x14ac:dyDescent="0.3">
      <c r="A31" s="63" t="s">
        <v>1785</v>
      </c>
      <c r="B31" s="64">
        <f>VLOOKUP($A31,'Return Data'!$B$7:$R$2843,3,0)</f>
        <v>44330</v>
      </c>
      <c r="C31" s="65">
        <f>VLOOKUP($A31,'Return Data'!$B$7:$R$2843,4,0)</f>
        <v>41.891800000000003</v>
      </c>
      <c r="D31" s="65">
        <f>VLOOKUP($A31,'Return Data'!$B$7:$R$2843,10,0)</f>
        <v>4.3291000000000004</v>
      </c>
      <c r="E31" s="66">
        <f t="shared" si="0"/>
        <v>4</v>
      </c>
      <c r="F31" s="65">
        <f>VLOOKUP($A31,'Return Data'!$B$7:$R$2843,11,0)</f>
        <v>20.927800000000001</v>
      </c>
      <c r="G31" s="66">
        <f t="shared" si="1"/>
        <v>17</v>
      </c>
      <c r="H31" s="65">
        <f>VLOOKUP($A31,'Return Data'!$B$7:$R$2843,12,0)</f>
        <v>33.0625</v>
      </c>
      <c r="I31" s="66">
        <f t="shared" si="2"/>
        <v>20</v>
      </c>
      <c r="J31" s="65">
        <f>VLOOKUP($A31,'Return Data'!$B$7:$R$2843,13,0)</f>
        <v>68.485799999999998</v>
      </c>
      <c r="K31" s="66">
        <f t="shared" si="3"/>
        <v>8</v>
      </c>
      <c r="L31" s="65">
        <f>VLOOKUP($A31,'Return Data'!$B$7:$R$2843,17,0)</f>
        <v>28.684200000000001</v>
      </c>
      <c r="M31" s="66">
        <f t="shared" si="4"/>
        <v>3</v>
      </c>
      <c r="N31" s="65">
        <f>VLOOKUP($A31,'Return Data'!$B$7:$R$2843,14,0)</f>
        <v>19.990500000000001</v>
      </c>
      <c r="O31" s="66">
        <f t="shared" si="5"/>
        <v>2</v>
      </c>
      <c r="P31" s="65">
        <f>VLOOKUP($A31,'Return Data'!$B$7:$R$2843,15,0)</f>
        <v>19.2898</v>
      </c>
      <c r="Q31" s="66">
        <f t="shared" si="7"/>
        <v>3</v>
      </c>
      <c r="R31" s="65">
        <f>VLOOKUP($A31,'Return Data'!$B$7:$R$2843,16,0)</f>
        <v>19.699200000000001</v>
      </c>
      <c r="S31" s="67">
        <f t="shared" si="6"/>
        <v>3</v>
      </c>
    </row>
    <row r="32" spans="1:19" x14ac:dyDescent="0.3">
      <c r="A32" s="63" t="s">
        <v>1814</v>
      </c>
      <c r="B32" s="64">
        <f>VLOOKUP($A32,'Return Data'!$B$7:$R$2843,3,0)</f>
        <v>44330</v>
      </c>
      <c r="C32" s="65">
        <f>VLOOKUP($A32,'Return Data'!$B$7:$R$2843,4,0)</f>
        <v>23.45</v>
      </c>
      <c r="D32" s="65">
        <f>VLOOKUP($A32,'Return Data'!$B$7:$R$2843,10,0)</f>
        <v>4.6407999999999996</v>
      </c>
      <c r="E32" s="66">
        <f t="shared" si="0"/>
        <v>3</v>
      </c>
      <c r="F32" s="65">
        <f>VLOOKUP($A32,'Return Data'!$B$7:$R$2843,11,0)</f>
        <v>28.563600000000001</v>
      </c>
      <c r="G32" s="66">
        <f t="shared" si="1"/>
        <v>5</v>
      </c>
      <c r="H32" s="65">
        <f>VLOOKUP($A32,'Return Data'!$B$7:$R$2843,12,0)</f>
        <v>43.865000000000002</v>
      </c>
      <c r="I32" s="66">
        <f t="shared" si="2"/>
        <v>4</v>
      </c>
      <c r="J32" s="65">
        <f>VLOOKUP($A32,'Return Data'!$B$7:$R$2843,13,0)</f>
        <v>86.258899999999997</v>
      </c>
      <c r="K32" s="66">
        <f t="shared" si="3"/>
        <v>2</v>
      </c>
      <c r="L32" s="65">
        <f>VLOOKUP($A32,'Return Data'!$B$7:$R$2843,17,0)</f>
        <v>32.040300000000002</v>
      </c>
      <c r="M32" s="66">
        <f t="shared" si="4"/>
        <v>2</v>
      </c>
      <c r="N32" s="65">
        <f>VLOOKUP($A32,'Return Data'!$B$7:$R$2843,14,0)</f>
        <v>19.456399999999999</v>
      </c>
      <c r="O32" s="66">
        <f t="shared" si="5"/>
        <v>3</v>
      </c>
      <c r="P32" s="65">
        <f>VLOOKUP($A32,'Return Data'!$B$7:$R$2843,15,0)</f>
        <v>19.5334</v>
      </c>
      <c r="Q32" s="66">
        <f t="shared" si="7"/>
        <v>2</v>
      </c>
      <c r="R32" s="65">
        <f>VLOOKUP($A32,'Return Data'!$B$7:$R$2843,16,0)</f>
        <v>14.7362</v>
      </c>
      <c r="S32" s="67">
        <f t="shared" si="6"/>
        <v>20</v>
      </c>
    </row>
    <row r="33" spans="1:19" x14ac:dyDescent="0.3">
      <c r="A33" s="63" t="s">
        <v>1276</v>
      </c>
      <c r="B33" s="64">
        <f>VLOOKUP($A33,'Return Data'!$B$7:$R$2843,3,0)</f>
        <v>44330</v>
      </c>
      <c r="C33" s="65">
        <f>VLOOKUP($A33,'Return Data'!$B$7:$R$2843,4,0)</f>
        <v>193.29</v>
      </c>
      <c r="D33" s="65">
        <f>VLOOKUP($A33,'Return Data'!$B$7:$R$2843,10,0)</f>
        <v>-0.5403</v>
      </c>
      <c r="E33" s="66">
        <f t="shared" si="0"/>
        <v>19</v>
      </c>
      <c r="F33" s="65">
        <f>VLOOKUP($A33,'Return Data'!$B$7:$R$2843,11,0)</f>
        <v>20.7836</v>
      </c>
      <c r="G33" s="66">
        <f t="shared" si="1"/>
        <v>18</v>
      </c>
      <c r="H33" s="65">
        <f>VLOOKUP($A33,'Return Data'!$B$7:$R$2843,12,0)</f>
        <v>35.699199999999998</v>
      </c>
      <c r="I33" s="66">
        <f t="shared" si="2"/>
        <v>16</v>
      </c>
      <c r="J33" s="65">
        <f>VLOOKUP($A33,'Return Data'!$B$7:$R$2843,13,0)</f>
        <v>63.431100000000001</v>
      </c>
      <c r="K33" s="66">
        <f t="shared" si="3"/>
        <v>15</v>
      </c>
      <c r="L33" s="65">
        <f>VLOOKUP($A33,'Return Data'!$B$7:$R$2843,17,0)</f>
        <v>16.6252</v>
      </c>
      <c r="M33" s="66">
        <f t="shared" si="4"/>
        <v>20</v>
      </c>
      <c r="N33" s="65">
        <f>VLOOKUP($A33,'Return Data'!$B$7:$R$2843,14,0)</f>
        <v>8.5632000000000001</v>
      </c>
      <c r="O33" s="66">
        <f t="shared" si="5"/>
        <v>23</v>
      </c>
      <c r="P33" s="65">
        <f>VLOOKUP($A33,'Return Data'!$B$7:$R$2843,15,0)</f>
        <v>15.4688</v>
      </c>
      <c r="Q33" s="66">
        <f t="shared" si="7"/>
        <v>11</v>
      </c>
      <c r="R33" s="65">
        <f>VLOOKUP($A33,'Return Data'!$B$7:$R$2843,16,0)</f>
        <v>15.4177</v>
      </c>
      <c r="S33" s="67">
        <f t="shared" si="6"/>
        <v>14</v>
      </c>
    </row>
    <row r="34" spans="1:19" x14ac:dyDescent="0.3">
      <c r="A34" s="63" t="s">
        <v>1278</v>
      </c>
      <c r="B34" s="64">
        <f>VLOOKUP($A34,'Return Data'!$B$7:$R$2843,3,0)</f>
        <v>44330</v>
      </c>
      <c r="C34" s="65">
        <f>VLOOKUP($A34,'Return Data'!$B$7:$R$2843,4,0)</f>
        <v>354.52719999999999</v>
      </c>
      <c r="D34" s="65">
        <f>VLOOKUP($A34,'Return Data'!$B$7:$R$2843,10,0)</f>
        <v>22.161799999999999</v>
      </c>
      <c r="E34" s="66">
        <f t="shared" si="0"/>
        <v>1</v>
      </c>
      <c r="F34" s="65">
        <f>VLOOKUP($A34,'Return Data'!$B$7:$R$2843,11,0)</f>
        <v>50.165599999999998</v>
      </c>
      <c r="G34" s="66">
        <f t="shared" si="1"/>
        <v>1</v>
      </c>
      <c r="H34" s="65">
        <f>VLOOKUP($A34,'Return Data'!$B$7:$R$2843,12,0)</f>
        <v>63.612400000000001</v>
      </c>
      <c r="I34" s="66">
        <f t="shared" si="2"/>
        <v>1</v>
      </c>
      <c r="J34" s="65">
        <f>VLOOKUP($A34,'Return Data'!$B$7:$R$2843,13,0)</f>
        <v>118.1307</v>
      </c>
      <c r="K34" s="66">
        <f t="shared" si="3"/>
        <v>1</v>
      </c>
      <c r="L34" s="65">
        <f>VLOOKUP($A34,'Return Data'!$B$7:$R$2843,17,0)</f>
        <v>42.049100000000003</v>
      </c>
      <c r="M34" s="66">
        <f t="shared" si="4"/>
        <v>1</v>
      </c>
      <c r="N34" s="65">
        <f>VLOOKUP($A34,'Return Data'!$B$7:$R$2843,14,0)</f>
        <v>25.021999999999998</v>
      </c>
      <c r="O34" s="66">
        <f t="shared" si="5"/>
        <v>1</v>
      </c>
      <c r="P34" s="65">
        <f>VLOOKUP($A34,'Return Data'!$B$7:$R$2843,15,0)</f>
        <v>22.2331</v>
      </c>
      <c r="Q34" s="66">
        <f t="shared" si="7"/>
        <v>1</v>
      </c>
      <c r="R34" s="65">
        <f>VLOOKUP($A34,'Return Data'!$B$7:$R$2843,16,0)</f>
        <v>20.6495</v>
      </c>
      <c r="S34" s="67">
        <f t="shared" si="6"/>
        <v>2</v>
      </c>
    </row>
    <row r="35" spans="1:19" x14ac:dyDescent="0.3">
      <c r="A35" s="63" t="s">
        <v>1816</v>
      </c>
      <c r="B35" s="64">
        <f>VLOOKUP($A35,'Return Data'!$B$7:$R$2843,3,0)</f>
        <v>44330</v>
      </c>
      <c r="C35" s="65">
        <f>VLOOKUP($A35,'Return Data'!$B$7:$R$2843,4,0)</f>
        <v>68.492599999999996</v>
      </c>
      <c r="D35" s="65">
        <f>VLOOKUP($A35,'Return Data'!$B$7:$R$2843,10,0)</f>
        <v>-0.63819999999999999</v>
      </c>
      <c r="E35" s="66">
        <f t="shared" si="0"/>
        <v>21</v>
      </c>
      <c r="F35" s="65">
        <f>VLOOKUP($A35,'Return Data'!$B$7:$R$2843,11,0)</f>
        <v>22.300999999999998</v>
      </c>
      <c r="G35" s="66">
        <f t="shared" si="1"/>
        <v>13</v>
      </c>
      <c r="H35" s="65">
        <f>VLOOKUP($A35,'Return Data'!$B$7:$R$2843,12,0)</f>
        <v>38.060400000000001</v>
      </c>
      <c r="I35" s="66">
        <f t="shared" si="2"/>
        <v>14</v>
      </c>
      <c r="J35" s="65">
        <f>VLOOKUP($A35,'Return Data'!$B$7:$R$2843,13,0)</f>
        <v>65.661500000000004</v>
      </c>
      <c r="K35" s="66">
        <f t="shared" si="3"/>
        <v>12</v>
      </c>
      <c r="L35" s="65">
        <f>VLOOKUP($A35,'Return Data'!$B$7:$R$2843,17,0)</f>
        <v>17.469799999999999</v>
      </c>
      <c r="M35" s="66">
        <f t="shared" si="4"/>
        <v>19</v>
      </c>
      <c r="N35" s="65">
        <f>VLOOKUP($A35,'Return Data'!$B$7:$R$2843,14,0)</f>
        <v>11.138500000000001</v>
      </c>
      <c r="O35" s="66">
        <f t="shared" si="5"/>
        <v>14</v>
      </c>
      <c r="P35" s="65">
        <f>VLOOKUP($A35,'Return Data'!$B$7:$R$2843,15,0)</f>
        <v>14.921799999999999</v>
      </c>
      <c r="Q35" s="66">
        <f t="shared" si="7"/>
        <v>13</v>
      </c>
      <c r="R35" s="65">
        <f>VLOOKUP($A35,'Return Data'!$B$7:$R$2843,16,0)</f>
        <v>16.559000000000001</v>
      </c>
      <c r="S35" s="67">
        <f t="shared" si="6"/>
        <v>10</v>
      </c>
    </row>
    <row r="36" spans="1:19" x14ac:dyDescent="0.3">
      <c r="A36" s="63" t="s">
        <v>1818</v>
      </c>
      <c r="B36" s="64">
        <f>VLOOKUP($A36,'Return Data'!$B$7:$R$2843,3,0)</f>
        <v>44330</v>
      </c>
      <c r="C36" s="65">
        <f>VLOOKUP($A36,'Return Data'!$B$7:$R$2843,4,0)</f>
        <v>12.9481</v>
      </c>
      <c r="D36" s="65">
        <f>VLOOKUP($A36,'Return Data'!$B$7:$R$2843,10,0)</f>
        <v>-3.9222999999999999</v>
      </c>
      <c r="E36" s="66">
        <f t="shared" si="0"/>
        <v>34</v>
      </c>
      <c r="F36" s="65">
        <f>VLOOKUP($A36,'Return Data'!$B$7:$R$2843,11,0)</f>
        <v>10.8741</v>
      </c>
      <c r="G36" s="66">
        <f t="shared" si="1"/>
        <v>34</v>
      </c>
      <c r="H36" s="65">
        <f>VLOOKUP($A36,'Return Data'!$B$7:$R$2843,12,0)</f>
        <v>22.437200000000001</v>
      </c>
      <c r="I36" s="66">
        <f t="shared" si="2"/>
        <v>34</v>
      </c>
      <c r="J36" s="65">
        <f>VLOOKUP($A36,'Return Data'!$B$7:$R$2843,13,0)</f>
        <v>44.7605</v>
      </c>
      <c r="K36" s="66">
        <f t="shared" si="3"/>
        <v>33</v>
      </c>
      <c r="L36" s="65">
        <f>VLOOKUP($A36,'Return Data'!$B$7:$R$2843,17,0)</f>
        <v>12.0762</v>
      </c>
      <c r="M36" s="66">
        <f t="shared" si="4"/>
        <v>30</v>
      </c>
      <c r="N36" s="65"/>
      <c r="O36" s="66"/>
      <c r="P36" s="65"/>
      <c r="Q36" s="66"/>
      <c r="R36" s="65">
        <f>VLOOKUP($A36,'Return Data'!$B$7:$R$2843,16,0)</f>
        <v>10.3332</v>
      </c>
      <c r="S36" s="67">
        <f t="shared" si="6"/>
        <v>32</v>
      </c>
    </row>
    <row r="37" spans="1:19" x14ac:dyDescent="0.3">
      <c r="A37" s="63" t="s">
        <v>1279</v>
      </c>
      <c r="B37" s="64">
        <f>VLOOKUP($A37,'Return Data'!$B$7:$R$2843,3,0)</f>
        <v>44330</v>
      </c>
      <c r="C37" s="65">
        <f>VLOOKUP($A37,'Return Data'!$B$7:$R$2843,4,0)</f>
        <v>13.761699999999999</v>
      </c>
      <c r="D37" s="65">
        <f>VLOOKUP($A37,'Return Data'!$B$7:$R$2843,10,0)</f>
        <v>0.3705</v>
      </c>
      <c r="E37" s="66">
        <f t="shared" si="0"/>
        <v>12</v>
      </c>
      <c r="F37" s="65">
        <f>VLOOKUP($A37,'Return Data'!$B$7:$R$2843,11,0)</f>
        <v>21.118300000000001</v>
      </c>
      <c r="G37" s="66">
        <f t="shared" si="1"/>
        <v>16</v>
      </c>
      <c r="H37" s="65">
        <f>VLOOKUP($A37,'Return Data'!$B$7:$R$2843,12,0)</f>
        <v>34.9358</v>
      </c>
      <c r="I37" s="66">
        <f t="shared" si="2"/>
        <v>19</v>
      </c>
      <c r="J37" s="65">
        <f>VLOOKUP($A37,'Return Data'!$B$7:$R$2843,13,0)</f>
        <v>65.305700000000002</v>
      </c>
      <c r="K37" s="66">
        <f t="shared" si="3"/>
        <v>13</v>
      </c>
      <c r="L37" s="65"/>
      <c r="M37" s="66"/>
      <c r="N37" s="65"/>
      <c r="O37" s="66"/>
      <c r="P37" s="65"/>
      <c r="Q37" s="66"/>
      <c r="R37" s="65">
        <f>VLOOKUP($A37,'Return Data'!$B$7:$R$2843,16,0)</f>
        <v>20.827999999999999</v>
      </c>
      <c r="S37" s="67">
        <f t="shared" si="6"/>
        <v>1</v>
      </c>
    </row>
    <row r="38" spans="1:19" x14ac:dyDescent="0.3">
      <c r="A38" s="102" t="s">
        <v>1796</v>
      </c>
      <c r="B38" s="64">
        <f>VLOOKUP($A38,'Return Data'!$B$7:$R$2843,3,0)</f>
        <v>44330</v>
      </c>
      <c r="C38" s="65">
        <f>VLOOKUP($A38,'Return Data'!$B$7:$R$2843,4,0)</f>
        <v>13.9918</v>
      </c>
      <c r="D38" s="65">
        <f>VLOOKUP($A38,'Return Data'!$B$7:$R$2843,10,0)</f>
        <v>-1.8347</v>
      </c>
      <c r="E38" s="66">
        <f t="shared" si="0"/>
        <v>27</v>
      </c>
      <c r="F38" s="65">
        <f>VLOOKUP($A38,'Return Data'!$B$7:$R$2843,11,0)</f>
        <v>14.1647</v>
      </c>
      <c r="G38" s="66">
        <f t="shared" si="1"/>
        <v>31</v>
      </c>
      <c r="H38" s="65">
        <f>VLOOKUP($A38,'Return Data'!$B$7:$R$2843,12,0)</f>
        <v>25.610900000000001</v>
      </c>
      <c r="I38" s="66">
        <f t="shared" si="2"/>
        <v>31</v>
      </c>
      <c r="J38" s="65">
        <f>VLOOKUP($A38,'Return Data'!$B$7:$R$2843,13,0)</f>
        <v>48.339199999999998</v>
      </c>
      <c r="K38" s="66">
        <f t="shared" si="3"/>
        <v>32</v>
      </c>
      <c r="L38" s="65">
        <f>VLOOKUP($A38,'Return Data'!$B$7:$R$2843,17,0)</f>
        <v>17.649799999999999</v>
      </c>
      <c r="M38" s="66">
        <f t="shared" si="4"/>
        <v>16</v>
      </c>
      <c r="N38" s="65"/>
      <c r="O38" s="66"/>
      <c r="P38" s="65"/>
      <c r="Q38" s="66"/>
      <c r="R38" s="65">
        <f>VLOOKUP($A38,'Return Data'!$B$7:$R$2843,16,0)</f>
        <v>13.3118</v>
      </c>
      <c r="S38" s="67">
        <f t="shared" si="6"/>
        <v>25</v>
      </c>
    </row>
    <row r="39" spans="1:19" x14ac:dyDescent="0.3">
      <c r="A39" s="63" t="s">
        <v>1820</v>
      </c>
      <c r="B39" s="64">
        <f>VLOOKUP($A39,'Return Data'!$B$7:$R$2843,3,0)</f>
        <v>44330</v>
      </c>
      <c r="C39" s="65">
        <f>VLOOKUP($A39,'Return Data'!$B$7:$R$2843,4,0)</f>
        <v>132.43</v>
      </c>
      <c r="D39" s="65">
        <f>VLOOKUP($A39,'Return Data'!$B$7:$R$2843,10,0)</f>
        <v>-0.30109999999999998</v>
      </c>
      <c r="E39" s="66">
        <f t="shared" si="0"/>
        <v>17</v>
      </c>
      <c r="F39" s="65">
        <f>VLOOKUP($A39,'Return Data'!$B$7:$R$2843,11,0)</f>
        <v>16.2789</v>
      </c>
      <c r="G39" s="66">
        <f t="shared" si="1"/>
        <v>29</v>
      </c>
      <c r="H39" s="65">
        <f>VLOOKUP($A39,'Return Data'!$B$7:$R$2843,12,0)</f>
        <v>27.116499999999998</v>
      </c>
      <c r="I39" s="66">
        <f t="shared" si="2"/>
        <v>30</v>
      </c>
      <c r="J39" s="65">
        <f>VLOOKUP($A39,'Return Data'!$B$7:$R$2843,13,0)</f>
        <v>50.045299999999997</v>
      </c>
      <c r="K39" s="66">
        <f t="shared" si="3"/>
        <v>30</v>
      </c>
      <c r="L39" s="65">
        <f>VLOOKUP($A39,'Return Data'!$B$7:$R$2843,17,0)</f>
        <v>9.0036000000000005</v>
      </c>
      <c r="M39" s="66">
        <f t="shared" si="4"/>
        <v>32</v>
      </c>
      <c r="N39" s="65">
        <f>VLOOKUP($A39,'Return Data'!$B$7:$R$2843,14,0)</f>
        <v>4.3815</v>
      </c>
      <c r="O39" s="66">
        <f t="shared" si="5"/>
        <v>29</v>
      </c>
      <c r="P39" s="65">
        <f>VLOOKUP($A39,'Return Data'!$B$7:$R$2843,15,0)</f>
        <v>8.9443000000000001</v>
      </c>
      <c r="Q39" s="66">
        <f t="shared" si="7"/>
        <v>27</v>
      </c>
      <c r="R39" s="65">
        <f>VLOOKUP($A39,'Return Data'!$B$7:$R$2843,16,0)</f>
        <v>9.0724999999999998</v>
      </c>
      <c r="S39" s="67">
        <f t="shared" si="6"/>
        <v>34</v>
      </c>
    </row>
    <row r="40" spans="1:19" x14ac:dyDescent="0.3">
      <c r="A40" s="63" t="s">
        <v>1806</v>
      </c>
      <c r="B40" s="64">
        <f>VLOOKUP($A40,'Return Data'!$B$7:$R$2843,3,0)</f>
        <v>44330</v>
      </c>
      <c r="C40" s="65">
        <f>VLOOKUP($A40,'Return Data'!$B$7:$R$2843,4,0)</f>
        <v>28.52</v>
      </c>
      <c r="D40" s="65">
        <f>VLOOKUP($A40,'Return Data'!$B$7:$R$2843,10,0)</f>
        <v>-0.93779999999999997</v>
      </c>
      <c r="E40" s="66">
        <f t="shared" si="0"/>
        <v>23</v>
      </c>
      <c r="F40" s="65">
        <f>VLOOKUP($A40,'Return Data'!$B$7:$R$2843,11,0)</f>
        <v>18.340199999999999</v>
      </c>
      <c r="G40" s="66">
        <f t="shared" si="1"/>
        <v>23</v>
      </c>
      <c r="H40" s="65">
        <f>VLOOKUP($A40,'Return Data'!$B$7:$R$2843,12,0)</f>
        <v>32.898400000000002</v>
      </c>
      <c r="I40" s="66">
        <f t="shared" si="2"/>
        <v>22</v>
      </c>
      <c r="J40" s="65">
        <f>VLOOKUP($A40,'Return Data'!$B$7:$R$2843,13,0)</f>
        <v>61.7697</v>
      </c>
      <c r="K40" s="66">
        <f t="shared" si="3"/>
        <v>18</v>
      </c>
      <c r="L40" s="65">
        <f>VLOOKUP($A40,'Return Data'!$B$7:$R$2843,17,0)</f>
        <v>20.321100000000001</v>
      </c>
      <c r="M40" s="66">
        <f t="shared" si="4"/>
        <v>9</v>
      </c>
      <c r="N40" s="65">
        <f>VLOOKUP($A40,'Return Data'!$B$7:$R$2843,14,0)</f>
        <v>13.0175</v>
      </c>
      <c r="O40" s="66">
        <f t="shared" si="5"/>
        <v>9</v>
      </c>
      <c r="P40" s="65">
        <f>VLOOKUP($A40,'Return Data'!$B$7:$R$2843,15,0)</f>
        <v>14.0181</v>
      </c>
      <c r="Q40" s="66">
        <f t="shared" si="7"/>
        <v>16</v>
      </c>
      <c r="R40" s="65">
        <f>VLOOKUP($A40,'Return Data'!$B$7:$R$2843,16,0)</f>
        <v>12.1904</v>
      </c>
      <c r="S40" s="67">
        <f t="shared" si="6"/>
        <v>30</v>
      </c>
    </row>
    <row r="41" spans="1:19" x14ac:dyDescent="0.3">
      <c r="A41" s="63" t="s">
        <v>1879</v>
      </c>
      <c r="B41" s="64">
        <f>VLOOKUP($A41,'Return Data'!$B$7:$R$2843,3,0)</f>
        <v>44330</v>
      </c>
      <c r="C41" s="65">
        <f>VLOOKUP($A41,'Return Data'!$B$7:$R$2843,4,0)</f>
        <v>218.93190000000001</v>
      </c>
      <c r="D41" s="65">
        <f>VLOOKUP($A41,'Return Data'!$B$7:$R$2843,10,0)</f>
        <v>-1.7182999999999999</v>
      </c>
      <c r="E41" s="66">
        <f t="shared" si="0"/>
        <v>26</v>
      </c>
      <c r="F41" s="65">
        <f>VLOOKUP($A41,'Return Data'!$B$7:$R$2843,11,0)</f>
        <v>20.2164</v>
      </c>
      <c r="G41" s="66">
        <f t="shared" si="1"/>
        <v>19</v>
      </c>
      <c r="H41" s="65">
        <f>VLOOKUP($A41,'Return Data'!$B$7:$R$2843,12,0)</f>
        <v>40.790700000000001</v>
      </c>
      <c r="I41" s="66">
        <f t="shared" si="2"/>
        <v>8</v>
      </c>
      <c r="J41" s="65">
        <f>VLOOKUP($A41,'Return Data'!$B$7:$R$2843,13,0)</f>
        <v>71.473500000000001</v>
      </c>
      <c r="K41" s="66">
        <f t="shared" si="3"/>
        <v>7</v>
      </c>
      <c r="L41" s="65">
        <f>VLOOKUP($A41,'Return Data'!$B$7:$R$2843,17,0)</f>
        <v>25.617599999999999</v>
      </c>
      <c r="M41" s="66">
        <f t="shared" si="4"/>
        <v>5</v>
      </c>
      <c r="N41" s="65">
        <f>VLOOKUP($A41,'Return Data'!$B$7:$R$2843,14,0)</f>
        <v>16.252600000000001</v>
      </c>
      <c r="O41" s="66">
        <f t="shared" si="5"/>
        <v>5</v>
      </c>
      <c r="P41" s="65">
        <f>VLOOKUP($A41,'Return Data'!$B$7:$R$2843,15,0)</f>
        <v>16.842600000000001</v>
      </c>
      <c r="Q41" s="66">
        <f t="shared" si="7"/>
        <v>7</v>
      </c>
      <c r="R41" s="65">
        <f>VLOOKUP($A41,'Return Data'!$B$7:$R$2843,16,0)</f>
        <v>15.9712</v>
      </c>
      <c r="S41" s="67">
        <f t="shared" si="6"/>
        <v>11</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0.73730294117647066</v>
      </c>
      <c r="E43" s="74"/>
      <c r="F43" s="75">
        <f>AVERAGE(F8:F41)</f>
        <v>21.638873529411768</v>
      </c>
      <c r="G43" s="74"/>
      <c r="H43" s="75">
        <f>AVERAGE(H8:H41)</f>
        <v>35.722405882352945</v>
      </c>
      <c r="I43" s="74"/>
      <c r="J43" s="75">
        <f>AVERAGE(J8:J41)</f>
        <v>63.240899999999996</v>
      </c>
      <c r="K43" s="74"/>
      <c r="L43" s="75">
        <f>AVERAGE(L8:L41)</f>
        <v>18.851112499999999</v>
      </c>
      <c r="M43" s="74"/>
      <c r="N43" s="75">
        <f>AVERAGE(N8:N41)</f>
        <v>11.763617241379311</v>
      </c>
      <c r="O43" s="74"/>
      <c r="P43" s="75">
        <f>AVERAGE(P8:P41)</f>
        <v>14.72816296296296</v>
      </c>
      <c r="Q43" s="74"/>
      <c r="R43" s="75">
        <f>AVERAGE(R8:R41)</f>
        <v>14.989479411764707</v>
      </c>
      <c r="S43" s="76"/>
    </row>
    <row r="44" spans="1:19" x14ac:dyDescent="0.3">
      <c r="A44" s="73" t="s">
        <v>28</v>
      </c>
      <c r="B44" s="74"/>
      <c r="C44" s="74"/>
      <c r="D44" s="75">
        <f>MIN(D8:D41)</f>
        <v>-3.9222999999999999</v>
      </c>
      <c r="E44" s="74"/>
      <c r="F44" s="75">
        <f>MIN(F8:F41)</f>
        <v>10.8741</v>
      </c>
      <c r="G44" s="74"/>
      <c r="H44" s="75">
        <f>MIN(H8:H41)</f>
        <v>22.437200000000001</v>
      </c>
      <c r="I44" s="74"/>
      <c r="J44" s="75">
        <f>MIN(J8:J41)</f>
        <v>42.186599999999999</v>
      </c>
      <c r="K44" s="74"/>
      <c r="L44" s="75">
        <f>MIN(L8:L41)</f>
        <v>9.0036000000000005</v>
      </c>
      <c r="M44" s="74"/>
      <c r="N44" s="75">
        <f>MIN(N8:N41)</f>
        <v>4.3815</v>
      </c>
      <c r="O44" s="74"/>
      <c r="P44" s="75">
        <f>MIN(P8:P41)</f>
        <v>8.9443000000000001</v>
      </c>
      <c r="Q44" s="74"/>
      <c r="R44" s="75">
        <f>MIN(R8:R41)</f>
        <v>9.0724999999999998</v>
      </c>
      <c r="S44" s="76"/>
    </row>
    <row r="45" spans="1:19" ht="15" thickBot="1" x14ac:dyDescent="0.35">
      <c r="A45" s="77" t="s">
        <v>29</v>
      </c>
      <c r="B45" s="78"/>
      <c r="C45" s="78"/>
      <c r="D45" s="79">
        <f>MAX(D8:D41)</f>
        <v>22.161799999999999</v>
      </c>
      <c r="E45" s="78"/>
      <c r="F45" s="79">
        <f>MAX(F8:F41)</f>
        <v>50.165599999999998</v>
      </c>
      <c r="G45" s="78"/>
      <c r="H45" s="79">
        <f>MAX(H8:H41)</f>
        <v>63.612400000000001</v>
      </c>
      <c r="I45" s="78"/>
      <c r="J45" s="79">
        <f>MAX(J8:J41)</f>
        <v>118.1307</v>
      </c>
      <c r="K45" s="78"/>
      <c r="L45" s="79">
        <f>MAX(L8:L41)</f>
        <v>42.049100000000003</v>
      </c>
      <c r="M45" s="78"/>
      <c r="N45" s="79">
        <f>MAX(N8:N41)</f>
        <v>25.021999999999998</v>
      </c>
      <c r="O45" s="78"/>
      <c r="P45" s="79">
        <f>MAX(P8:P41)</f>
        <v>22.2331</v>
      </c>
      <c r="Q45" s="78"/>
      <c r="R45" s="79">
        <f>MAX(R8:R41)</f>
        <v>20.827999999999999</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1789</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1808</v>
      </c>
      <c r="B8" s="64">
        <f>VLOOKUP($A8,'Return Data'!$B$7:$R$2843,3,0)</f>
        <v>44330</v>
      </c>
      <c r="C8" s="65">
        <f>VLOOKUP($A8,'Return Data'!$B$7:$R$2843,4,0)</f>
        <v>968.77</v>
      </c>
      <c r="D8" s="65">
        <f>VLOOKUP($A8,'Return Data'!$B$7:$R$2843,10,0)</f>
        <v>1.4759</v>
      </c>
      <c r="E8" s="66">
        <f t="shared" ref="E8:E41" si="0">RANK(D8,D$8:D$41,0)</f>
        <v>10</v>
      </c>
      <c r="F8" s="65">
        <f>VLOOKUP($A8,'Return Data'!$B$7:$R$2843,11,0)</f>
        <v>21.193200000000001</v>
      </c>
      <c r="G8" s="66">
        <f t="shared" ref="G8:G41" si="1">RANK(F8,F$8:F$41,0)</f>
        <v>15</v>
      </c>
      <c r="H8" s="65">
        <f>VLOOKUP($A8,'Return Data'!$B$7:$R$2843,12,0)</f>
        <v>37.852200000000003</v>
      </c>
      <c r="I8" s="66">
        <f t="shared" ref="I8:I41" si="2">RANK(H8,H$8:H$41,0)</f>
        <v>12</v>
      </c>
      <c r="J8" s="65">
        <f>VLOOKUP($A8,'Return Data'!$B$7:$R$2843,13,0)</f>
        <v>66.361000000000004</v>
      </c>
      <c r="K8" s="66">
        <f t="shared" ref="K8:K41" si="3">RANK(J8,J$8:J$41,0)</f>
        <v>9</v>
      </c>
      <c r="L8" s="65">
        <f>VLOOKUP($A8,'Return Data'!$B$7:$R$2843,17,0)</f>
        <v>17.795500000000001</v>
      </c>
      <c r="M8" s="66">
        <f t="shared" ref="M8:M21" si="4">RANK(L8,L$8:L$41,0)</f>
        <v>12</v>
      </c>
      <c r="N8" s="65">
        <f>VLOOKUP($A8,'Return Data'!$B$7:$R$2843,14,0)</f>
        <v>10.267200000000001</v>
      </c>
      <c r="O8" s="66">
        <f t="shared" ref="O8:O21" si="5">RANK(N8,N$8:N$41,0)</f>
        <v>12</v>
      </c>
      <c r="P8" s="65">
        <f>VLOOKUP($A8,'Return Data'!$B$7:$R$2843,15,0)</f>
        <v>14.989599999999999</v>
      </c>
      <c r="Q8" s="66">
        <f>RANK(P8,P$8:P$41,0)</f>
        <v>8</v>
      </c>
      <c r="R8" s="65">
        <f>VLOOKUP($A8,'Return Data'!$B$7:$R$2843,16,0)</f>
        <v>22.289200000000001</v>
      </c>
      <c r="S8" s="67">
        <f t="shared" ref="S8:S41" si="6">RANK(R8,R$8:R$41,0)</f>
        <v>1</v>
      </c>
    </row>
    <row r="9" spans="1:20" x14ac:dyDescent="0.3">
      <c r="A9" s="63" t="s">
        <v>1811</v>
      </c>
      <c r="B9" s="64">
        <f>VLOOKUP($A9,'Return Data'!$B$7:$R$2843,3,0)</f>
        <v>44330</v>
      </c>
      <c r="C9" s="65">
        <f>VLOOKUP($A9,'Return Data'!$B$7:$R$2843,4,0)</f>
        <v>15.48</v>
      </c>
      <c r="D9" s="65">
        <f>VLOOKUP($A9,'Return Data'!$B$7:$R$2843,10,0)</f>
        <v>-3.0074999999999998</v>
      </c>
      <c r="E9" s="66">
        <f t="shared" si="0"/>
        <v>32</v>
      </c>
      <c r="F9" s="65">
        <f>VLOOKUP($A9,'Return Data'!$B$7:$R$2843,11,0)</f>
        <v>13.489699999999999</v>
      </c>
      <c r="G9" s="66">
        <f t="shared" si="1"/>
        <v>30</v>
      </c>
      <c r="H9" s="65">
        <f>VLOOKUP($A9,'Return Data'!$B$7:$R$2843,12,0)</f>
        <v>28.251899999999999</v>
      </c>
      <c r="I9" s="66">
        <f t="shared" si="2"/>
        <v>28</v>
      </c>
      <c r="J9" s="65">
        <f>VLOOKUP($A9,'Return Data'!$B$7:$R$2843,13,0)</f>
        <v>46.590899999999998</v>
      </c>
      <c r="K9" s="66">
        <f t="shared" si="3"/>
        <v>31</v>
      </c>
      <c r="L9" s="65">
        <f>VLOOKUP($A9,'Return Data'!$B$7:$R$2843,17,0)</f>
        <v>18.493300000000001</v>
      </c>
      <c r="M9" s="66">
        <f t="shared" si="4"/>
        <v>11</v>
      </c>
      <c r="N9" s="65">
        <f>VLOOKUP($A9,'Return Data'!$B$7:$R$2843,14,0)</f>
        <v>13.299200000000001</v>
      </c>
      <c r="O9" s="66">
        <f t="shared" si="5"/>
        <v>7</v>
      </c>
      <c r="P9" s="65"/>
      <c r="Q9" s="66"/>
      <c r="R9" s="65">
        <f>VLOOKUP($A9,'Return Data'!$B$7:$R$2843,16,0)</f>
        <v>13.336399999999999</v>
      </c>
      <c r="S9" s="67">
        <f t="shared" si="6"/>
        <v>21</v>
      </c>
    </row>
    <row r="10" spans="1:20" x14ac:dyDescent="0.3">
      <c r="A10" s="63" t="s">
        <v>1260</v>
      </c>
      <c r="B10" s="64">
        <f>VLOOKUP($A10,'Return Data'!$B$7:$R$2843,3,0)</f>
        <v>44330</v>
      </c>
      <c r="C10" s="65">
        <f>VLOOKUP($A10,'Return Data'!$B$7:$R$2843,4,0)</f>
        <v>132.97</v>
      </c>
      <c r="D10" s="65">
        <f>VLOOKUP($A10,'Return Data'!$B$7:$R$2843,10,0)</f>
        <v>1.9786999999999999</v>
      </c>
      <c r="E10" s="66">
        <f t="shared" si="0"/>
        <v>8</v>
      </c>
      <c r="F10" s="65">
        <f>VLOOKUP($A10,'Return Data'!$B$7:$R$2843,11,0)</f>
        <v>23.177399999999999</v>
      </c>
      <c r="G10" s="66">
        <f t="shared" si="1"/>
        <v>10</v>
      </c>
      <c r="H10" s="65">
        <f>VLOOKUP($A10,'Return Data'!$B$7:$R$2843,12,0)</f>
        <v>38.150599999999997</v>
      </c>
      <c r="I10" s="66">
        <f t="shared" si="2"/>
        <v>11</v>
      </c>
      <c r="J10" s="65">
        <f>VLOOKUP($A10,'Return Data'!$B$7:$R$2843,13,0)</f>
        <v>64.995699999999999</v>
      </c>
      <c r="K10" s="66">
        <f t="shared" si="3"/>
        <v>10</v>
      </c>
      <c r="L10" s="65">
        <f>VLOOKUP($A10,'Return Data'!$B$7:$R$2843,17,0)</f>
        <v>18.939299999999999</v>
      </c>
      <c r="M10" s="66">
        <f t="shared" si="4"/>
        <v>10</v>
      </c>
      <c r="N10" s="65">
        <f>VLOOKUP($A10,'Return Data'!$B$7:$R$2843,14,0)</f>
        <v>9.94</v>
      </c>
      <c r="O10" s="66">
        <f t="shared" si="5"/>
        <v>15</v>
      </c>
      <c r="P10" s="65">
        <f>VLOOKUP($A10,'Return Data'!$B$7:$R$2843,15,0)</f>
        <v>12.7736</v>
      </c>
      <c r="Q10" s="66">
        <f t="shared" ref="Q10:Q21" si="7">RANK(P10,P$8:P$41,0)</f>
        <v>15</v>
      </c>
      <c r="R10" s="65">
        <f>VLOOKUP($A10,'Return Data'!$B$7:$R$2843,16,0)</f>
        <v>15.7585</v>
      </c>
      <c r="S10" s="67">
        <f t="shared" si="6"/>
        <v>11</v>
      </c>
    </row>
    <row r="11" spans="1:20" x14ac:dyDescent="0.3">
      <c r="A11" s="63" t="s">
        <v>1262</v>
      </c>
      <c r="B11" s="64">
        <f>VLOOKUP($A11,'Return Data'!$B$7:$R$2843,3,0)</f>
        <v>44330</v>
      </c>
      <c r="C11" s="65">
        <f>VLOOKUP($A11,'Return Data'!$B$7:$R$2843,4,0)</f>
        <v>61.381</v>
      </c>
      <c r="D11" s="65">
        <f>VLOOKUP($A11,'Return Data'!$B$7:$R$2843,10,0)</f>
        <v>2.6781999999999999</v>
      </c>
      <c r="E11" s="66">
        <f t="shared" si="0"/>
        <v>7</v>
      </c>
      <c r="F11" s="65">
        <f>VLOOKUP($A11,'Return Data'!$B$7:$R$2843,11,0)</f>
        <v>22.407</v>
      </c>
      <c r="G11" s="66">
        <f t="shared" si="1"/>
        <v>12</v>
      </c>
      <c r="H11" s="65">
        <f>VLOOKUP($A11,'Return Data'!$B$7:$R$2843,12,0)</f>
        <v>33.937800000000003</v>
      </c>
      <c r="I11" s="66">
        <f t="shared" si="2"/>
        <v>17</v>
      </c>
      <c r="J11" s="65">
        <f>VLOOKUP($A11,'Return Data'!$B$7:$R$2843,13,0)</f>
        <v>57.731000000000002</v>
      </c>
      <c r="K11" s="66">
        <f t="shared" si="3"/>
        <v>20</v>
      </c>
      <c r="L11" s="65">
        <f>VLOOKUP($A11,'Return Data'!$B$7:$R$2843,17,0)</f>
        <v>16.889800000000001</v>
      </c>
      <c r="M11" s="66">
        <f t="shared" si="4"/>
        <v>14</v>
      </c>
      <c r="N11" s="65">
        <f>VLOOKUP($A11,'Return Data'!$B$7:$R$2843,14,0)</f>
        <v>9.4762000000000004</v>
      </c>
      <c r="O11" s="66">
        <f t="shared" si="5"/>
        <v>18</v>
      </c>
      <c r="P11" s="65">
        <f>VLOOKUP($A11,'Return Data'!$B$7:$R$2843,15,0)</f>
        <v>12.4513</v>
      </c>
      <c r="Q11" s="66">
        <f t="shared" si="7"/>
        <v>18</v>
      </c>
      <c r="R11" s="65">
        <f>VLOOKUP($A11,'Return Data'!$B$7:$R$2843,16,0)</f>
        <v>12.275600000000001</v>
      </c>
      <c r="S11" s="67">
        <f t="shared" si="6"/>
        <v>26</v>
      </c>
    </row>
    <row r="12" spans="1:20" x14ac:dyDescent="0.3">
      <c r="A12" s="63" t="s">
        <v>1832</v>
      </c>
      <c r="B12" s="64">
        <f>VLOOKUP($A12,'Return Data'!$B$7:$R$2843,3,0)</f>
        <v>44330</v>
      </c>
      <c r="C12" s="65">
        <f>VLOOKUP($A12,'Return Data'!$B$7:$R$2843,4,0)</f>
        <v>184.47</v>
      </c>
      <c r="D12" s="65">
        <f>VLOOKUP($A12,'Return Data'!$B$7:$R$2843,10,0)</f>
        <v>-1.9662999999999999</v>
      </c>
      <c r="E12" s="66">
        <f t="shared" si="0"/>
        <v>26</v>
      </c>
      <c r="F12" s="65">
        <f>VLOOKUP($A12,'Return Data'!$B$7:$R$2843,11,0)</f>
        <v>16.304099999999998</v>
      </c>
      <c r="G12" s="66">
        <f t="shared" si="1"/>
        <v>26</v>
      </c>
      <c r="H12" s="65">
        <f>VLOOKUP($A12,'Return Data'!$B$7:$R$2843,12,0)</f>
        <v>30.552</v>
      </c>
      <c r="I12" s="66">
        <f t="shared" si="2"/>
        <v>25</v>
      </c>
      <c r="J12" s="65">
        <f>VLOOKUP($A12,'Return Data'!$B$7:$R$2843,13,0)</f>
        <v>53.648200000000003</v>
      </c>
      <c r="K12" s="66">
        <f t="shared" si="3"/>
        <v>27</v>
      </c>
      <c r="L12" s="65">
        <f>VLOOKUP($A12,'Return Data'!$B$7:$R$2843,17,0)</f>
        <v>19.488600000000002</v>
      </c>
      <c r="M12" s="66">
        <f t="shared" si="4"/>
        <v>7</v>
      </c>
      <c r="N12" s="65">
        <f>VLOOKUP($A12,'Return Data'!$B$7:$R$2843,14,0)</f>
        <v>13.5543</v>
      </c>
      <c r="O12" s="66">
        <f t="shared" si="5"/>
        <v>6</v>
      </c>
      <c r="P12" s="65">
        <f>VLOOKUP($A12,'Return Data'!$B$7:$R$2843,15,0)</f>
        <v>16.052099999999999</v>
      </c>
      <c r="Q12" s="66">
        <f t="shared" si="7"/>
        <v>6</v>
      </c>
      <c r="R12" s="65">
        <f>VLOOKUP($A12,'Return Data'!$B$7:$R$2843,16,0)</f>
        <v>17.933599999999998</v>
      </c>
      <c r="S12" s="67">
        <f t="shared" si="6"/>
        <v>6</v>
      </c>
    </row>
    <row r="13" spans="1:20" x14ac:dyDescent="0.3">
      <c r="A13" s="102" t="s">
        <v>1878</v>
      </c>
      <c r="B13" s="64">
        <f>VLOOKUP($A13,'Return Data'!$B$7:$R$2843,3,0)</f>
        <v>44330</v>
      </c>
      <c r="C13" s="65">
        <f>VLOOKUP($A13,'Return Data'!$B$7:$R$2843,4,0)</f>
        <v>55.591999999999999</v>
      </c>
      <c r="D13" s="65">
        <f>VLOOKUP($A13,'Return Data'!$B$7:$R$2843,10,0)</f>
        <v>-0.40849999999999997</v>
      </c>
      <c r="E13" s="66">
        <f t="shared" si="0"/>
        <v>16</v>
      </c>
      <c r="F13" s="65">
        <f>VLOOKUP($A13,'Return Data'!$B$7:$R$2843,11,0)</f>
        <v>21.656199999999998</v>
      </c>
      <c r="G13" s="66">
        <f t="shared" si="1"/>
        <v>14</v>
      </c>
      <c r="H13" s="65">
        <f>VLOOKUP($A13,'Return Data'!$B$7:$R$2843,12,0)</f>
        <v>38.302300000000002</v>
      </c>
      <c r="I13" s="66">
        <f t="shared" si="2"/>
        <v>10</v>
      </c>
      <c r="J13" s="65">
        <f>VLOOKUP($A13,'Return Data'!$B$7:$R$2843,13,0)</f>
        <v>61.005600000000001</v>
      </c>
      <c r="K13" s="66">
        <f t="shared" si="3"/>
        <v>16</v>
      </c>
      <c r="L13" s="65">
        <f>VLOOKUP($A13,'Return Data'!$B$7:$R$2843,17,0)</f>
        <v>22.2682</v>
      </c>
      <c r="M13" s="66">
        <f t="shared" si="4"/>
        <v>6</v>
      </c>
      <c r="N13" s="65">
        <f>VLOOKUP($A13,'Return Data'!$B$7:$R$2843,14,0)</f>
        <v>13.203099999999999</v>
      </c>
      <c r="O13" s="66">
        <f t="shared" si="5"/>
        <v>8</v>
      </c>
      <c r="P13" s="65">
        <f>VLOOKUP($A13,'Return Data'!$B$7:$R$2843,15,0)</f>
        <v>16.310500000000001</v>
      </c>
      <c r="Q13" s="66">
        <f t="shared" si="7"/>
        <v>4</v>
      </c>
      <c r="R13" s="65">
        <f>VLOOKUP($A13,'Return Data'!$B$7:$R$2843,16,0)</f>
        <v>13.09</v>
      </c>
      <c r="S13" s="67">
        <f t="shared" si="6"/>
        <v>22</v>
      </c>
    </row>
    <row r="14" spans="1:20" x14ac:dyDescent="0.3">
      <c r="A14" s="102" t="s">
        <v>1793</v>
      </c>
      <c r="B14" s="64">
        <f>VLOOKUP($A14,'Return Data'!$B$7:$R$2843,3,0)</f>
        <v>44330</v>
      </c>
      <c r="C14" s="65">
        <f>VLOOKUP($A14,'Return Data'!$B$7:$R$2843,4,0)</f>
        <v>18.829000000000001</v>
      </c>
      <c r="D14" s="65">
        <f>VLOOKUP($A14,'Return Data'!$B$7:$R$2843,10,0)</f>
        <v>-1.5528999999999999</v>
      </c>
      <c r="E14" s="66">
        <f t="shared" si="0"/>
        <v>24</v>
      </c>
      <c r="F14" s="65">
        <f>VLOOKUP($A14,'Return Data'!$B$7:$R$2843,11,0)</f>
        <v>19.118099999999998</v>
      </c>
      <c r="G14" s="66">
        <f t="shared" si="1"/>
        <v>20</v>
      </c>
      <c r="H14" s="65">
        <f>VLOOKUP($A14,'Return Data'!$B$7:$R$2843,12,0)</f>
        <v>33.539000000000001</v>
      </c>
      <c r="I14" s="66">
        <f t="shared" si="2"/>
        <v>18</v>
      </c>
      <c r="J14" s="65">
        <f>VLOOKUP($A14,'Return Data'!$B$7:$R$2843,13,0)</f>
        <v>61.705599999999997</v>
      </c>
      <c r="K14" s="66">
        <f t="shared" si="3"/>
        <v>15</v>
      </c>
      <c r="L14" s="65">
        <f>VLOOKUP($A14,'Return Data'!$B$7:$R$2843,17,0)</f>
        <v>16.109200000000001</v>
      </c>
      <c r="M14" s="66">
        <f t="shared" si="4"/>
        <v>18</v>
      </c>
      <c r="N14" s="65">
        <f>VLOOKUP($A14,'Return Data'!$B$7:$R$2843,14,0)</f>
        <v>9.2256999999999998</v>
      </c>
      <c r="O14" s="66">
        <f t="shared" si="5"/>
        <v>19</v>
      </c>
      <c r="P14" s="65">
        <f>VLOOKUP($A14,'Return Data'!$B$7:$R$2843,15,0)</f>
        <v>14.7685</v>
      </c>
      <c r="Q14" s="66">
        <f t="shared" si="7"/>
        <v>9</v>
      </c>
      <c r="R14" s="65">
        <f>VLOOKUP($A14,'Return Data'!$B$7:$R$2843,16,0)</f>
        <v>10.6028</v>
      </c>
      <c r="S14" s="67">
        <f t="shared" si="6"/>
        <v>29</v>
      </c>
    </row>
    <row r="15" spans="1:20" x14ac:dyDescent="0.3">
      <c r="A15" s="63" t="s">
        <v>1798</v>
      </c>
      <c r="B15" s="64">
        <f>VLOOKUP($A15,'Return Data'!$B$7:$R$2843,3,0)</f>
        <v>44330</v>
      </c>
      <c r="C15" s="65">
        <f>VLOOKUP($A15,'Return Data'!$B$7:$R$2843,4,0)</f>
        <v>779.1268</v>
      </c>
      <c r="D15" s="65">
        <f>VLOOKUP($A15,'Return Data'!$B$7:$R$2843,10,0)</f>
        <v>-0.9224</v>
      </c>
      <c r="E15" s="66">
        <f t="shared" si="0"/>
        <v>22</v>
      </c>
      <c r="F15" s="65">
        <f>VLOOKUP($A15,'Return Data'!$B$7:$R$2843,11,0)</f>
        <v>25.642499999999998</v>
      </c>
      <c r="G15" s="66">
        <f t="shared" si="1"/>
        <v>7</v>
      </c>
      <c r="H15" s="65">
        <f>VLOOKUP($A15,'Return Data'!$B$7:$R$2843,12,0)</f>
        <v>43.776800000000001</v>
      </c>
      <c r="I15" s="66">
        <f t="shared" si="2"/>
        <v>2</v>
      </c>
      <c r="J15" s="65">
        <f>VLOOKUP($A15,'Return Data'!$B$7:$R$2843,13,0)</f>
        <v>73.686000000000007</v>
      </c>
      <c r="K15" s="66">
        <f t="shared" si="3"/>
        <v>4</v>
      </c>
      <c r="L15" s="65">
        <f>VLOOKUP($A15,'Return Data'!$B$7:$R$2843,17,0)</f>
        <v>16.741399999999999</v>
      </c>
      <c r="M15" s="66">
        <f t="shared" si="4"/>
        <v>15</v>
      </c>
      <c r="N15" s="65">
        <f>VLOOKUP($A15,'Return Data'!$B$7:$R$2843,14,0)</f>
        <v>10.235900000000001</v>
      </c>
      <c r="O15" s="66">
        <f t="shared" si="5"/>
        <v>13</v>
      </c>
      <c r="P15" s="65">
        <f>VLOOKUP($A15,'Return Data'!$B$7:$R$2843,15,0)</f>
        <v>11.964600000000001</v>
      </c>
      <c r="Q15" s="66">
        <f t="shared" si="7"/>
        <v>20</v>
      </c>
      <c r="R15" s="65">
        <f>VLOOKUP($A15,'Return Data'!$B$7:$R$2843,16,0)</f>
        <v>17.761500000000002</v>
      </c>
      <c r="S15" s="67">
        <f t="shared" si="6"/>
        <v>7</v>
      </c>
    </row>
    <row r="16" spans="1:20" x14ac:dyDescent="0.3">
      <c r="A16" s="63" t="s">
        <v>1800</v>
      </c>
      <c r="B16" s="64">
        <f>VLOOKUP($A16,'Return Data'!$B$7:$R$2843,3,0)</f>
        <v>44330</v>
      </c>
      <c r="C16" s="65">
        <f>VLOOKUP($A16,'Return Data'!$B$7:$R$2843,4,0)</f>
        <v>827.49199999999996</v>
      </c>
      <c r="D16" s="65">
        <f>VLOOKUP($A16,'Return Data'!$B$7:$R$2843,10,0)</f>
        <v>1.6827000000000001</v>
      </c>
      <c r="E16" s="66">
        <f t="shared" si="0"/>
        <v>9</v>
      </c>
      <c r="F16" s="65">
        <f>VLOOKUP($A16,'Return Data'!$B$7:$R$2843,11,0)</f>
        <v>30.1096</v>
      </c>
      <c r="G16" s="66">
        <f t="shared" si="1"/>
        <v>2</v>
      </c>
      <c r="H16" s="65">
        <f>VLOOKUP($A16,'Return Data'!$B$7:$R$2843,12,0)</f>
        <v>42.446599999999997</v>
      </c>
      <c r="I16" s="66">
        <f t="shared" si="2"/>
        <v>4</v>
      </c>
      <c r="J16" s="65">
        <f>VLOOKUP($A16,'Return Data'!$B$7:$R$2843,13,0)</f>
        <v>71.497</v>
      </c>
      <c r="K16" s="66">
        <f t="shared" si="3"/>
        <v>5</v>
      </c>
      <c r="L16" s="65">
        <f>VLOOKUP($A16,'Return Data'!$B$7:$R$2843,17,0)</f>
        <v>13.3531</v>
      </c>
      <c r="M16" s="66">
        <f t="shared" si="4"/>
        <v>25</v>
      </c>
      <c r="N16" s="65">
        <f>VLOOKUP($A16,'Return Data'!$B$7:$R$2843,14,0)</f>
        <v>9.9079999999999995</v>
      </c>
      <c r="O16" s="66">
        <f t="shared" si="5"/>
        <v>16</v>
      </c>
      <c r="P16" s="65">
        <f>VLOOKUP($A16,'Return Data'!$B$7:$R$2843,15,0)</f>
        <v>14.0863</v>
      </c>
      <c r="Q16" s="66">
        <f t="shared" si="7"/>
        <v>12</v>
      </c>
      <c r="R16" s="65">
        <f>VLOOKUP($A16,'Return Data'!$B$7:$R$2843,16,0)</f>
        <v>18.219100000000001</v>
      </c>
      <c r="S16" s="67">
        <f t="shared" si="6"/>
        <v>5</v>
      </c>
    </row>
    <row r="17" spans="1:19" x14ac:dyDescent="0.3">
      <c r="A17" s="126" t="s">
        <v>1794</v>
      </c>
      <c r="B17" s="64">
        <f>VLOOKUP($A17,'Return Data'!$B$7:$R$2843,3,0)</f>
        <v>44330</v>
      </c>
      <c r="C17" s="65">
        <f>VLOOKUP($A17,'Return Data'!$B$7:$R$2843,4,0)</f>
        <v>106.705</v>
      </c>
      <c r="D17" s="65">
        <f>VLOOKUP($A17,'Return Data'!$B$7:$R$2843,10,0)</f>
        <v>-3.3662000000000001</v>
      </c>
      <c r="E17" s="66">
        <f t="shared" si="0"/>
        <v>33</v>
      </c>
      <c r="F17" s="65">
        <f>VLOOKUP($A17,'Return Data'!$B$7:$R$2843,11,0)</f>
        <v>15.695499999999999</v>
      </c>
      <c r="G17" s="66">
        <f t="shared" si="1"/>
        <v>29</v>
      </c>
      <c r="H17" s="65">
        <f>VLOOKUP($A17,'Return Data'!$B$7:$R$2843,12,0)</f>
        <v>31.7624</v>
      </c>
      <c r="I17" s="66">
        <f t="shared" si="2"/>
        <v>22</v>
      </c>
      <c r="J17" s="65">
        <f>VLOOKUP($A17,'Return Data'!$B$7:$R$2843,13,0)</f>
        <v>59.317799999999998</v>
      </c>
      <c r="K17" s="66">
        <f t="shared" si="3"/>
        <v>19</v>
      </c>
      <c r="L17" s="65">
        <f>VLOOKUP($A17,'Return Data'!$B$7:$R$2843,17,0)</f>
        <v>14.7905</v>
      </c>
      <c r="M17" s="66">
        <f t="shared" si="4"/>
        <v>21</v>
      </c>
      <c r="N17" s="65">
        <f>VLOOKUP($A17,'Return Data'!$B$7:$R$2843,14,0)</f>
        <v>6.2371999999999996</v>
      </c>
      <c r="O17" s="66">
        <f t="shared" si="5"/>
        <v>26</v>
      </c>
      <c r="P17" s="65">
        <f>VLOOKUP($A17,'Return Data'!$B$7:$R$2843,15,0)</f>
        <v>11.0495</v>
      </c>
      <c r="Q17" s="66">
        <f t="shared" si="7"/>
        <v>23</v>
      </c>
      <c r="R17" s="65">
        <f>VLOOKUP($A17,'Return Data'!$B$7:$R$2843,16,0)</f>
        <v>14.729100000000001</v>
      </c>
      <c r="S17" s="67">
        <f t="shared" si="6"/>
        <v>18</v>
      </c>
    </row>
    <row r="18" spans="1:19" x14ac:dyDescent="0.3">
      <c r="A18" s="127" t="s">
        <v>1264</v>
      </c>
      <c r="B18" s="64">
        <f>VLOOKUP($A18,'Return Data'!$B$7:$R$2843,3,0)</f>
        <v>44330</v>
      </c>
      <c r="C18" s="65">
        <f>VLOOKUP($A18,'Return Data'!$B$7:$R$2843,4,0)</f>
        <v>364.96</v>
      </c>
      <c r="D18" s="65">
        <f>VLOOKUP($A18,'Return Data'!$B$7:$R$2843,10,0)</f>
        <v>-0.40389999999999998</v>
      </c>
      <c r="E18" s="66">
        <f t="shared" si="0"/>
        <v>15</v>
      </c>
      <c r="F18" s="65">
        <f>VLOOKUP($A18,'Return Data'!$B$7:$R$2843,11,0)</f>
        <v>25.2136</v>
      </c>
      <c r="G18" s="66">
        <f t="shared" si="1"/>
        <v>8</v>
      </c>
      <c r="H18" s="65">
        <f>VLOOKUP($A18,'Return Data'!$B$7:$R$2843,12,0)</f>
        <v>38.320999999999998</v>
      </c>
      <c r="I18" s="66">
        <f t="shared" si="2"/>
        <v>9</v>
      </c>
      <c r="J18" s="65">
        <f>VLOOKUP($A18,'Return Data'!$B$7:$R$2843,13,0)</f>
        <v>64.641099999999994</v>
      </c>
      <c r="K18" s="66">
        <f t="shared" si="3"/>
        <v>11</v>
      </c>
      <c r="L18" s="65">
        <f>VLOOKUP($A18,'Return Data'!$B$7:$R$2843,17,0)</f>
        <v>13.2201</v>
      </c>
      <c r="M18" s="66">
        <f t="shared" si="4"/>
        <v>26</v>
      </c>
      <c r="N18" s="65">
        <f>VLOOKUP($A18,'Return Data'!$B$7:$R$2843,14,0)</f>
        <v>9.7655999999999992</v>
      </c>
      <c r="O18" s="66">
        <f t="shared" si="5"/>
        <v>17</v>
      </c>
      <c r="P18" s="65">
        <f>VLOOKUP($A18,'Return Data'!$B$7:$R$2843,15,0)</f>
        <v>12.7714</v>
      </c>
      <c r="Q18" s="66">
        <f t="shared" si="7"/>
        <v>16</v>
      </c>
      <c r="R18" s="65">
        <f>VLOOKUP($A18,'Return Data'!$B$7:$R$2843,16,0)</f>
        <v>14.4597</v>
      </c>
      <c r="S18" s="67">
        <f t="shared" si="6"/>
        <v>19</v>
      </c>
    </row>
    <row r="19" spans="1:19" x14ac:dyDescent="0.3">
      <c r="A19" s="63" t="s">
        <v>1802</v>
      </c>
      <c r="B19" s="64">
        <f>VLOOKUP($A19,'Return Data'!$B$7:$R$2843,3,0)</f>
        <v>44330</v>
      </c>
      <c r="C19" s="65">
        <f>VLOOKUP($A19,'Return Data'!$B$7:$R$2843,4,0)</f>
        <v>27.27</v>
      </c>
      <c r="D19" s="65">
        <f>VLOOKUP($A19,'Return Data'!$B$7:$R$2843,10,0)</f>
        <v>-0.83640000000000003</v>
      </c>
      <c r="E19" s="66">
        <f t="shared" si="0"/>
        <v>20</v>
      </c>
      <c r="F19" s="65">
        <f>VLOOKUP($A19,'Return Data'!$B$7:$R$2843,11,0)</f>
        <v>17.038599999999999</v>
      </c>
      <c r="G19" s="66">
        <f t="shared" si="1"/>
        <v>24</v>
      </c>
      <c r="H19" s="65">
        <f>VLOOKUP($A19,'Return Data'!$B$7:$R$2843,12,0)</f>
        <v>28.753499999999999</v>
      </c>
      <c r="I19" s="66">
        <f t="shared" si="2"/>
        <v>27</v>
      </c>
      <c r="J19" s="65">
        <f>VLOOKUP($A19,'Return Data'!$B$7:$R$2843,13,0)</f>
        <v>54.504199999999997</v>
      </c>
      <c r="K19" s="66">
        <f t="shared" si="3"/>
        <v>25</v>
      </c>
      <c r="L19" s="65">
        <f>VLOOKUP($A19,'Return Data'!$B$7:$R$2843,17,0)</f>
        <v>17.183900000000001</v>
      </c>
      <c r="M19" s="66">
        <f t="shared" si="4"/>
        <v>13</v>
      </c>
      <c r="N19" s="65">
        <f>VLOOKUP($A19,'Return Data'!$B$7:$R$2843,14,0)</f>
        <v>7.8231999999999999</v>
      </c>
      <c r="O19" s="66">
        <f t="shared" si="5"/>
        <v>22</v>
      </c>
      <c r="P19" s="65">
        <f>VLOOKUP($A19,'Return Data'!$B$7:$R$2843,15,0)</f>
        <v>10.6525</v>
      </c>
      <c r="Q19" s="66">
        <f t="shared" si="7"/>
        <v>24</v>
      </c>
      <c r="R19" s="65">
        <f>VLOOKUP($A19,'Return Data'!$B$7:$R$2843,16,0)</f>
        <v>15.0985</v>
      </c>
      <c r="S19" s="67">
        <f t="shared" si="6"/>
        <v>16</v>
      </c>
    </row>
    <row r="20" spans="1:19" x14ac:dyDescent="0.3">
      <c r="A20" s="63" t="s">
        <v>1826</v>
      </c>
      <c r="B20" s="64">
        <f>VLOOKUP($A20,'Return Data'!$B$7:$R$2843,3,0)</f>
        <v>44330</v>
      </c>
      <c r="C20" s="65">
        <f>VLOOKUP($A20,'Return Data'!$B$7:$R$2843,4,0)</f>
        <v>112.39</v>
      </c>
      <c r="D20" s="65">
        <f>VLOOKUP($A20,'Return Data'!$B$7:$R$2843,10,0)</f>
        <v>-0.59260000000000002</v>
      </c>
      <c r="E20" s="66">
        <f t="shared" si="0"/>
        <v>18</v>
      </c>
      <c r="F20" s="65">
        <f>VLOOKUP($A20,'Return Data'!$B$7:$R$2843,11,0)</f>
        <v>17.0242</v>
      </c>
      <c r="G20" s="66">
        <f t="shared" si="1"/>
        <v>25</v>
      </c>
      <c r="H20" s="65">
        <f>VLOOKUP($A20,'Return Data'!$B$7:$R$2843,12,0)</f>
        <v>31.665900000000001</v>
      </c>
      <c r="I20" s="66">
        <f t="shared" si="2"/>
        <v>23</v>
      </c>
      <c r="J20" s="65">
        <f>VLOOKUP($A20,'Return Data'!$B$7:$R$2843,13,0)</f>
        <v>51.714399999999998</v>
      </c>
      <c r="K20" s="66">
        <f t="shared" si="3"/>
        <v>29</v>
      </c>
      <c r="L20" s="65">
        <f>VLOOKUP($A20,'Return Data'!$B$7:$R$2843,17,0)</f>
        <v>12.819800000000001</v>
      </c>
      <c r="M20" s="66">
        <f t="shared" si="4"/>
        <v>27</v>
      </c>
      <c r="N20" s="65">
        <f>VLOOKUP($A20,'Return Data'!$B$7:$R$2843,14,0)</f>
        <v>5.8446999999999996</v>
      </c>
      <c r="O20" s="66">
        <f t="shared" si="5"/>
        <v>27</v>
      </c>
      <c r="P20" s="65">
        <f>VLOOKUP($A20,'Return Data'!$B$7:$R$2843,15,0)</f>
        <v>9.4793000000000003</v>
      </c>
      <c r="Q20" s="66">
        <f t="shared" si="7"/>
        <v>25</v>
      </c>
      <c r="R20" s="65">
        <f>VLOOKUP($A20,'Return Data'!$B$7:$R$2843,16,0)</f>
        <v>16.734999999999999</v>
      </c>
      <c r="S20" s="67">
        <f t="shared" si="6"/>
        <v>9</v>
      </c>
    </row>
    <row r="21" spans="1:19" x14ac:dyDescent="0.3">
      <c r="A21" s="63" t="s">
        <v>1267</v>
      </c>
      <c r="B21" s="64">
        <f>VLOOKUP($A21,'Return Data'!$B$7:$R$2843,3,0)</f>
        <v>44330</v>
      </c>
      <c r="C21" s="65">
        <f>VLOOKUP($A21,'Return Data'!$B$7:$R$2843,4,0)</f>
        <v>63.52</v>
      </c>
      <c r="D21" s="65">
        <f>VLOOKUP($A21,'Return Data'!$B$7:$R$2843,10,0)</f>
        <v>0.15770000000000001</v>
      </c>
      <c r="E21" s="66">
        <f t="shared" si="0"/>
        <v>11</v>
      </c>
      <c r="F21" s="65">
        <f>VLOOKUP($A21,'Return Data'!$B$7:$R$2843,11,0)</f>
        <v>23.8931</v>
      </c>
      <c r="G21" s="66">
        <f t="shared" si="1"/>
        <v>9</v>
      </c>
      <c r="H21" s="65">
        <f>VLOOKUP($A21,'Return Data'!$B$7:$R$2843,12,0)</f>
        <v>39.635100000000001</v>
      </c>
      <c r="I21" s="66">
        <f t="shared" si="2"/>
        <v>8</v>
      </c>
      <c r="J21" s="65">
        <f>VLOOKUP($A21,'Return Data'!$B$7:$R$2843,13,0)</f>
        <v>60.201799999999999</v>
      </c>
      <c r="K21" s="66">
        <f t="shared" si="3"/>
        <v>18</v>
      </c>
      <c r="L21" s="65">
        <f>VLOOKUP($A21,'Return Data'!$B$7:$R$2843,17,0)</f>
        <v>19.324999999999999</v>
      </c>
      <c r="M21" s="66">
        <f t="shared" si="4"/>
        <v>9</v>
      </c>
      <c r="N21" s="65">
        <f>VLOOKUP($A21,'Return Data'!$B$7:$R$2843,14,0)</f>
        <v>8.1671999999999993</v>
      </c>
      <c r="O21" s="66">
        <f t="shared" si="5"/>
        <v>20</v>
      </c>
      <c r="P21" s="65">
        <f>VLOOKUP($A21,'Return Data'!$B$7:$R$2843,15,0)</f>
        <v>12.7417</v>
      </c>
      <c r="Q21" s="66">
        <f t="shared" si="7"/>
        <v>17</v>
      </c>
      <c r="R21" s="65">
        <f>VLOOKUP($A21,'Return Data'!$B$7:$R$2843,16,0)</f>
        <v>15.074299999999999</v>
      </c>
      <c r="S21" s="67">
        <f t="shared" si="6"/>
        <v>17</v>
      </c>
    </row>
    <row r="22" spans="1:19" x14ac:dyDescent="0.3">
      <c r="A22" s="63" t="s">
        <v>1270</v>
      </c>
      <c r="B22" s="64">
        <f>VLOOKUP($A22,'Return Data'!$B$7:$R$2843,3,0)</f>
        <v>44330</v>
      </c>
      <c r="C22" s="65">
        <f>VLOOKUP($A22,'Return Data'!$B$7:$R$2843,4,0)</f>
        <v>13.2616</v>
      </c>
      <c r="D22" s="65">
        <f>VLOOKUP($A22,'Return Data'!$B$7:$R$2843,10,0)</f>
        <v>3.1172</v>
      </c>
      <c r="E22" s="66">
        <f t="shared" si="0"/>
        <v>6</v>
      </c>
      <c r="F22" s="65">
        <f>VLOOKUP($A22,'Return Data'!$B$7:$R$2843,11,0)</f>
        <v>26.810600000000001</v>
      </c>
      <c r="G22" s="66">
        <f t="shared" si="1"/>
        <v>6</v>
      </c>
      <c r="H22" s="65">
        <f>VLOOKUP($A22,'Return Data'!$B$7:$R$2843,12,0)</f>
        <v>37.359000000000002</v>
      </c>
      <c r="I22" s="66">
        <f t="shared" si="2"/>
        <v>13</v>
      </c>
      <c r="J22" s="65">
        <f>VLOOKUP($A22,'Return Data'!$B$7:$R$2843,13,0)</f>
        <v>54.609200000000001</v>
      </c>
      <c r="K22" s="66">
        <f t="shared" si="3"/>
        <v>24</v>
      </c>
      <c r="L22" s="65"/>
      <c r="M22" s="66"/>
      <c r="N22" s="65"/>
      <c r="O22" s="66"/>
      <c r="P22" s="65"/>
      <c r="Q22" s="66"/>
      <c r="R22" s="65">
        <f>VLOOKUP($A22,'Return Data'!$B$7:$R$2843,16,0)</f>
        <v>15.159000000000001</v>
      </c>
      <c r="S22" s="67">
        <f t="shared" si="6"/>
        <v>14</v>
      </c>
    </row>
    <row r="23" spans="1:19" x14ac:dyDescent="0.3">
      <c r="A23" s="63" t="s">
        <v>1804</v>
      </c>
      <c r="B23" s="64">
        <f>VLOOKUP($A23,'Return Data'!$B$7:$R$2843,3,0)</f>
        <v>44330</v>
      </c>
      <c r="C23" s="65">
        <f>VLOOKUP($A23,'Return Data'!$B$7:$R$2843,4,0)</f>
        <v>42.0443</v>
      </c>
      <c r="D23" s="65">
        <f>VLOOKUP($A23,'Return Data'!$B$7:$R$2843,10,0)</f>
        <v>-2.5973999999999999</v>
      </c>
      <c r="E23" s="66">
        <f t="shared" si="0"/>
        <v>30</v>
      </c>
      <c r="F23" s="65">
        <f>VLOOKUP($A23,'Return Data'!$B$7:$R$2843,11,0)</f>
        <v>22.4343</v>
      </c>
      <c r="G23" s="66">
        <f t="shared" si="1"/>
        <v>11</v>
      </c>
      <c r="H23" s="65">
        <f>VLOOKUP($A23,'Return Data'!$B$7:$R$2843,12,0)</f>
        <v>35.872700000000002</v>
      </c>
      <c r="I23" s="66">
        <f t="shared" si="2"/>
        <v>15</v>
      </c>
      <c r="J23" s="65">
        <f>VLOOKUP($A23,'Return Data'!$B$7:$R$2843,13,0)</f>
        <v>57.425699999999999</v>
      </c>
      <c r="K23" s="66">
        <f t="shared" si="3"/>
        <v>21</v>
      </c>
      <c r="L23" s="65">
        <f>VLOOKUP($A23,'Return Data'!$B$7:$R$2843,17,0)</f>
        <v>16.66</v>
      </c>
      <c r="M23" s="66">
        <f t="shared" ref="M23:M36" si="8">RANK(L23,L$8:L$41,0)</f>
        <v>16</v>
      </c>
      <c r="N23" s="65">
        <f>VLOOKUP($A23,'Return Data'!$B$7:$R$2843,14,0)</f>
        <v>11.086399999999999</v>
      </c>
      <c r="O23" s="66">
        <f t="shared" ref="O23:O28" si="9">RANK(N23,N$8:N$41,0)</f>
        <v>10</v>
      </c>
      <c r="P23" s="65">
        <f>VLOOKUP($A23,'Return Data'!$B$7:$R$2843,15,0)</f>
        <v>15.859400000000001</v>
      </c>
      <c r="Q23" s="66">
        <f>RANK(P23,P$8:P$41,0)</f>
        <v>7</v>
      </c>
      <c r="R23" s="65">
        <f>VLOOKUP($A23,'Return Data'!$B$7:$R$2843,16,0)</f>
        <v>12.0259</v>
      </c>
      <c r="S23" s="67">
        <f t="shared" si="6"/>
        <v>27</v>
      </c>
    </row>
    <row r="24" spans="1:19" x14ac:dyDescent="0.3">
      <c r="A24" s="63" t="s">
        <v>1812</v>
      </c>
      <c r="B24" s="64">
        <f>VLOOKUP($A24,'Return Data'!$B$7:$R$2843,3,0)</f>
        <v>44330</v>
      </c>
      <c r="C24" s="65">
        <f>VLOOKUP($A24,'Return Data'!$B$7:$R$2843,4,0)</f>
        <v>44.802</v>
      </c>
      <c r="D24" s="65">
        <f>VLOOKUP($A24,'Return Data'!$B$7:$R$2843,10,0)</f>
        <v>-2.4432</v>
      </c>
      <c r="E24" s="66">
        <f t="shared" si="0"/>
        <v>29</v>
      </c>
      <c r="F24" s="65">
        <f>VLOOKUP($A24,'Return Data'!$B$7:$R$2843,11,0)</f>
        <v>15.965199999999999</v>
      </c>
      <c r="G24" s="66">
        <f t="shared" si="1"/>
        <v>28</v>
      </c>
      <c r="H24" s="65">
        <f>VLOOKUP($A24,'Return Data'!$B$7:$R$2843,12,0)</f>
        <v>29.789400000000001</v>
      </c>
      <c r="I24" s="66">
        <f t="shared" si="2"/>
        <v>26</v>
      </c>
      <c r="J24" s="65">
        <f>VLOOKUP($A24,'Return Data'!$B$7:$R$2843,13,0)</f>
        <v>54.463000000000001</v>
      </c>
      <c r="K24" s="66">
        <f t="shared" si="3"/>
        <v>26</v>
      </c>
      <c r="L24" s="65">
        <f>VLOOKUP($A24,'Return Data'!$B$7:$R$2843,17,0)</f>
        <v>14.4742</v>
      </c>
      <c r="M24" s="66">
        <f t="shared" si="8"/>
        <v>22</v>
      </c>
      <c r="N24" s="65">
        <f>VLOOKUP($A24,'Return Data'!$B$7:$R$2843,14,0)</f>
        <v>10.4186</v>
      </c>
      <c r="O24" s="66">
        <f t="shared" si="9"/>
        <v>11</v>
      </c>
      <c r="P24" s="65">
        <f>VLOOKUP($A24,'Return Data'!$B$7:$R$2843,15,0)</f>
        <v>14.473100000000001</v>
      </c>
      <c r="Q24" s="66">
        <f>RANK(P24,P$8:P$41,0)</f>
        <v>11</v>
      </c>
      <c r="R24" s="65">
        <f>VLOOKUP($A24,'Return Data'!$B$7:$R$2843,16,0)</f>
        <v>13.701000000000001</v>
      </c>
      <c r="S24" s="67">
        <f t="shared" si="6"/>
        <v>20</v>
      </c>
    </row>
    <row r="25" spans="1:19" x14ac:dyDescent="0.3">
      <c r="A25" s="63" t="s">
        <v>1828</v>
      </c>
      <c r="B25" s="64">
        <f>VLOOKUP($A25,'Return Data'!$B$7:$R$2843,3,0)</f>
        <v>44330</v>
      </c>
      <c r="C25" s="65">
        <f>VLOOKUP($A25,'Return Data'!$B$7:$R$2843,4,0)</f>
        <v>101.85899999999999</v>
      </c>
      <c r="D25" s="65">
        <f>VLOOKUP($A25,'Return Data'!$B$7:$R$2843,10,0)</f>
        <v>-7.85E-2</v>
      </c>
      <c r="E25" s="66">
        <f t="shared" si="0"/>
        <v>13</v>
      </c>
      <c r="F25" s="65">
        <f>VLOOKUP($A25,'Return Data'!$B$7:$R$2843,11,0)</f>
        <v>18.318300000000001</v>
      </c>
      <c r="G25" s="66">
        <f t="shared" si="1"/>
        <v>22</v>
      </c>
      <c r="H25" s="65">
        <f>VLOOKUP($A25,'Return Data'!$B$7:$R$2843,12,0)</f>
        <v>27.569299999999998</v>
      </c>
      <c r="I25" s="66">
        <f t="shared" si="2"/>
        <v>29</v>
      </c>
      <c r="J25" s="65">
        <f>VLOOKUP($A25,'Return Data'!$B$7:$R$2843,13,0)</f>
        <v>56.573700000000002</v>
      </c>
      <c r="K25" s="66">
        <f t="shared" si="3"/>
        <v>22</v>
      </c>
      <c r="L25" s="65">
        <f>VLOOKUP($A25,'Return Data'!$B$7:$R$2843,17,0)</f>
        <v>13.816700000000001</v>
      </c>
      <c r="M25" s="66">
        <f t="shared" si="8"/>
        <v>23</v>
      </c>
      <c r="N25" s="65">
        <f>VLOOKUP($A25,'Return Data'!$B$7:$R$2843,14,0)</f>
        <v>6.4568000000000003</v>
      </c>
      <c r="O25" s="66">
        <f t="shared" si="9"/>
        <v>25</v>
      </c>
      <c r="P25" s="65">
        <f>VLOOKUP($A25,'Return Data'!$B$7:$R$2843,15,0)</f>
        <v>11.6434</v>
      </c>
      <c r="Q25" s="66">
        <f>RANK(P25,P$8:P$41,0)</f>
        <v>21</v>
      </c>
      <c r="R25" s="65">
        <f>VLOOKUP($A25,'Return Data'!$B$7:$R$2843,16,0)</f>
        <v>15.605499999999999</v>
      </c>
      <c r="S25" s="67">
        <f t="shared" si="6"/>
        <v>12</v>
      </c>
    </row>
    <row r="26" spans="1:19" x14ac:dyDescent="0.3">
      <c r="A26" s="63" t="s">
        <v>1829</v>
      </c>
      <c r="B26" s="64">
        <f>VLOOKUP($A26,'Return Data'!$B$7:$R$2843,3,0)</f>
        <v>44330</v>
      </c>
      <c r="C26" s="65">
        <f>VLOOKUP($A26,'Return Data'!$B$7:$R$2843,4,0)</f>
        <v>56.685200000000002</v>
      </c>
      <c r="D26" s="65">
        <f>VLOOKUP($A26,'Return Data'!$B$7:$R$2843,10,0)</f>
        <v>-2.6021000000000001</v>
      </c>
      <c r="E26" s="66">
        <f t="shared" si="0"/>
        <v>31</v>
      </c>
      <c r="F26" s="65">
        <f>VLOOKUP($A26,'Return Data'!$B$7:$R$2843,11,0)</f>
        <v>10.7418</v>
      </c>
      <c r="G26" s="66">
        <f t="shared" si="1"/>
        <v>33</v>
      </c>
      <c r="H26" s="65">
        <f>VLOOKUP($A26,'Return Data'!$B$7:$R$2843,12,0)</f>
        <v>23.644500000000001</v>
      </c>
      <c r="I26" s="66">
        <f t="shared" si="2"/>
        <v>32</v>
      </c>
      <c r="J26" s="65">
        <f>VLOOKUP($A26,'Return Data'!$B$7:$R$2843,13,0)</f>
        <v>40.904600000000002</v>
      </c>
      <c r="K26" s="66">
        <f t="shared" si="3"/>
        <v>34</v>
      </c>
      <c r="L26" s="65">
        <f>VLOOKUP($A26,'Return Data'!$B$7:$R$2843,17,0)</f>
        <v>12.481999999999999</v>
      </c>
      <c r="M26" s="66">
        <f t="shared" si="8"/>
        <v>28</v>
      </c>
      <c r="N26" s="65">
        <f>VLOOKUP($A26,'Return Data'!$B$7:$R$2843,14,0)</f>
        <v>8.0124999999999993</v>
      </c>
      <c r="O26" s="66">
        <f t="shared" si="9"/>
        <v>21</v>
      </c>
      <c r="P26" s="65">
        <f>VLOOKUP($A26,'Return Data'!$B$7:$R$2843,15,0)</f>
        <v>9.4534000000000002</v>
      </c>
      <c r="Q26" s="66">
        <f>RANK(P26,P$8:P$41,0)</f>
        <v>26</v>
      </c>
      <c r="R26" s="65">
        <f>VLOOKUP($A26,'Return Data'!$B$7:$R$2843,16,0)</f>
        <v>8.7614000000000001</v>
      </c>
      <c r="S26" s="67">
        <f t="shared" si="6"/>
        <v>33</v>
      </c>
    </row>
    <row r="27" spans="1:19" x14ac:dyDescent="0.3">
      <c r="A27" s="63" t="s">
        <v>1272</v>
      </c>
      <c r="B27" s="64">
        <f>VLOOKUP($A27,'Return Data'!$B$7:$R$2843,3,0)</f>
        <v>44330</v>
      </c>
      <c r="C27" s="65">
        <f>VLOOKUP($A27,'Return Data'!$B$7:$R$2843,4,0)</f>
        <v>16.160699999999999</v>
      </c>
      <c r="D27" s="65">
        <f>VLOOKUP($A27,'Return Data'!$B$7:$R$2843,10,0)</f>
        <v>5.8461999999999996</v>
      </c>
      <c r="E27" s="66">
        <f t="shared" si="0"/>
        <v>2</v>
      </c>
      <c r="F27" s="65">
        <f>VLOOKUP($A27,'Return Data'!$B$7:$R$2843,11,0)</f>
        <v>28.873200000000001</v>
      </c>
      <c r="G27" s="66">
        <f t="shared" si="1"/>
        <v>4</v>
      </c>
      <c r="H27" s="65">
        <f>VLOOKUP($A27,'Return Data'!$B$7:$R$2843,12,0)</f>
        <v>43.314399999999999</v>
      </c>
      <c r="I27" s="66">
        <f t="shared" si="2"/>
        <v>3</v>
      </c>
      <c r="J27" s="65">
        <f>VLOOKUP($A27,'Return Data'!$B$7:$R$2843,13,0)</f>
        <v>71.346299999999999</v>
      </c>
      <c r="K27" s="66">
        <f t="shared" si="3"/>
        <v>6</v>
      </c>
      <c r="L27" s="65">
        <f>VLOOKUP($A27,'Return Data'!$B$7:$R$2843,17,0)</f>
        <v>24.5533</v>
      </c>
      <c r="M27" s="66">
        <f t="shared" si="8"/>
        <v>5</v>
      </c>
      <c r="N27" s="65">
        <f>VLOOKUP($A27,'Return Data'!$B$7:$R$2843,14,0)</f>
        <v>14.3207</v>
      </c>
      <c r="O27" s="66">
        <f t="shared" si="9"/>
        <v>5</v>
      </c>
      <c r="P27" s="65"/>
      <c r="Q27" s="66"/>
      <c r="R27" s="65">
        <f>VLOOKUP($A27,'Return Data'!$B$7:$R$2843,16,0)</f>
        <v>12.7126</v>
      </c>
      <c r="S27" s="67">
        <f t="shared" si="6"/>
        <v>24</v>
      </c>
    </row>
    <row r="28" spans="1:19" x14ac:dyDescent="0.3">
      <c r="A28" s="63" t="s">
        <v>1824</v>
      </c>
      <c r="B28" s="64">
        <f>VLOOKUP($A28,'Return Data'!$B$7:$R$2843,3,0)</f>
        <v>44330</v>
      </c>
      <c r="C28" s="65">
        <f>VLOOKUP($A28,'Return Data'!$B$7:$R$2843,4,0)</f>
        <v>31.007899999999999</v>
      </c>
      <c r="D28" s="65">
        <f>VLOOKUP($A28,'Return Data'!$B$7:$R$2843,10,0)</f>
        <v>-2.3532999999999999</v>
      </c>
      <c r="E28" s="66">
        <f t="shared" si="0"/>
        <v>28</v>
      </c>
      <c r="F28" s="65">
        <f>VLOOKUP($A28,'Return Data'!$B$7:$R$2843,11,0)</f>
        <v>13.034700000000001</v>
      </c>
      <c r="G28" s="66">
        <f t="shared" si="1"/>
        <v>32</v>
      </c>
      <c r="H28" s="65">
        <f>VLOOKUP($A28,'Return Data'!$B$7:$R$2843,12,0)</f>
        <v>23.421399999999998</v>
      </c>
      <c r="I28" s="66">
        <f t="shared" si="2"/>
        <v>33</v>
      </c>
      <c r="J28" s="65">
        <f>VLOOKUP($A28,'Return Data'!$B$7:$R$2843,13,0)</f>
        <v>52.288400000000003</v>
      </c>
      <c r="K28" s="66">
        <f t="shared" si="3"/>
        <v>28</v>
      </c>
      <c r="L28" s="65">
        <f>VLOOKUP($A28,'Return Data'!$B$7:$R$2843,17,0)</f>
        <v>11.423</v>
      </c>
      <c r="M28" s="66">
        <f t="shared" si="8"/>
        <v>29</v>
      </c>
      <c r="N28" s="65">
        <f>VLOOKUP($A28,'Return Data'!$B$7:$R$2843,14,0)</f>
        <v>4.9238999999999997</v>
      </c>
      <c r="O28" s="66">
        <f t="shared" si="9"/>
        <v>28</v>
      </c>
      <c r="P28" s="65">
        <f>VLOOKUP($A28,'Return Data'!$B$7:$R$2843,15,0)</f>
        <v>12.197800000000001</v>
      </c>
      <c r="Q28" s="66">
        <f>RANK(P28,P$8:P$41,0)</f>
        <v>19</v>
      </c>
      <c r="R28" s="65">
        <f>VLOOKUP($A28,'Return Data'!$B$7:$R$2843,16,0)</f>
        <v>17.413799999999998</v>
      </c>
      <c r="S28" s="67">
        <f t="shared" si="6"/>
        <v>8</v>
      </c>
    </row>
    <row r="29" spans="1:19" x14ac:dyDescent="0.3">
      <c r="A29" s="63" t="s">
        <v>2020</v>
      </c>
      <c r="B29" s="64">
        <f>VLOOKUP($A29,'Return Data'!$B$7:$R$2843,3,0)</f>
        <v>44330</v>
      </c>
      <c r="C29" s="65">
        <f>VLOOKUP($A29,'Return Data'!$B$7:$R$2843,4,0)</f>
        <v>13.170999999999999</v>
      </c>
      <c r="D29" s="65">
        <f>VLOOKUP($A29,'Return Data'!$B$7:$R$2843,10,0)</f>
        <v>-0.52869999999999995</v>
      </c>
      <c r="E29" s="66">
        <f t="shared" si="0"/>
        <v>17</v>
      </c>
      <c r="F29" s="65">
        <f>VLOOKUP($A29,'Return Data'!$B$7:$R$2843,11,0)</f>
        <v>18.674800000000001</v>
      </c>
      <c r="G29" s="66">
        <f t="shared" si="1"/>
        <v>21</v>
      </c>
      <c r="H29" s="65">
        <f>VLOOKUP($A29,'Return Data'!$B$7:$R$2843,12,0)</f>
        <v>30.5611</v>
      </c>
      <c r="I29" s="66">
        <f t="shared" si="2"/>
        <v>24</v>
      </c>
      <c r="J29" s="65">
        <f>VLOOKUP($A29,'Return Data'!$B$7:$R$2843,13,0)</f>
        <v>54.945599999999999</v>
      </c>
      <c r="K29" s="66">
        <f t="shared" si="3"/>
        <v>23</v>
      </c>
      <c r="L29" s="65">
        <f>VLOOKUP($A29,'Return Data'!$B$7:$R$2843,17,0)</f>
        <v>13.4313</v>
      </c>
      <c r="M29" s="66">
        <f t="shared" si="8"/>
        <v>24</v>
      </c>
      <c r="N29" s="65"/>
      <c r="O29" s="66"/>
      <c r="P29" s="65"/>
      <c r="Q29" s="66"/>
      <c r="R29" s="65">
        <f>VLOOKUP($A29,'Return Data'!$B$7:$R$2843,16,0)</f>
        <v>10.1493</v>
      </c>
      <c r="S29" s="67">
        <f t="shared" si="6"/>
        <v>31</v>
      </c>
    </row>
    <row r="30" spans="1:19" x14ac:dyDescent="0.3">
      <c r="A30" s="63" t="s">
        <v>1273</v>
      </c>
      <c r="B30" s="64">
        <f>VLOOKUP($A30,'Return Data'!$B$7:$R$2843,3,0)</f>
        <v>44330</v>
      </c>
      <c r="C30" s="65">
        <f>VLOOKUP($A30,'Return Data'!$B$7:$R$2843,4,0)</f>
        <v>113.8604</v>
      </c>
      <c r="D30" s="65">
        <f>VLOOKUP($A30,'Return Data'!$B$7:$R$2843,10,0)</f>
        <v>3.7450000000000001</v>
      </c>
      <c r="E30" s="66">
        <f t="shared" si="0"/>
        <v>5</v>
      </c>
      <c r="F30" s="65">
        <f>VLOOKUP($A30,'Return Data'!$B$7:$R$2843,11,0)</f>
        <v>29.509399999999999</v>
      </c>
      <c r="G30" s="66">
        <f t="shared" si="1"/>
        <v>3</v>
      </c>
      <c r="H30" s="65">
        <f>VLOOKUP($A30,'Return Data'!$B$7:$R$2843,12,0)</f>
        <v>41.7973</v>
      </c>
      <c r="I30" s="66">
        <f t="shared" si="2"/>
        <v>5</v>
      </c>
      <c r="J30" s="65">
        <f>VLOOKUP($A30,'Return Data'!$B$7:$R$2843,13,0)</f>
        <v>74.5929</v>
      </c>
      <c r="K30" s="66">
        <f t="shared" si="3"/>
        <v>3</v>
      </c>
      <c r="L30" s="65">
        <f>VLOOKUP($A30,'Return Data'!$B$7:$R$2843,17,0)</f>
        <v>9.6556999999999995</v>
      </c>
      <c r="M30" s="66">
        <f t="shared" si="8"/>
        <v>31</v>
      </c>
      <c r="N30" s="65">
        <f>VLOOKUP($A30,'Return Data'!$B$7:$R$2843,14,0)</f>
        <v>6.7877000000000001</v>
      </c>
      <c r="O30" s="66">
        <f t="shared" ref="O30:O35" si="10">RANK(N30,N$8:N$41,0)</f>
        <v>24</v>
      </c>
      <c r="P30" s="65">
        <f>VLOOKUP($A30,'Return Data'!$B$7:$R$2843,15,0)</f>
        <v>11.0663</v>
      </c>
      <c r="Q30" s="66">
        <f t="shared" ref="Q30:Q35" si="11">RANK(P30,P$8:P$41,0)</f>
        <v>22</v>
      </c>
      <c r="R30" s="65">
        <f>VLOOKUP($A30,'Return Data'!$B$7:$R$2843,16,0)</f>
        <v>16.265699999999999</v>
      </c>
      <c r="S30" s="67">
        <f t="shared" si="6"/>
        <v>10</v>
      </c>
    </row>
    <row r="31" spans="1:19" x14ac:dyDescent="0.3">
      <c r="A31" s="63" t="s">
        <v>1784</v>
      </c>
      <c r="B31" s="64">
        <f>VLOOKUP($A31,'Return Data'!$B$7:$R$2843,3,0)</f>
        <v>44330</v>
      </c>
      <c r="C31" s="65">
        <f>VLOOKUP($A31,'Return Data'!$B$7:$R$2843,4,0)</f>
        <v>39.815600000000003</v>
      </c>
      <c r="D31" s="65">
        <f>VLOOKUP($A31,'Return Data'!$B$7:$R$2843,10,0)</f>
        <v>4.0655999999999999</v>
      </c>
      <c r="E31" s="66">
        <f t="shared" si="0"/>
        <v>4</v>
      </c>
      <c r="F31" s="65">
        <f>VLOOKUP($A31,'Return Data'!$B$7:$R$2843,11,0)</f>
        <v>20.336099999999998</v>
      </c>
      <c r="G31" s="66">
        <f t="shared" si="1"/>
        <v>17</v>
      </c>
      <c r="H31" s="65">
        <f>VLOOKUP($A31,'Return Data'!$B$7:$R$2843,12,0)</f>
        <v>32.072800000000001</v>
      </c>
      <c r="I31" s="66">
        <f t="shared" si="2"/>
        <v>21</v>
      </c>
      <c r="J31" s="65">
        <f>VLOOKUP($A31,'Return Data'!$B$7:$R$2843,13,0)</f>
        <v>66.832599999999999</v>
      </c>
      <c r="K31" s="66">
        <f t="shared" si="3"/>
        <v>8</v>
      </c>
      <c r="L31" s="65">
        <f>VLOOKUP($A31,'Return Data'!$B$7:$R$2843,17,0)</f>
        <v>27.529399999999999</v>
      </c>
      <c r="M31" s="66">
        <f t="shared" si="8"/>
        <v>3</v>
      </c>
      <c r="N31" s="65">
        <f>VLOOKUP($A31,'Return Data'!$B$7:$R$2843,14,0)</f>
        <v>19.003799999999998</v>
      </c>
      <c r="O31" s="66">
        <f t="shared" si="10"/>
        <v>2</v>
      </c>
      <c r="P31" s="65">
        <f>VLOOKUP($A31,'Return Data'!$B$7:$R$2843,15,0)</f>
        <v>18.431799999999999</v>
      </c>
      <c r="Q31" s="66">
        <f t="shared" si="11"/>
        <v>2</v>
      </c>
      <c r="R31" s="65">
        <f>VLOOKUP($A31,'Return Data'!$B$7:$R$2843,16,0)</f>
        <v>18.938099999999999</v>
      </c>
      <c r="S31" s="67">
        <f t="shared" si="6"/>
        <v>3</v>
      </c>
    </row>
    <row r="32" spans="1:19" x14ac:dyDescent="0.3">
      <c r="A32" s="63" t="s">
        <v>1815</v>
      </c>
      <c r="B32" s="64">
        <f>VLOOKUP($A32,'Return Data'!$B$7:$R$2843,3,0)</f>
        <v>44330</v>
      </c>
      <c r="C32" s="65">
        <f>VLOOKUP($A32,'Return Data'!$B$7:$R$2843,4,0)</f>
        <v>21.39</v>
      </c>
      <c r="D32" s="65">
        <f>VLOOKUP($A32,'Return Data'!$B$7:$R$2843,10,0)</f>
        <v>4.0876000000000001</v>
      </c>
      <c r="E32" s="66">
        <f t="shared" si="0"/>
        <v>3</v>
      </c>
      <c r="F32" s="65">
        <f>VLOOKUP($A32,'Return Data'!$B$7:$R$2843,11,0)</f>
        <v>27.17</v>
      </c>
      <c r="G32" s="66">
        <f t="shared" si="1"/>
        <v>5</v>
      </c>
      <c r="H32" s="65">
        <f>VLOOKUP($A32,'Return Data'!$B$7:$R$2843,12,0)</f>
        <v>41.6556</v>
      </c>
      <c r="I32" s="66">
        <f t="shared" si="2"/>
        <v>6</v>
      </c>
      <c r="J32" s="65">
        <f>VLOOKUP($A32,'Return Data'!$B$7:$R$2843,13,0)</f>
        <v>82.508499999999998</v>
      </c>
      <c r="K32" s="66">
        <f t="shared" si="3"/>
        <v>2</v>
      </c>
      <c r="L32" s="65">
        <f>VLOOKUP($A32,'Return Data'!$B$7:$R$2843,17,0)</f>
        <v>29.5289</v>
      </c>
      <c r="M32" s="66">
        <f t="shared" si="8"/>
        <v>2</v>
      </c>
      <c r="N32" s="65">
        <f>VLOOKUP($A32,'Return Data'!$B$7:$R$2843,14,0)</f>
        <v>17.145</v>
      </c>
      <c r="O32" s="66">
        <f t="shared" si="10"/>
        <v>3</v>
      </c>
      <c r="P32" s="65">
        <f>VLOOKUP($A32,'Return Data'!$B$7:$R$2843,15,0)</f>
        <v>17.504799999999999</v>
      </c>
      <c r="Q32" s="66">
        <f t="shared" si="11"/>
        <v>3</v>
      </c>
      <c r="R32" s="65">
        <f>VLOOKUP($A32,'Return Data'!$B$7:$R$2843,16,0)</f>
        <v>13.0472</v>
      </c>
      <c r="S32" s="67">
        <f t="shared" si="6"/>
        <v>23</v>
      </c>
    </row>
    <row r="33" spans="1:19" x14ac:dyDescent="0.3">
      <c r="A33" s="63" t="s">
        <v>1275</v>
      </c>
      <c r="B33" s="64">
        <f>VLOOKUP($A33,'Return Data'!$B$7:$R$2843,3,0)</f>
        <v>44330</v>
      </c>
      <c r="C33" s="65">
        <f>VLOOKUP($A33,'Return Data'!$B$7:$R$2843,4,0)</f>
        <v>181.52</v>
      </c>
      <c r="D33" s="65">
        <f>VLOOKUP($A33,'Return Data'!$B$7:$R$2843,10,0)</f>
        <v>-0.73280000000000001</v>
      </c>
      <c r="E33" s="66">
        <f t="shared" si="0"/>
        <v>19</v>
      </c>
      <c r="F33" s="65">
        <f>VLOOKUP($A33,'Return Data'!$B$7:$R$2843,11,0)</f>
        <v>20.339400000000001</v>
      </c>
      <c r="G33" s="66">
        <f t="shared" si="1"/>
        <v>16</v>
      </c>
      <c r="H33" s="65">
        <f>VLOOKUP($A33,'Return Data'!$B$7:$R$2843,12,0)</f>
        <v>34.929000000000002</v>
      </c>
      <c r="I33" s="66">
        <f t="shared" si="2"/>
        <v>16</v>
      </c>
      <c r="J33" s="65">
        <f>VLOOKUP($A33,'Return Data'!$B$7:$R$2843,13,0)</f>
        <v>62.158299999999997</v>
      </c>
      <c r="K33" s="66">
        <f t="shared" si="3"/>
        <v>14</v>
      </c>
      <c r="L33" s="65">
        <f>VLOOKUP($A33,'Return Data'!$B$7:$R$2843,17,0)</f>
        <v>15.659599999999999</v>
      </c>
      <c r="M33" s="66">
        <f t="shared" si="8"/>
        <v>19</v>
      </c>
      <c r="N33" s="65">
        <f>VLOOKUP($A33,'Return Data'!$B$7:$R$2843,14,0)</f>
        <v>7.6098999999999997</v>
      </c>
      <c r="O33" s="66">
        <f t="shared" si="10"/>
        <v>23</v>
      </c>
      <c r="P33" s="65">
        <f>VLOOKUP($A33,'Return Data'!$B$7:$R$2843,15,0)</f>
        <v>14.5092</v>
      </c>
      <c r="Q33" s="66">
        <f t="shared" si="11"/>
        <v>10</v>
      </c>
      <c r="R33" s="65">
        <f>VLOOKUP($A33,'Return Data'!$B$7:$R$2843,16,0)</f>
        <v>15.138</v>
      </c>
      <c r="S33" s="67">
        <f t="shared" si="6"/>
        <v>15</v>
      </c>
    </row>
    <row r="34" spans="1:19" x14ac:dyDescent="0.3">
      <c r="A34" s="63" t="s">
        <v>1277</v>
      </c>
      <c r="B34" s="64">
        <f>VLOOKUP($A34,'Return Data'!$B$7:$R$2843,3,0)</f>
        <v>44330</v>
      </c>
      <c r="C34" s="65">
        <f>VLOOKUP($A34,'Return Data'!$B$7:$R$2843,4,0)</f>
        <v>343.69979999999998</v>
      </c>
      <c r="D34" s="65">
        <f>VLOOKUP($A34,'Return Data'!$B$7:$R$2843,10,0)</f>
        <v>21.552700000000002</v>
      </c>
      <c r="E34" s="66">
        <f t="shared" si="0"/>
        <v>1</v>
      </c>
      <c r="F34" s="65">
        <f>VLOOKUP($A34,'Return Data'!$B$7:$R$2843,11,0)</f>
        <v>48.624000000000002</v>
      </c>
      <c r="G34" s="66">
        <f t="shared" si="1"/>
        <v>1</v>
      </c>
      <c r="H34" s="65">
        <f>VLOOKUP($A34,'Return Data'!$B$7:$R$2843,12,0)</f>
        <v>61.211399999999998</v>
      </c>
      <c r="I34" s="66">
        <f t="shared" si="2"/>
        <v>1</v>
      </c>
      <c r="J34" s="65">
        <f>VLOOKUP($A34,'Return Data'!$B$7:$R$2843,13,0)</f>
        <v>114.4221</v>
      </c>
      <c r="K34" s="66">
        <f t="shared" si="3"/>
        <v>1</v>
      </c>
      <c r="L34" s="65">
        <f>VLOOKUP($A34,'Return Data'!$B$7:$R$2843,17,0)</f>
        <v>40.756300000000003</v>
      </c>
      <c r="M34" s="66">
        <f t="shared" si="8"/>
        <v>1</v>
      </c>
      <c r="N34" s="65">
        <f>VLOOKUP($A34,'Return Data'!$B$7:$R$2843,14,0)</f>
        <v>24.026199999999999</v>
      </c>
      <c r="O34" s="66">
        <f t="shared" si="10"/>
        <v>1</v>
      </c>
      <c r="P34" s="65">
        <f>VLOOKUP($A34,'Return Data'!$B$7:$R$2843,15,0)</f>
        <v>21.585699999999999</v>
      </c>
      <c r="Q34" s="66">
        <f t="shared" si="11"/>
        <v>1</v>
      </c>
      <c r="R34" s="65">
        <f>VLOOKUP($A34,'Return Data'!$B$7:$R$2843,16,0)</f>
        <v>19.174399999999999</v>
      </c>
      <c r="S34" s="67">
        <f t="shared" si="6"/>
        <v>2</v>
      </c>
    </row>
    <row r="35" spans="1:19" x14ac:dyDescent="0.3">
      <c r="A35" s="63" t="s">
        <v>1817</v>
      </c>
      <c r="B35" s="64">
        <f>VLOOKUP($A35,'Return Data'!$B$7:$R$2843,3,0)</f>
        <v>44330</v>
      </c>
      <c r="C35" s="65">
        <f>VLOOKUP($A35,'Return Data'!$B$7:$R$2843,4,0)</f>
        <v>63.613</v>
      </c>
      <c r="D35" s="65">
        <f>VLOOKUP($A35,'Return Data'!$B$7:$R$2843,10,0)</f>
        <v>-0.88439999999999996</v>
      </c>
      <c r="E35" s="66">
        <f t="shared" si="0"/>
        <v>21</v>
      </c>
      <c r="F35" s="65">
        <f>VLOOKUP($A35,'Return Data'!$B$7:$R$2843,11,0)</f>
        <v>21.707999999999998</v>
      </c>
      <c r="G35" s="66">
        <f t="shared" si="1"/>
        <v>13</v>
      </c>
      <c r="H35" s="65">
        <f>VLOOKUP($A35,'Return Data'!$B$7:$R$2843,12,0)</f>
        <v>37.090200000000003</v>
      </c>
      <c r="I35" s="66">
        <f t="shared" si="2"/>
        <v>14</v>
      </c>
      <c r="J35" s="65">
        <f>VLOOKUP($A35,'Return Data'!$B$7:$R$2843,13,0)</f>
        <v>64.079599999999999</v>
      </c>
      <c r="K35" s="66">
        <f t="shared" si="3"/>
        <v>12</v>
      </c>
      <c r="L35" s="65">
        <f>VLOOKUP($A35,'Return Data'!$B$7:$R$2843,17,0)</f>
        <v>16.3598</v>
      </c>
      <c r="M35" s="66">
        <f t="shared" si="8"/>
        <v>17</v>
      </c>
      <c r="N35" s="65">
        <f>VLOOKUP($A35,'Return Data'!$B$7:$R$2843,14,0)</f>
        <v>10.0656</v>
      </c>
      <c r="O35" s="66">
        <f t="shared" si="10"/>
        <v>14</v>
      </c>
      <c r="P35" s="65">
        <f>VLOOKUP($A35,'Return Data'!$B$7:$R$2843,15,0)</f>
        <v>13.7392</v>
      </c>
      <c r="Q35" s="66">
        <f t="shared" si="11"/>
        <v>13</v>
      </c>
      <c r="R35" s="65">
        <f>VLOOKUP($A35,'Return Data'!$B$7:$R$2843,16,0)</f>
        <v>12.5341</v>
      </c>
      <c r="S35" s="67">
        <f t="shared" si="6"/>
        <v>25</v>
      </c>
    </row>
    <row r="36" spans="1:19" x14ac:dyDescent="0.3">
      <c r="A36" s="63" t="s">
        <v>1819</v>
      </c>
      <c r="B36" s="64">
        <f>VLOOKUP($A36,'Return Data'!$B$7:$R$2843,3,0)</f>
        <v>44330</v>
      </c>
      <c r="C36" s="65">
        <f>VLOOKUP($A36,'Return Data'!$B$7:$R$2843,4,0)</f>
        <v>12.3462</v>
      </c>
      <c r="D36" s="65">
        <f>VLOOKUP($A36,'Return Data'!$B$7:$R$2843,10,0)</f>
        <v>-4.3605</v>
      </c>
      <c r="E36" s="66">
        <f t="shared" si="0"/>
        <v>34</v>
      </c>
      <c r="F36" s="65">
        <f>VLOOKUP($A36,'Return Data'!$B$7:$R$2843,11,0)</f>
        <v>9.8728999999999996</v>
      </c>
      <c r="G36" s="66">
        <f t="shared" si="1"/>
        <v>34</v>
      </c>
      <c r="H36" s="65">
        <f>VLOOKUP($A36,'Return Data'!$B$7:$R$2843,12,0)</f>
        <v>20.788900000000002</v>
      </c>
      <c r="I36" s="66">
        <f t="shared" si="2"/>
        <v>34</v>
      </c>
      <c r="J36" s="65">
        <f>VLOOKUP($A36,'Return Data'!$B$7:$R$2843,13,0)</f>
        <v>42.183300000000003</v>
      </c>
      <c r="K36" s="66">
        <f t="shared" si="3"/>
        <v>33</v>
      </c>
      <c r="L36" s="65">
        <f>VLOOKUP($A36,'Return Data'!$B$7:$R$2843,17,0)</f>
        <v>10.056100000000001</v>
      </c>
      <c r="M36" s="66">
        <f t="shared" si="8"/>
        <v>30</v>
      </c>
      <c r="N36" s="65"/>
      <c r="O36" s="66"/>
      <c r="P36" s="65"/>
      <c r="Q36" s="66"/>
      <c r="R36" s="65">
        <f>VLOOKUP($A36,'Return Data'!$B$7:$R$2843,16,0)</f>
        <v>8.3522999999999996</v>
      </c>
      <c r="S36" s="67">
        <f t="shared" si="6"/>
        <v>34</v>
      </c>
    </row>
    <row r="37" spans="1:19" x14ac:dyDescent="0.3">
      <c r="A37" s="63" t="s">
        <v>1280</v>
      </c>
      <c r="B37" s="64">
        <f>VLOOKUP($A37,'Return Data'!$B$7:$R$2843,3,0)</f>
        <v>44330</v>
      </c>
      <c r="C37" s="65">
        <f>VLOOKUP($A37,'Return Data'!$B$7:$R$2843,4,0)</f>
        <v>13.323399999999999</v>
      </c>
      <c r="D37" s="65">
        <f>VLOOKUP($A37,'Return Data'!$B$7:$R$2843,10,0)</f>
        <v>5.3E-3</v>
      </c>
      <c r="E37" s="66">
        <f t="shared" si="0"/>
        <v>12</v>
      </c>
      <c r="F37" s="65">
        <f>VLOOKUP($A37,'Return Data'!$B$7:$R$2843,11,0)</f>
        <v>20.140999999999998</v>
      </c>
      <c r="G37" s="66">
        <f t="shared" si="1"/>
        <v>18</v>
      </c>
      <c r="H37" s="65">
        <f>VLOOKUP($A37,'Return Data'!$B$7:$R$2843,12,0)</f>
        <v>33.184699999999999</v>
      </c>
      <c r="I37" s="66">
        <f t="shared" si="2"/>
        <v>19</v>
      </c>
      <c r="J37" s="65">
        <f>VLOOKUP($A37,'Return Data'!$B$7:$R$2843,13,0)</f>
        <v>62.337899999999998</v>
      </c>
      <c r="K37" s="66">
        <f t="shared" si="3"/>
        <v>13</v>
      </c>
      <c r="L37" s="65"/>
      <c r="M37" s="66"/>
      <c r="N37" s="65"/>
      <c r="O37" s="66"/>
      <c r="P37" s="65"/>
      <c r="Q37" s="66"/>
      <c r="R37" s="65">
        <f>VLOOKUP($A37,'Return Data'!$B$7:$R$2843,16,0)</f>
        <v>18.532800000000002</v>
      </c>
      <c r="S37" s="67">
        <f t="shared" si="6"/>
        <v>4</v>
      </c>
    </row>
    <row r="38" spans="1:19" x14ac:dyDescent="0.3">
      <c r="A38" s="102" t="s">
        <v>1797</v>
      </c>
      <c r="B38" s="64">
        <f>VLOOKUP($A38,'Return Data'!$B$7:$R$2843,3,0)</f>
        <v>44330</v>
      </c>
      <c r="C38" s="65">
        <f>VLOOKUP($A38,'Return Data'!$B$7:$R$2843,4,0)</f>
        <v>13.318</v>
      </c>
      <c r="D38" s="65">
        <f>VLOOKUP($A38,'Return Data'!$B$7:$R$2843,10,0)</f>
        <v>-2.1669999999999998</v>
      </c>
      <c r="E38" s="66">
        <f t="shared" si="0"/>
        <v>27</v>
      </c>
      <c r="F38" s="65">
        <f>VLOOKUP($A38,'Return Data'!$B$7:$R$2843,11,0)</f>
        <v>13.2377</v>
      </c>
      <c r="G38" s="66">
        <f t="shared" si="1"/>
        <v>31</v>
      </c>
      <c r="H38" s="65">
        <f>VLOOKUP($A38,'Return Data'!$B$7:$R$2843,12,0)</f>
        <v>24.1204</v>
      </c>
      <c r="I38" s="66">
        <f t="shared" si="2"/>
        <v>31</v>
      </c>
      <c r="J38" s="65">
        <f>VLOOKUP($A38,'Return Data'!$B$7:$R$2843,13,0)</f>
        <v>45.857999999999997</v>
      </c>
      <c r="K38" s="66">
        <f t="shared" si="3"/>
        <v>32</v>
      </c>
      <c r="L38" s="65">
        <f>VLOOKUP($A38,'Return Data'!$B$7:$R$2843,17,0)</f>
        <v>15.6174</v>
      </c>
      <c r="M38" s="66">
        <f>RANK(L38,L$8:L$41,0)</f>
        <v>20</v>
      </c>
      <c r="N38" s="65"/>
      <c r="O38" s="66"/>
      <c r="P38" s="65"/>
      <c r="Q38" s="66"/>
      <c r="R38" s="65">
        <f>VLOOKUP($A38,'Return Data'!$B$7:$R$2843,16,0)</f>
        <v>11.25</v>
      </c>
      <c r="S38" s="67">
        <f t="shared" si="6"/>
        <v>28</v>
      </c>
    </row>
    <row r="39" spans="1:19" x14ac:dyDescent="0.3">
      <c r="A39" s="63" t="s">
        <v>1821</v>
      </c>
      <c r="B39" s="64">
        <f>VLOOKUP($A39,'Return Data'!$B$7:$R$2843,3,0)</f>
        <v>44330</v>
      </c>
      <c r="C39" s="65">
        <f>VLOOKUP($A39,'Return Data'!$B$7:$R$2843,4,0)</f>
        <v>127.57</v>
      </c>
      <c r="D39" s="65">
        <f>VLOOKUP($A39,'Return Data'!$B$7:$R$2843,10,0)</f>
        <v>-0.30480000000000002</v>
      </c>
      <c r="E39" s="66">
        <f t="shared" si="0"/>
        <v>14</v>
      </c>
      <c r="F39" s="65">
        <f>VLOOKUP($A39,'Return Data'!$B$7:$R$2843,11,0)</f>
        <v>16.258099999999999</v>
      </c>
      <c r="G39" s="66">
        <f t="shared" si="1"/>
        <v>27</v>
      </c>
      <c r="H39" s="65">
        <f>VLOOKUP($A39,'Return Data'!$B$7:$R$2843,12,0)</f>
        <v>27.074400000000001</v>
      </c>
      <c r="I39" s="66">
        <f t="shared" si="2"/>
        <v>30</v>
      </c>
      <c r="J39" s="65">
        <f>VLOOKUP($A39,'Return Data'!$B$7:$R$2843,13,0)</f>
        <v>49.9236</v>
      </c>
      <c r="K39" s="66">
        <f t="shared" si="3"/>
        <v>30</v>
      </c>
      <c r="L39" s="65">
        <f>VLOOKUP($A39,'Return Data'!$B$7:$R$2843,17,0)</f>
        <v>8.8925999999999998</v>
      </c>
      <c r="M39" s="66">
        <f>RANK(L39,L$8:L$41,0)</f>
        <v>32</v>
      </c>
      <c r="N39" s="65">
        <f>VLOOKUP($A39,'Return Data'!$B$7:$R$2843,14,0)</f>
        <v>4.2630999999999997</v>
      </c>
      <c r="O39" s="66">
        <f>RANK(N39,N$8:N$41,0)</f>
        <v>29</v>
      </c>
      <c r="P39" s="65">
        <f>VLOOKUP($A39,'Return Data'!$B$7:$R$2843,15,0)</f>
        <v>8.7112999999999996</v>
      </c>
      <c r="Q39" s="66">
        <f>RANK(P39,P$8:P$41,0)</f>
        <v>27</v>
      </c>
      <c r="R39" s="65">
        <f>VLOOKUP($A39,'Return Data'!$B$7:$R$2843,16,0)</f>
        <v>9.7725000000000009</v>
      </c>
      <c r="S39" s="67">
        <f t="shared" si="6"/>
        <v>32</v>
      </c>
    </row>
    <row r="40" spans="1:19" x14ac:dyDescent="0.3">
      <c r="A40" s="63" t="s">
        <v>1807</v>
      </c>
      <c r="B40" s="64">
        <f>VLOOKUP($A40,'Return Data'!$B$7:$R$2843,3,0)</f>
        <v>44330</v>
      </c>
      <c r="C40" s="65">
        <f>VLOOKUP($A40,'Return Data'!$B$7:$R$2843,4,0)</f>
        <v>26.84</v>
      </c>
      <c r="D40" s="65">
        <f>VLOOKUP($A40,'Return Data'!$B$7:$R$2843,10,0)</f>
        <v>-1.1053999999999999</v>
      </c>
      <c r="E40" s="66">
        <f t="shared" si="0"/>
        <v>23</v>
      </c>
      <c r="F40" s="65">
        <f>VLOOKUP($A40,'Return Data'!$B$7:$R$2843,11,0)</f>
        <v>17.926200000000001</v>
      </c>
      <c r="G40" s="66">
        <f t="shared" si="1"/>
        <v>23</v>
      </c>
      <c r="H40" s="65">
        <f>VLOOKUP($A40,'Return Data'!$B$7:$R$2843,12,0)</f>
        <v>32.151600000000002</v>
      </c>
      <c r="I40" s="66">
        <f t="shared" si="2"/>
        <v>20</v>
      </c>
      <c r="J40" s="65">
        <f>VLOOKUP($A40,'Return Data'!$B$7:$R$2843,13,0)</f>
        <v>60.526299999999999</v>
      </c>
      <c r="K40" s="66">
        <f t="shared" si="3"/>
        <v>17</v>
      </c>
      <c r="L40" s="65">
        <f>VLOOKUP($A40,'Return Data'!$B$7:$R$2843,17,0)</f>
        <v>19.4239</v>
      </c>
      <c r="M40" s="66">
        <f>RANK(L40,L$8:L$41,0)</f>
        <v>8</v>
      </c>
      <c r="N40" s="65">
        <f>VLOOKUP($A40,'Return Data'!$B$7:$R$2843,14,0)</f>
        <v>12.2516</v>
      </c>
      <c r="O40" s="66">
        <f>RANK(N40,N$8:N$41,0)</f>
        <v>9</v>
      </c>
      <c r="P40" s="65">
        <f>VLOOKUP($A40,'Return Data'!$B$7:$R$2843,15,0)</f>
        <v>13.2151</v>
      </c>
      <c r="Q40" s="66">
        <f>RANK(P40,P$8:P$41,0)</f>
        <v>14</v>
      </c>
      <c r="R40" s="65">
        <f>VLOOKUP($A40,'Return Data'!$B$7:$R$2843,16,0)</f>
        <v>10.4491</v>
      </c>
      <c r="S40" s="67">
        <f t="shared" si="6"/>
        <v>30</v>
      </c>
    </row>
    <row r="41" spans="1:19" x14ac:dyDescent="0.3">
      <c r="A41" s="63" t="s">
        <v>1880</v>
      </c>
      <c r="B41" s="64">
        <f>VLOOKUP($A41,'Return Data'!$B$7:$R$2843,3,0)</f>
        <v>44330</v>
      </c>
      <c r="C41" s="65">
        <f>VLOOKUP($A41,'Return Data'!$B$7:$R$2843,4,0)</f>
        <v>210.67779999999999</v>
      </c>
      <c r="D41" s="65">
        <f>VLOOKUP($A41,'Return Data'!$B$7:$R$2843,10,0)</f>
        <v>-1.8949</v>
      </c>
      <c r="E41" s="66">
        <f t="shared" si="0"/>
        <v>25</v>
      </c>
      <c r="F41" s="65">
        <f>VLOOKUP($A41,'Return Data'!$B$7:$R$2843,11,0)</f>
        <v>19.803899999999999</v>
      </c>
      <c r="G41" s="66">
        <f t="shared" si="1"/>
        <v>19</v>
      </c>
      <c r="H41" s="65">
        <f>VLOOKUP($A41,'Return Data'!$B$7:$R$2843,12,0)</f>
        <v>40.011299999999999</v>
      </c>
      <c r="I41" s="66">
        <f t="shared" si="2"/>
        <v>7</v>
      </c>
      <c r="J41" s="65">
        <f>VLOOKUP($A41,'Return Data'!$B$7:$R$2843,13,0)</f>
        <v>70.258700000000005</v>
      </c>
      <c r="K41" s="66">
        <f t="shared" si="3"/>
        <v>7</v>
      </c>
      <c r="L41" s="65">
        <f>VLOOKUP($A41,'Return Data'!$B$7:$R$2843,17,0)</f>
        <v>24.820499999999999</v>
      </c>
      <c r="M41" s="66">
        <f>RANK(L41,L$8:L$41,0)</f>
        <v>4</v>
      </c>
      <c r="N41" s="65">
        <f>VLOOKUP($A41,'Return Data'!$B$7:$R$2843,14,0)</f>
        <v>15.555400000000001</v>
      </c>
      <c r="O41" s="66">
        <f>RANK(N41,N$8:N$41,0)</f>
        <v>4</v>
      </c>
      <c r="P41" s="65">
        <f>VLOOKUP($A41,'Return Data'!$B$7:$R$2843,15,0)</f>
        <v>16.2074</v>
      </c>
      <c r="Q41" s="66">
        <f>RANK(P41,P$8:P$41,0)</f>
        <v>5</v>
      </c>
      <c r="R41" s="65">
        <f>VLOOKUP($A41,'Return Data'!$B$7:$R$2843,16,0)</f>
        <v>15.512</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0.44950294117647061</v>
      </c>
      <c r="E43" s="74"/>
      <c r="F43" s="75">
        <f>AVERAGE(F8:F41)</f>
        <v>20.933599999999995</v>
      </c>
      <c r="G43" s="74"/>
      <c r="H43" s="75">
        <f>AVERAGE(H8:H41)</f>
        <v>34.546073529411757</v>
      </c>
      <c r="I43" s="74"/>
      <c r="J43" s="75">
        <f>AVERAGE(J8:J41)</f>
        <v>61.348194117647061</v>
      </c>
      <c r="K43" s="74"/>
      <c r="L43" s="75">
        <f>AVERAGE(L8:L41)</f>
        <v>17.579950000000007</v>
      </c>
      <c r="M43" s="74"/>
      <c r="N43" s="75">
        <f>AVERAGE(N8:N41)</f>
        <v>10.650851724137933</v>
      </c>
      <c r="O43" s="74"/>
      <c r="P43" s="75">
        <f>AVERAGE(P8:P41)</f>
        <v>13.655140740740739</v>
      </c>
      <c r="Q43" s="74"/>
      <c r="R43" s="75">
        <f>AVERAGE(R8:R41)</f>
        <v>14.46641176470588</v>
      </c>
      <c r="S43" s="76"/>
    </row>
    <row r="44" spans="1:19" x14ac:dyDescent="0.3">
      <c r="A44" s="73" t="s">
        <v>28</v>
      </c>
      <c r="B44" s="74"/>
      <c r="C44" s="74"/>
      <c r="D44" s="75">
        <f>MIN(D8:D41)</f>
        <v>-4.3605</v>
      </c>
      <c r="E44" s="74"/>
      <c r="F44" s="75">
        <f>MIN(F8:F41)</f>
        <v>9.8728999999999996</v>
      </c>
      <c r="G44" s="74"/>
      <c r="H44" s="75">
        <f>MIN(H8:H41)</f>
        <v>20.788900000000002</v>
      </c>
      <c r="I44" s="74"/>
      <c r="J44" s="75">
        <f>MIN(J8:J41)</f>
        <v>40.904600000000002</v>
      </c>
      <c r="K44" s="74"/>
      <c r="L44" s="75">
        <f>MIN(L8:L41)</f>
        <v>8.8925999999999998</v>
      </c>
      <c r="M44" s="74"/>
      <c r="N44" s="75">
        <f>MIN(N8:N41)</f>
        <v>4.2630999999999997</v>
      </c>
      <c r="O44" s="74"/>
      <c r="P44" s="75">
        <f>MIN(P8:P41)</f>
        <v>8.7112999999999996</v>
      </c>
      <c r="Q44" s="74"/>
      <c r="R44" s="75">
        <f>MIN(R8:R41)</f>
        <v>8.3522999999999996</v>
      </c>
      <c r="S44" s="76"/>
    </row>
    <row r="45" spans="1:19" ht="15" thickBot="1" x14ac:dyDescent="0.35">
      <c r="A45" s="77" t="s">
        <v>29</v>
      </c>
      <c r="B45" s="78"/>
      <c r="C45" s="78"/>
      <c r="D45" s="79">
        <f>MAX(D8:D41)</f>
        <v>21.552700000000002</v>
      </c>
      <c r="E45" s="78"/>
      <c r="F45" s="79">
        <f>MAX(F8:F41)</f>
        <v>48.624000000000002</v>
      </c>
      <c r="G45" s="78"/>
      <c r="H45" s="79">
        <f>MAX(H8:H41)</f>
        <v>61.211399999999998</v>
      </c>
      <c r="I45" s="78"/>
      <c r="J45" s="79">
        <f>MAX(J8:J41)</f>
        <v>114.4221</v>
      </c>
      <c r="K45" s="78"/>
      <c r="L45" s="79">
        <f>MAX(L8:L41)</f>
        <v>40.756300000000003</v>
      </c>
      <c r="M45" s="78"/>
      <c r="N45" s="79">
        <f>MAX(N8:N41)</f>
        <v>24.026199999999999</v>
      </c>
      <c r="O45" s="78"/>
      <c r="P45" s="79">
        <f>MAX(P8:P41)</f>
        <v>21.585699999999999</v>
      </c>
      <c r="Q45" s="78"/>
      <c r="R45" s="79">
        <f>MAX(R8:R41)</f>
        <v>22.289200000000001</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342</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44330</v>
      </c>
      <c r="C8" s="65">
        <f>VLOOKUP($A8,'Return Data'!$B$7:$R$2843,4,0)</f>
        <v>63.268000000000001</v>
      </c>
      <c r="D8" s="65">
        <f>VLOOKUP($A8,'Return Data'!$B$7:$R$2843,10,0)</f>
        <v>7.4673999999999996</v>
      </c>
      <c r="E8" s="66">
        <f>RANK(D8,D$8:D$23,0)</f>
        <v>2</v>
      </c>
      <c r="F8" s="65">
        <f>VLOOKUP($A8,'Return Data'!$B$7:$R$2843,11,0)</f>
        <v>33.435400000000001</v>
      </c>
      <c r="G8" s="66">
        <f>RANK(F8,F$8:F$23,0)</f>
        <v>3</v>
      </c>
      <c r="H8" s="65">
        <f>VLOOKUP($A8,'Return Data'!$B$7:$R$2843,12,0)</f>
        <v>47.233800000000002</v>
      </c>
      <c r="I8" s="66">
        <f>RANK(H8,H$8:H$23,0)</f>
        <v>3</v>
      </c>
      <c r="J8" s="65">
        <f>VLOOKUP($A8,'Return Data'!$B$7:$R$2843,13,0)</f>
        <v>78.1404</v>
      </c>
      <c r="K8" s="66">
        <f>RANK(J8,J$8:J$23,0)</f>
        <v>3</v>
      </c>
      <c r="L8" s="65">
        <f>VLOOKUP($A8,'Return Data'!$B$7:$R$2843,17,0)</f>
        <v>14.753299999999999</v>
      </c>
      <c r="M8" s="66">
        <f>RANK(L8,L$8:L$23,0)</f>
        <v>11</v>
      </c>
      <c r="N8" s="65">
        <f>VLOOKUP($A8,'Return Data'!$B$7:$R$2843,14,0)</f>
        <v>0.52790000000000004</v>
      </c>
      <c r="O8" s="66">
        <f>RANK(N8,N$8:N$23,0)</f>
        <v>12</v>
      </c>
      <c r="P8" s="65">
        <f>VLOOKUP($A8,'Return Data'!$B$7:$R$2843,15,0)</f>
        <v>10.1143</v>
      </c>
      <c r="Q8" s="66">
        <f>RANK(P8,P$8:P$23,0)</f>
        <v>11</v>
      </c>
      <c r="R8" s="65">
        <f>VLOOKUP($A8,'Return Data'!$B$7:$R$2843,16,0)</f>
        <v>15.0732</v>
      </c>
      <c r="S8" s="67">
        <f>RANK(R8,R$8:R$23,0)</f>
        <v>7</v>
      </c>
    </row>
    <row r="9" spans="1:20" x14ac:dyDescent="0.3">
      <c r="A9" s="63" t="s">
        <v>31</v>
      </c>
      <c r="B9" s="64">
        <f>VLOOKUP($A9,'Return Data'!$B$7:$R$2843,3,0)</f>
        <v>44330</v>
      </c>
      <c r="C9" s="65">
        <f>VLOOKUP($A9,'Return Data'!$B$7:$R$2843,4,0)</f>
        <v>352.61200000000002</v>
      </c>
      <c r="D9" s="65">
        <f>VLOOKUP($A9,'Return Data'!$B$7:$R$2843,10,0)</f>
        <v>-1.2087000000000001</v>
      </c>
      <c r="E9" s="66">
        <f t="shared" ref="E9:E23" si="0">RANK(D9,D$8:D$23,0)</f>
        <v>12</v>
      </c>
      <c r="F9" s="65">
        <f>VLOOKUP($A9,'Return Data'!$B$7:$R$2843,11,0)</f>
        <v>19.633700000000001</v>
      </c>
      <c r="G9" s="66">
        <f t="shared" ref="G9:G23" si="1">RANK(F9,F$8:F$23,0)</f>
        <v>10</v>
      </c>
      <c r="H9" s="65">
        <f>VLOOKUP($A9,'Return Data'!$B$7:$R$2843,12,0)</f>
        <v>34.073</v>
      </c>
      <c r="I9" s="66">
        <f t="shared" ref="I9:I23" si="2">RANK(H9,H$8:H$23,0)</f>
        <v>11</v>
      </c>
      <c r="J9" s="65">
        <f>VLOOKUP($A9,'Return Data'!$B$7:$R$2843,13,0)</f>
        <v>65.6404</v>
      </c>
      <c r="K9" s="66">
        <f t="shared" ref="K9:K23" si="3">RANK(J9,J$8:J$23,0)</f>
        <v>9</v>
      </c>
      <c r="L9" s="65">
        <f>VLOOKUP($A9,'Return Data'!$B$7:$R$2843,17,0)</f>
        <v>11.6334</v>
      </c>
      <c r="M9" s="66">
        <f t="shared" ref="M9:M23" si="4">RANK(L9,L$8:L$23,0)</f>
        <v>16</v>
      </c>
      <c r="N9" s="65">
        <f>VLOOKUP($A9,'Return Data'!$B$7:$R$2843,14,0)</f>
        <v>5.8525</v>
      </c>
      <c r="O9" s="66">
        <f t="shared" ref="O9:O23" si="5">RANK(N9,N$8:N$23,0)</f>
        <v>9</v>
      </c>
      <c r="P9" s="65">
        <f>VLOOKUP($A9,'Return Data'!$B$7:$R$2843,15,0)</f>
        <v>12.216799999999999</v>
      </c>
      <c r="Q9" s="66">
        <f t="shared" ref="Q9:Q23" si="6">RANK(P9,P$8:P$23,0)</f>
        <v>8</v>
      </c>
      <c r="R9" s="65">
        <f>VLOOKUP($A9,'Return Data'!$B$7:$R$2843,16,0)</f>
        <v>13.9411</v>
      </c>
      <c r="S9" s="67">
        <f t="shared" ref="S9:S23" si="7">RANK(R9,R$8:R$23,0)</f>
        <v>10</v>
      </c>
    </row>
    <row r="10" spans="1:20" x14ac:dyDescent="0.3">
      <c r="A10" s="63" t="s">
        <v>32</v>
      </c>
      <c r="B10" s="64">
        <f>VLOOKUP($A10,'Return Data'!$B$7:$R$2843,3,0)</f>
        <v>44330</v>
      </c>
      <c r="C10" s="65">
        <f>VLOOKUP($A10,'Return Data'!$B$7:$R$2843,4,0)</f>
        <v>203.52</v>
      </c>
      <c r="D10" s="65">
        <f>VLOOKUP($A10,'Return Data'!$B$7:$R$2843,10,0)</f>
        <v>4.891</v>
      </c>
      <c r="E10" s="66">
        <f t="shared" si="0"/>
        <v>3</v>
      </c>
      <c r="F10" s="65">
        <f>VLOOKUP($A10,'Return Data'!$B$7:$R$2843,11,0)</f>
        <v>29.301100000000002</v>
      </c>
      <c r="G10" s="66">
        <f t="shared" si="1"/>
        <v>4</v>
      </c>
      <c r="H10" s="65">
        <f>VLOOKUP($A10,'Return Data'!$B$7:$R$2843,12,0)</f>
        <v>38.893099999999997</v>
      </c>
      <c r="I10" s="66">
        <f t="shared" si="2"/>
        <v>6</v>
      </c>
      <c r="J10" s="65">
        <f>VLOOKUP($A10,'Return Data'!$B$7:$R$2843,13,0)</f>
        <v>71.068299999999994</v>
      </c>
      <c r="K10" s="66">
        <f t="shared" si="3"/>
        <v>5</v>
      </c>
      <c r="L10" s="65">
        <f>VLOOKUP($A10,'Return Data'!$B$7:$R$2843,17,0)</f>
        <v>20.5349</v>
      </c>
      <c r="M10" s="66">
        <f t="shared" si="4"/>
        <v>1</v>
      </c>
      <c r="N10" s="65">
        <f>VLOOKUP($A10,'Return Data'!$B$7:$R$2843,14,0)</f>
        <v>12.252700000000001</v>
      </c>
      <c r="O10" s="66">
        <f t="shared" si="5"/>
        <v>1</v>
      </c>
      <c r="P10" s="65">
        <f>VLOOKUP($A10,'Return Data'!$B$7:$R$2843,15,0)</f>
        <v>12.7539</v>
      </c>
      <c r="Q10" s="66">
        <f t="shared" si="6"/>
        <v>7</v>
      </c>
      <c r="R10" s="65">
        <f>VLOOKUP($A10,'Return Data'!$B$7:$R$2843,16,0)</f>
        <v>19.7043</v>
      </c>
      <c r="S10" s="67">
        <f t="shared" si="7"/>
        <v>1</v>
      </c>
    </row>
    <row r="11" spans="1:20" x14ac:dyDescent="0.3">
      <c r="A11" s="63" t="s">
        <v>33</v>
      </c>
      <c r="B11" s="64">
        <f>VLOOKUP($A11,'Return Data'!$B$7:$R$2843,3,0)</f>
        <v>44330</v>
      </c>
      <c r="C11" s="65">
        <f>VLOOKUP($A11,'Return Data'!$B$7:$R$2843,4,0)</f>
        <v>13.32</v>
      </c>
      <c r="D11" s="65">
        <f>VLOOKUP($A11,'Return Data'!$B$7:$R$2843,10,0)</f>
        <v>1.6017999999999999</v>
      </c>
      <c r="E11" s="66">
        <f t="shared" si="0"/>
        <v>5</v>
      </c>
      <c r="F11" s="65">
        <f>VLOOKUP($A11,'Return Data'!$B$7:$R$2843,11,0)</f>
        <v>22.8782</v>
      </c>
      <c r="G11" s="66">
        <f t="shared" si="1"/>
        <v>6</v>
      </c>
      <c r="H11" s="65">
        <f>VLOOKUP($A11,'Return Data'!$B$7:$R$2843,12,0)</f>
        <v>36.057200000000002</v>
      </c>
      <c r="I11" s="66">
        <f t="shared" si="2"/>
        <v>8</v>
      </c>
      <c r="J11" s="65">
        <f>VLOOKUP($A11,'Return Data'!$B$7:$R$2843,13,0)</f>
        <v>61.454500000000003</v>
      </c>
      <c r="K11" s="66">
        <f t="shared" si="3"/>
        <v>11</v>
      </c>
      <c r="L11" s="65">
        <f>VLOOKUP($A11,'Return Data'!$B$7:$R$2843,17,0)</f>
        <v>15.4473</v>
      </c>
      <c r="M11" s="66">
        <f t="shared" si="4"/>
        <v>8</v>
      </c>
      <c r="N11" s="65"/>
      <c r="O11" s="66"/>
      <c r="P11" s="65"/>
      <c r="Q11" s="66"/>
      <c r="R11" s="65">
        <f>VLOOKUP($A11,'Return Data'!$B$7:$R$2843,16,0)</f>
        <v>11.0542</v>
      </c>
      <c r="S11" s="67">
        <f t="shared" si="7"/>
        <v>13</v>
      </c>
    </row>
    <row r="12" spans="1:20" x14ac:dyDescent="0.3">
      <c r="A12" s="63" t="s">
        <v>34</v>
      </c>
      <c r="B12" s="64">
        <f>VLOOKUP($A12,'Return Data'!$B$7:$R$2843,3,0)</f>
        <v>44330</v>
      </c>
      <c r="C12" s="65">
        <f>VLOOKUP($A12,'Return Data'!$B$7:$R$2843,4,0)</f>
        <v>68.52</v>
      </c>
      <c r="D12" s="65">
        <f>VLOOKUP($A12,'Return Data'!$B$7:$R$2843,10,0)</f>
        <v>9.2649000000000008</v>
      </c>
      <c r="E12" s="66">
        <f t="shared" si="0"/>
        <v>1</v>
      </c>
      <c r="F12" s="65">
        <f>VLOOKUP($A12,'Return Data'!$B$7:$R$2843,11,0)</f>
        <v>41.7166</v>
      </c>
      <c r="G12" s="66">
        <f t="shared" si="1"/>
        <v>1</v>
      </c>
      <c r="H12" s="65">
        <f>VLOOKUP($A12,'Return Data'!$B$7:$R$2843,12,0)</f>
        <v>62.408200000000001</v>
      </c>
      <c r="I12" s="66">
        <f t="shared" si="2"/>
        <v>1</v>
      </c>
      <c r="J12" s="65">
        <f>VLOOKUP($A12,'Return Data'!$B$7:$R$2843,13,0)</f>
        <v>110.4423</v>
      </c>
      <c r="K12" s="66">
        <f t="shared" si="3"/>
        <v>1</v>
      </c>
      <c r="L12" s="65">
        <f>VLOOKUP($A12,'Return Data'!$B$7:$R$2843,17,0)</f>
        <v>18.6372</v>
      </c>
      <c r="M12" s="66">
        <f t="shared" si="4"/>
        <v>3</v>
      </c>
      <c r="N12" s="65">
        <f>VLOOKUP($A12,'Return Data'!$B$7:$R$2843,14,0)</f>
        <v>6.6463000000000001</v>
      </c>
      <c r="O12" s="66">
        <f t="shared" si="5"/>
        <v>7</v>
      </c>
      <c r="P12" s="65">
        <f>VLOOKUP($A12,'Return Data'!$B$7:$R$2843,15,0)</f>
        <v>14.705</v>
      </c>
      <c r="Q12" s="66">
        <f t="shared" si="6"/>
        <v>2</v>
      </c>
      <c r="R12" s="65">
        <f>VLOOKUP($A12,'Return Data'!$B$7:$R$2843,16,0)</f>
        <v>15.7033</v>
      </c>
      <c r="S12" s="67">
        <f t="shared" si="7"/>
        <v>5</v>
      </c>
    </row>
    <row r="13" spans="1:20" x14ac:dyDescent="0.3">
      <c r="A13" s="63" t="s">
        <v>35</v>
      </c>
      <c r="B13" s="64">
        <f>VLOOKUP($A13,'Return Data'!$B$7:$R$2843,3,0)</f>
        <v>44330</v>
      </c>
      <c r="C13" s="65">
        <f>VLOOKUP($A13,'Return Data'!$B$7:$R$2843,4,0)</f>
        <v>14.157400000000001</v>
      </c>
      <c r="D13" s="65">
        <f>VLOOKUP($A13,'Return Data'!$B$7:$R$2843,10,0)</f>
        <v>-2.2555999999999998</v>
      </c>
      <c r="E13" s="66">
        <f t="shared" si="0"/>
        <v>14</v>
      </c>
      <c r="F13" s="65">
        <f>VLOOKUP($A13,'Return Data'!$B$7:$R$2843,11,0)</f>
        <v>13.2719</v>
      </c>
      <c r="G13" s="66">
        <f t="shared" si="1"/>
        <v>15</v>
      </c>
      <c r="H13" s="65">
        <f>VLOOKUP($A13,'Return Data'!$B$7:$R$2843,12,0)</f>
        <v>26.272300000000001</v>
      </c>
      <c r="I13" s="66">
        <f t="shared" si="2"/>
        <v>15</v>
      </c>
      <c r="J13" s="65">
        <f>VLOOKUP($A13,'Return Data'!$B$7:$R$2843,13,0)</f>
        <v>50.889899999999997</v>
      </c>
      <c r="K13" s="66">
        <f t="shared" si="3"/>
        <v>15</v>
      </c>
      <c r="L13" s="65">
        <f>VLOOKUP($A13,'Return Data'!$B$7:$R$2843,17,0)</f>
        <v>12.1494</v>
      </c>
      <c r="M13" s="66">
        <f t="shared" si="4"/>
        <v>14</v>
      </c>
      <c r="N13" s="65">
        <f>VLOOKUP($A13,'Return Data'!$B$7:$R$2843,14,0)</f>
        <v>1.9578</v>
      </c>
      <c r="O13" s="66">
        <f t="shared" si="5"/>
        <v>11</v>
      </c>
      <c r="P13" s="65">
        <f>VLOOKUP($A13,'Return Data'!$B$7:$R$2843,15,0)</f>
        <v>7.5468000000000002</v>
      </c>
      <c r="Q13" s="66">
        <f t="shared" si="6"/>
        <v>12</v>
      </c>
      <c r="R13" s="65">
        <f>VLOOKUP($A13,'Return Data'!$B$7:$R$2843,16,0)</f>
        <v>6.3030999999999997</v>
      </c>
      <c r="S13" s="67">
        <f t="shared" si="7"/>
        <v>16</v>
      </c>
    </row>
    <row r="14" spans="1:20" x14ac:dyDescent="0.3">
      <c r="A14" s="63" t="s">
        <v>36</v>
      </c>
      <c r="B14" s="64">
        <f>VLOOKUP($A14,'Return Data'!$B$7:$R$2843,3,0)</f>
        <v>44330</v>
      </c>
      <c r="C14" s="65">
        <f>VLOOKUP($A14,'Return Data'!$B$7:$R$2843,4,0)</f>
        <v>341.52629188498997</v>
      </c>
      <c r="D14" s="65">
        <f>VLOOKUP($A14,'Return Data'!$B$7:$R$2843,10,0)</f>
        <v>-0.82389999999999997</v>
      </c>
      <c r="E14" s="66">
        <f t="shared" si="0"/>
        <v>11</v>
      </c>
      <c r="F14" s="65">
        <f>VLOOKUP($A14,'Return Data'!$B$7:$R$2843,11,0)</f>
        <v>22.800799999999999</v>
      </c>
      <c r="G14" s="66">
        <f t="shared" si="1"/>
        <v>7</v>
      </c>
      <c r="H14" s="65">
        <f>VLOOKUP($A14,'Return Data'!$B$7:$R$2843,12,0)</f>
        <v>40.469700000000003</v>
      </c>
      <c r="I14" s="66">
        <f t="shared" si="2"/>
        <v>4</v>
      </c>
      <c r="J14" s="65">
        <f>VLOOKUP($A14,'Return Data'!$B$7:$R$2843,13,0)</f>
        <v>68.2654</v>
      </c>
      <c r="K14" s="66">
        <f t="shared" si="3"/>
        <v>7</v>
      </c>
      <c r="L14" s="65">
        <f>VLOOKUP($A14,'Return Data'!$B$7:$R$2843,17,0)</f>
        <v>18.449200000000001</v>
      </c>
      <c r="M14" s="66">
        <f t="shared" si="4"/>
        <v>4</v>
      </c>
      <c r="N14" s="65">
        <f>VLOOKUP($A14,'Return Data'!$B$7:$R$2843,14,0)</f>
        <v>9.4829000000000008</v>
      </c>
      <c r="O14" s="66">
        <f t="shared" si="5"/>
        <v>4</v>
      </c>
      <c r="P14" s="65">
        <f>VLOOKUP($A14,'Return Data'!$B$7:$R$2843,15,0)</f>
        <v>15.577999999999999</v>
      </c>
      <c r="Q14" s="66">
        <f t="shared" si="6"/>
        <v>1</v>
      </c>
      <c r="R14" s="65">
        <f>VLOOKUP($A14,'Return Data'!$B$7:$R$2843,16,0)</f>
        <v>15.8744</v>
      </c>
      <c r="S14" s="67">
        <f t="shared" si="7"/>
        <v>4</v>
      </c>
    </row>
    <row r="15" spans="1:20" x14ac:dyDescent="0.3">
      <c r="A15" s="63" t="s">
        <v>37</v>
      </c>
      <c r="B15" s="64">
        <f>VLOOKUP($A15,'Return Data'!$B$7:$R$2843,3,0)</f>
        <v>44330</v>
      </c>
      <c r="C15" s="65">
        <f>VLOOKUP($A15,'Return Data'!$B$7:$R$2843,4,0)</f>
        <v>46.369</v>
      </c>
      <c r="D15" s="65">
        <f>VLOOKUP($A15,'Return Data'!$B$7:$R$2843,10,0)</f>
        <v>0.89649999999999996</v>
      </c>
      <c r="E15" s="66">
        <f t="shared" si="0"/>
        <v>7</v>
      </c>
      <c r="F15" s="65">
        <f>VLOOKUP($A15,'Return Data'!$B$7:$R$2843,11,0)</f>
        <v>22.449000000000002</v>
      </c>
      <c r="G15" s="66">
        <f t="shared" si="1"/>
        <v>8</v>
      </c>
      <c r="H15" s="65">
        <f>VLOOKUP($A15,'Return Data'!$B$7:$R$2843,12,0)</f>
        <v>35.951599999999999</v>
      </c>
      <c r="I15" s="66">
        <f t="shared" si="2"/>
        <v>9</v>
      </c>
      <c r="J15" s="65">
        <f>VLOOKUP($A15,'Return Data'!$B$7:$R$2843,13,0)</f>
        <v>69.843599999999995</v>
      </c>
      <c r="K15" s="66">
        <f t="shared" si="3"/>
        <v>6</v>
      </c>
      <c r="L15" s="65">
        <f>VLOOKUP($A15,'Return Data'!$B$7:$R$2843,17,0)</f>
        <v>16.410299999999999</v>
      </c>
      <c r="M15" s="66">
        <f t="shared" si="4"/>
        <v>6</v>
      </c>
      <c r="N15" s="65">
        <f>VLOOKUP($A15,'Return Data'!$B$7:$R$2843,14,0)</f>
        <v>7.3468</v>
      </c>
      <c r="O15" s="66">
        <f t="shared" si="5"/>
        <v>6</v>
      </c>
      <c r="P15" s="65">
        <f>VLOOKUP($A15,'Return Data'!$B$7:$R$2843,15,0)</f>
        <v>13.6088</v>
      </c>
      <c r="Q15" s="66">
        <f t="shared" si="6"/>
        <v>5</v>
      </c>
      <c r="R15" s="65">
        <f>VLOOKUP($A15,'Return Data'!$B$7:$R$2843,16,0)</f>
        <v>14.4671</v>
      </c>
      <c r="S15" s="67">
        <f t="shared" si="7"/>
        <v>8</v>
      </c>
    </row>
    <row r="16" spans="1:20" x14ac:dyDescent="0.3">
      <c r="A16" s="63" t="s">
        <v>38</v>
      </c>
      <c r="B16" s="64">
        <f>VLOOKUP($A16,'Return Data'!$B$7:$R$2843,3,0)</f>
        <v>44330</v>
      </c>
      <c r="C16" s="65">
        <f>VLOOKUP($A16,'Return Data'!$B$7:$R$2843,4,0)</f>
        <v>98.573400000000007</v>
      </c>
      <c r="D16" s="65">
        <f>VLOOKUP($A16,'Return Data'!$B$7:$R$2843,10,0)</f>
        <v>1.5235000000000001</v>
      </c>
      <c r="E16" s="66">
        <f t="shared" si="0"/>
        <v>6</v>
      </c>
      <c r="F16" s="65">
        <f>VLOOKUP($A16,'Return Data'!$B$7:$R$2843,11,0)</f>
        <v>25.116</v>
      </c>
      <c r="G16" s="66">
        <f t="shared" si="1"/>
        <v>5</v>
      </c>
      <c r="H16" s="65">
        <f>VLOOKUP($A16,'Return Data'!$B$7:$R$2843,12,0)</f>
        <v>38.737699999999997</v>
      </c>
      <c r="I16" s="66">
        <f t="shared" si="2"/>
        <v>7</v>
      </c>
      <c r="J16" s="65">
        <f>VLOOKUP($A16,'Return Data'!$B$7:$R$2843,13,0)</f>
        <v>74.278300000000002</v>
      </c>
      <c r="K16" s="66">
        <f t="shared" si="3"/>
        <v>4</v>
      </c>
      <c r="L16" s="65">
        <f>VLOOKUP($A16,'Return Data'!$B$7:$R$2843,17,0)</f>
        <v>17.971</v>
      </c>
      <c r="M16" s="66">
        <f t="shared" si="4"/>
        <v>5</v>
      </c>
      <c r="N16" s="65">
        <f>VLOOKUP($A16,'Return Data'!$B$7:$R$2843,14,0)</f>
        <v>9.9375</v>
      </c>
      <c r="O16" s="66">
        <f t="shared" si="5"/>
        <v>3</v>
      </c>
      <c r="P16" s="65">
        <f>VLOOKUP($A16,'Return Data'!$B$7:$R$2843,15,0)</f>
        <v>14.472099999999999</v>
      </c>
      <c r="Q16" s="66">
        <f t="shared" si="6"/>
        <v>3</v>
      </c>
      <c r="R16" s="65">
        <f>VLOOKUP($A16,'Return Data'!$B$7:$R$2843,16,0)</f>
        <v>15.434100000000001</v>
      </c>
      <c r="S16" s="67">
        <f t="shared" si="7"/>
        <v>6</v>
      </c>
    </row>
    <row r="17" spans="1:19" x14ac:dyDescent="0.3">
      <c r="A17" s="63" t="s">
        <v>39</v>
      </c>
      <c r="B17" s="64">
        <f>VLOOKUP($A17,'Return Data'!$B$7:$R$2843,3,0)</f>
        <v>44330</v>
      </c>
      <c r="C17" s="65">
        <f>VLOOKUP($A17,'Return Data'!$B$7:$R$2843,4,0)</f>
        <v>66.790000000000006</v>
      </c>
      <c r="D17" s="65">
        <f>VLOOKUP($A17,'Return Data'!$B$7:$R$2843,10,0)</f>
        <v>-0.68400000000000005</v>
      </c>
      <c r="E17" s="66">
        <f t="shared" si="0"/>
        <v>10</v>
      </c>
      <c r="F17" s="65">
        <f>VLOOKUP($A17,'Return Data'!$B$7:$R$2843,11,0)</f>
        <v>21.657599999999999</v>
      </c>
      <c r="G17" s="66">
        <f t="shared" si="1"/>
        <v>9</v>
      </c>
      <c r="H17" s="65">
        <f>VLOOKUP($A17,'Return Data'!$B$7:$R$2843,12,0)</f>
        <v>38.972099999999998</v>
      </c>
      <c r="I17" s="66">
        <f t="shared" si="2"/>
        <v>5</v>
      </c>
      <c r="J17" s="65">
        <f>VLOOKUP($A17,'Return Data'!$B$7:$R$2843,13,0)</f>
        <v>67.603499999999997</v>
      </c>
      <c r="K17" s="66">
        <f t="shared" si="3"/>
        <v>8</v>
      </c>
      <c r="L17" s="65">
        <f>VLOOKUP($A17,'Return Data'!$B$7:$R$2843,17,0)</f>
        <v>11.6425</v>
      </c>
      <c r="M17" s="66">
        <f t="shared" si="4"/>
        <v>15</v>
      </c>
      <c r="N17" s="65">
        <f>VLOOKUP($A17,'Return Data'!$B$7:$R$2843,14,0)</f>
        <v>7.9246999999999996</v>
      </c>
      <c r="O17" s="66">
        <f t="shared" si="5"/>
        <v>5</v>
      </c>
      <c r="P17" s="65">
        <f>VLOOKUP($A17,'Return Data'!$B$7:$R$2843,15,0)</f>
        <v>10.9862</v>
      </c>
      <c r="Q17" s="66">
        <f t="shared" si="6"/>
        <v>10</v>
      </c>
      <c r="R17" s="65">
        <f>VLOOKUP($A17,'Return Data'!$B$7:$R$2843,16,0)</f>
        <v>13.1191</v>
      </c>
      <c r="S17" s="67">
        <f t="shared" si="7"/>
        <v>12</v>
      </c>
    </row>
    <row r="18" spans="1:19" x14ac:dyDescent="0.3">
      <c r="A18" s="63" t="s">
        <v>40</v>
      </c>
      <c r="B18" s="64">
        <f>VLOOKUP($A18,'Return Data'!$B$7:$R$2843,3,0)</f>
        <v>44330</v>
      </c>
      <c r="C18" s="65">
        <f>VLOOKUP($A18,'Return Data'!$B$7:$R$2843,4,0)</f>
        <v>163.3536</v>
      </c>
      <c r="D18" s="65">
        <f>VLOOKUP($A18,'Return Data'!$B$7:$R$2843,10,0)</f>
        <v>-3.0566</v>
      </c>
      <c r="E18" s="66">
        <f t="shared" si="0"/>
        <v>16</v>
      </c>
      <c r="F18" s="65">
        <f>VLOOKUP($A18,'Return Data'!$B$7:$R$2843,11,0)</f>
        <v>13.031499999999999</v>
      </c>
      <c r="G18" s="66">
        <f t="shared" si="1"/>
        <v>16</v>
      </c>
      <c r="H18" s="65">
        <f>VLOOKUP($A18,'Return Data'!$B$7:$R$2843,12,0)</f>
        <v>25.259599999999999</v>
      </c>
      <c r="I18" s="66">
        <f t="shared" si="2"/>
        <v>16</v>
      </c>
      <c r="J18" s="65">
        <f>VLOOKUP($A18,'Return Data'!$B$7:$R$2843,13,0)</f>
        <v>52.193800000000003</v>
      </c>
      <c r="K18" s="66">
        <f t="shared" si="3"/>
        <v>14</v>
      </c>
      <c r="L18" s="65">
        <f>VLOOKUP($A18,'Return Data'!$B$7:$R$2843,17,0)</f>
        <v>12.8248</v>
      </c>
      <c r="M18" s="66">
        <f t="shared" si="4"/>
        <v>13</v>
      </c>
      <c r="N18" s="65">
        <f>VLOOKUP($A18,'Return Data'!$B$7:$R$2843,14,0)</f>
        <v>4.8753000000000002</v>
      </c>
      <c r="O18" s="66">
        <f t="shared" si="5"/>
        <v>10</v>
      </c>
      <c r="P18" s="65">
        <f>VLOOKUP($A18,'Return Data'!$B$7:$R$2843,15,0)</f>
        <v>14.056699999999999</v>
      </c>
      <c r="Q18" s="66">
        <f t="shared" si="6"/>
        <v>4</v>
      </c>
      <c r="R18" s="65">
        <f>VLOOKUP($A18,'Return Data'!$B$7:$R$2843,16,0)</f>
        <v>17.990400000000001</v>
      </c>
      <c r="S18" s="67">
        <f t="shared" si="7"/>
        <v>2</v>
      </c>
    </row>
    <row r="19" spans="1:19" x14ac:dyDescent="0.3">
      <c r="A19" s="63" t="s">
        <v>41</v>
      </c>
      <c r="B19" s="64">
        <f>VLOOKUP($A19,'Return Data'!$B$7:$R$2843,3,0)</f>
        <v>44330</v>
      </c>
      <c r="C19" s="65">
        <f>VLOOKUP($A19,'Return Data'!$B$7:$R$2843,4,0)</f>
        <v>12.514200000000001</v>
      </c>
      <c r="D19" s="65">
        <f>VLOOKUP($A19,'Return Data'!$B$7:$R$2843,10,0)</f>
        <v>1.9246000000000001</v>
      </c>
      <c r="E19" s="66">
        <f t="shared" si="0"/>
        <v>4</v>
      </c>
      <c r="F19" s="65">
        <f>VLOOKUP($A19,'Return Data'!$B$7:$R$2843,11,0)</f>
        <v>19.2317</v>
      </c>
      <c r="G19" s="66">
        <f t="shared" si="1"/>
        <v>12</v>
      </c>
      <c r="H19" s="65">
        <f>VLOOKUP($A19,'Return Data'!$B$7:$R$2843,12,0)</f>
        <v>29.912400000000002</v>
      </c>
      <c r="I19" s="66">
        <f t="shared" si="2"/>
        <v>12</v>
      </c>
      <c r="J19" s="65">
        <f>VLOOKUP($A19,'Return Data'!$B$7:$R$2843,13,0)</f>
        <v>53.433599999999998</v>
      </c>
      <c r="K19" s="66">
        <f t="shared" si="3"/>
        <v>13</v>
      </c>
      <c r="L19" s="65">
        <f>VLOOKUP($A19,'Return Data'!$B$7:$R$2843,17,0)</f>
        <v>15.343999999999999</v>
      </c>
      <c r="M19" s="66">
        <f t="shared" si="4"/>
        <v>9</v>
      </c>
      <c r="N19" s="65"/>
      <c r="O19" s="66"/>
      <c r="P19" s="65"/>
      <c r="Q19" s="66"/>
      <c r="R19" s="65">
        <f>VLOOKUP($A19,'Return Data'!$B$7:$R$2843,16,0)</f>
        <v>8.2223000000000006</v>
      </c>
      <c r="S19" s="67">
        <f t="shared" si="7"/>
        <v>14</v>
      </c>
    </row>
    <row r="20" spans="1:19" x14ac:dyDescent="0.3">
      <c r="A20" s="63" t="s">
        <v>42</v>
      </c>
      <c r="B20" s="64">
        <f>VLOOKUP($A20,'Return Data'!$B$7:$R$2843,3,0)</f>
        <v>44330</v>
      </c>
      <c r="C20" s="65">
        <f>VLOOKUP($A20,'Return Data'!$B$7:$R$2843,4,0)</f>
        <v>11.951000000000001</v>
      </c>
      <c r="D20" s="65">
        <f>VLOOKUP($A20,'Return Data'!$B$7:$R$2843,10,0)</f>
        <v>0.40920000000000001</v>
      </c>
      <c r="E20" s="66">
        <f t="shared" si="0"/>
        <v>8</v>
      </c>
      <c r="F20" s="65">
        <f>VLOOKUP($A20,'Return Data'!$B$7:$R$2843,11,0)</f>
        <v>16.633800000000001</v>
      </c>
      <c r="G20" s="66">
        <f t="shared" si="1"/>
        <v>14</v>
      </c>
      <c r="H20" s="65">
        <f>VLOOKUP($A20,'Return Data'!$B$7:$R$2843,12,0)</f>
        <v>27.047699999999999</v>
      </c>
      <c r="I20" s="66">
        <f t="shared" si="2"/>
        <v>14</v>
      </c>
      <c r="J20" s="65">
        <f>VLOOKUP($A20,'Return Data'!$B$7:$R$2843,13,0)</f>
        <v>49.968600000000002</v>
      </c>
      <c r="K20" s="66">
        <f t="shared" si="3"/>
        <v>16</v>
      </c>
      <c r="L20" s="65">
        <f>VLOOKUP($A20,'Return Data'!$B$7:$R$2843,17,0)</f>
        <v>14.271599999999999</v>
      </c>
      <c r="M20" s="66">
        <f t="shared" si="4"/>
        <v>12</v>
      </c>
      <c r="N20" s="65"/>
      <c r="O20" s="66"/>
      <c r="P20" s="65"/>
      <c r="Q20" s="66"/>
      <c r="R20" s="65">
        <f>VLOOKUP($A20,'Return Data'!$B$7:$R$2843,16,0)</f>
        <v>6.6191000000000004</v>
      </c>
      <c r="S20" s="67">
        <f t="shared" si="7"/>
        <v>15</v>
      </c>
    </row>
    <row r="21" spans="1:19" x14ac:dyDescent="0.3">
      <c r="A21" s="63" t="s">
        <v>43</v>
      </c>
      <c r="B21" s="64">
        <f>VLOOKUP($A21,'Return Data'!$B$7:$R$2843,3,0)</f>
        <v>44330</v>
      </c>
      <c r="C21" s="65">
        <f>VLOOKUP($A21,'Return Data'!$B$7:$R$2843,4,0)</f>
        <v>320.35140000000001</v>
      </c>
      <c r="D21" s="65">
        <f>VLOOKUP($A21,'Return Data'!$B$7:$R$2843,10,0)</f>
        <v>0.25080000000000002</v>
      </c>
      <c r="E21" s="66">
        <f t="shared" si="0"/>
        <v>9</v>
      </c>
      <c r="F21" s="65">
        <f>VLOOKUP($A21,'Return Data'!$B$7:$R$2843,11,0)</f>
        <v>33.565100000000001</v>
      </c>
      <c r="G21" s="66">
        <f t="shared" si="1"/>
        <v>2</v>
      </c>
      <c r="H21" s="65">
        <f>VLOOKUP($A21,'Return Data'!$B$7:$R$2843,12,0)</f>
        <v>51.752699999999997</v>
      </c>
      <c r="I21" s="66">
        <f t="shared" si="2"/>
        <v>2</v>
      </c>
      <c r="J21" s="65">
        <f>VLOOKUP($A21,'Return Data'!$B$7:$R$2843,13,0)</f>
        <v>86.205600000000004</v>
      </c>
      <c r="K21" s="66">
        <f t="shared" si="3"/>
        <v>2</v>
      </c>
      <c r="L21" s="65">
        <f>VLOOKUP($A21,'Return Data'!$B$7:$R$2843,17,0)</f>
        <v>15.054</v>
      </c>
      <c r="M21" s="66">
        <f t="shared" si="4"/>
        <v>10</v>
      </c>
      <c r="N21" s="65">
        <f>VLOOKUP($A21,'Return Data'!$B$7:$R$2843,14,0)</f>
        <v>6.1933999999999996</v>
      </c>
      <c r="O21" s="66">
        <f t="shared" si="5"/>
        <v>8</v>
      </c>
      <c r="P21" s="65">
        <f>VLOOKUP($A21,'Return Data'!$B$7:$R$2843,15,0)</f>
        <v>12.1393</v>
      </c>
      <c r="Q21" s="66">
        <f t="shared" si="6"/>
        <v>9</v>
      </c>
      <c r="R21" s="65">
        <f>VLOOKUP($A21,'Return Data'!$B$7:$R$2843,16,0)</f>
        <v>16.771699999999999</v>
      </c>
      <c r="S21" s="67">
        <f t="shared" si="7"/>
        <v>3</v>
      </c>
    </row>
    <row r="22" spans="1:19" x14ac:dyDescent="0.3">
      <c r="A22" s="63" t="s">
        <v>44</v>
      </c>
      <c r="B22" s="64">
        <f>VLOOKUP($A22,'Return Data'!$B$7:$R$2843,3,0)</f>
        <v>44330</v>
      </c>
      <c r="C22" s="65">
        <f>VLOOKUP($A22,'Return Data'!$B$7:$R$2843,4,0)</f>
        <v>13.65</v>
      </c>
      <c r="D22" s="65">
        <f>VLOOKUP($A22,'Return Data'!$B$7:$R$2843,10,0)</f>
        <v>-2.2906</v>
      </c>
      <c r="E22" s="66">
        <f t="shared" si="0"/>
        <v>15</v>
      </c>
      <c r="F22" s="65">
        <f>VLOOKUP($A22,'Return Data'!$B$7:$R$2843,11,0)</f>
        <v>18.386800000000001</v>
      </c>
      <c r="G22" s="66">
        <f t="shared" si="1"/>
        <v>13</v>
      </c>
      <c r="H22" s="65">
        <f>VLOOKUP($A22,'Return Data'!$B$7:$R$2843,12,0)</f>
        <v>29.6296</v>
      </c>
      <c r="I22" s="66">
        <f t="shared" si="2"/>
        <v>13</v>
      </c>
      <c r="J22" s="65">
        <f>VLOOKUP($A22,'Return Data'!$B$7:$R$2843,13,0)</f>
        <v>60.966999999999999</v>
      </c>
      <c r="K22" s="66">
        <f t="shared" si="3"/>
        <v>12</v>
      </c>
      <c r="L22" s="65">
        <f>VLOOKUP($A22,'Return Data'!$B$7:$R$2843,17,0)</f>
        <v>15.6591</v>
      </c>
      <c r="M22" s="66">
        <f t="shared" si="4"/>
        <v>7</v>
      </c>
      <c r="N22" s="65"/>
      <c r="O22" s="66"/>
      <c r="P22" s="65"/>
      <c r="Q22" s="66"/>
      <c r="R22" s="65">
        <f>VLOOKUP($A22,'Return Data'!$B$7:$R$2843,16,0)</f>
        <v>13.5945</v>
      </c>
      <c r="S22" s="67">
        <f t="shared" si="7"/>
        <v>11</v>
      </c>
    </row>
    <row r="23" spans="1:19" x14ac:dyDescent="0.3">
      <c r="A23" s="63" t="s">
        <v>45</v>
      </c>
      <c r="B23" s="64">
        <f>VLOOKUP($A23,'Return Data'!$B$7:$R$2843,3,0)</f>
        <v>44330</v>
      </c>
      <c r="C23" s="65">
        <f>VLOOKUP($A23,'Return Data'!$B$7:$R$2843,4,0)</f>
        <v>83.389799999999994</v>
      </c>
      <c r="D23" s="65">
        <f>VLOOKUP($A23,'Return Data'!$B$7:$R$2843,10,0)</f>
        <v>-1.2326999999999999</v>
      </c>
      <c r="E23" s="66">
        <f t="shared" si="0"/>
        <v>13</v>
      </c>
      <c r="F23" s="65">
        <f>VLOOKUP($A23,'Return Data'!$B$7:$R$2843,11,0)</f>
        <v>19.529599999999999</v>
      </c>
      <c r="G23" s="66">
        <f t="shared" si="1"/>
        <v>11</v>
      </c>
      <c r="H23" s="65">
        <f>VLOOKUP($A23,'Return Data'!$B$7:$R$2843,12,0)</f>
        <v>35.260800000000003</v>
      </c>
      <c r="I23" s="66">
        <f t="shared" si="2"/>
        <v>10</v>
      </c>
      <c r="J23" s="65">
        <f>VLOOKUP($A23,'Return Data'!$B$7:$R$2843,13,0)</f>
        <v>64.633399999999995</v>
      </c>
      <c r="K23" s="66">
        <f t="shared" si="3"/>
        <v>10</v>
      </c>
      <c r="L23" s="65">
        <f>VLOOKUP($A23,'Return Data'!$B$7:$R$2843,17,0)</f>
        <v>19.115200000000002</v>
      </c>
      <c r="M23" s="66">
        <f t="shared" si="4"/>
        <v>2</v>
      </c>
      <c r="N23" s="65">
        <f>VLOOKUP($A23,'Return Data'!$B$7:$R$2843,14,0)</f>
        <v>11.6325</v>
      </c>
      <c r="O23" s="66">
        <f t="shared" si="5"/>
        <v>2</v>
      </c>
      <c r="P23" s="65">
        <f>VLOOKUP($A23,'Return Data'!$B$7:$R$2843,15,0)</f>
        <v>13.3569</v>
      </c>
      <c r="Q23" s="66">
        <f t="shared" si="6"/>
        <v>6</v>
      </c>
      <c r="R23" s="65">
        <f>VLOOKUP($A23,'Return Data'!$B$7:$R$2843,16,0)</f>
        <v>14.3398</v>
      </c>
      <c r="S23" s="67">
        <f t="shared" si="7"/>
        <v>9</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1.0423499999999999</v>
      </c>
      <c r="E25" s="74"/>
      <c r="F25" s="75">
        <f>AVERAGE(F8:F23)</f>
        <v>23.289925</v>
      </c>
      <c r="G25" s="74"/>
      <c r="H25" s="75">
        <f>AVERAGE(H8:H23)</f>
        <v>37.370718750000002</v>
      </c>
      <c r="I25" s="74"/>
      <c r="J25" s="75">
        <f>AVERAGE(J8:J23)</f>
        <v>67.814287500000006</v>
      </c>
      <c r="K25" s="74"/>
      <c r="L25" s="75">
        <f>AVERAGE(L8:L23)</f>
        <v>15.618575000000003</v>
      </c>
      <c r="M25" s="74"/>
      <c r="N25" s="75">
        <f>AVERAGE(N8:N23)</f>
        <v>7.0525250000000002</v>
      </c>
      <c r="O25" s="74"/>
      <c r="P25" s="75">
        <f>AVERAGE(P8:P23)</f>
        <v>12.627899999999999</v>
      </c>
      <c r="Q25" s="74"/>
      <c r="R25" s="75">
        <f>AVERAGE(R8:R23)</f>
        <v>13.63823125</v>
      </c>
      <c r="S25" s="76"/>
    </row>
    <row r="26" spans="1:19" x14ac:dyDescent="0.3">
      <c r="A26" s="73" t="s">
        <v>28</v>
      </c>
      <c r="B26" s="74"/>
      <c r="C26" s="74"/>
      <c r="D26" s="75">
        <f>MIN(D8:D23)</f>
        <v>-3.0566</v>
      </c>
      <c r="E26" s="74"/>
      <c r="F26" s="75">
        <f>MIN(F8:F23)</f>
        <v>13.031499999999999</v>
      </c>
      <c r="G26" s="74"/>
      <c r="H26" s="75">
        <f>MIN(H8:H23)</f>
        <v>25.259599999999999</v>
      </c>
      <c r="I26" s="74"/>
      <c r="J26" s="75">
        <f>MIN(J8:J23)</f>
        <v>49.968600000000002</v>
      </c>
      <c r="K26" s="74"/>
      <c r="L26" s="75">
        <f>MIN(L8:L23)</f>
        <v>11.6334</v>
      </c>
      <c r="M26" s="74"/>
      <c r="N26" s="75">
        <f>MIN(N8:N23)</f>
        <v>0.52790000000000004</v>
      </c>
      <c r="O26" s="74"/>
      <c r="P26" s="75">
        <f>MIN(P8:P23)</f>
        <v>7.5468000000000002</v>
      </c>
      <c r="Q26" s="74"/>
      <c r="R26" s="75">
        <f>MIN(R8:R23)</f>
        <v>6.3030999999999997</v>
      </c>
      <c r="S26" s="76"/>
    </row>
    <row r="27" spans="1:19" ht="15" thickBot="1" x14ac:dyDescent="0.35">
      <c r="A27" s="77" t="s">
        <v>29</v>
      </c>
      <c r="B27" s="78"/>
      <c r="C27" s="78"/>
      <c r="D27" s="79">
        <f>MAX(D8:D23)</f>
        <v>9.2649000000000008</v>
      </c>
      <c r="E27" s="78"/>
      <c r="F27" s="79">
        <f>MAX(F8:F23)</f>
        <v>41.7166</v>
      </c>
      <c r="G27" s="78"/>
      <c r="H27" s="79">
        <f>MAX(H8:H23)</f>
        <v>62.408200000000001</v>
      </c>
      <c r="I27" s="78"/>
      <c r="J27" s="79">
        <f>MAX(J8:J23)</f>
        <v>110.4423</v>
      </c>
      <c r="K27" s="78"/>
      <c r="L27" s="79">
        <f>MAX(L8:L23)</f>
        <v>20.5349</v>
      </c>
      <c r="M27" s="78"/>
      <c r="N27" s="79">
        <f>MAX(N8:N23)</f>
        <v>12.252700000000001</v>
      </c>
      <c r="O27" s="78"/>
      <c r="P27" s="79">
        <f>MAX(P8:P23)</f>
        <v>15.577999999999999</v>
      </c>
      <c r="Q27" s="78"/>
      <c r="R27" s="79">
        <f>MAX(R8:R23)</f>
        <v>19.7043</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1564</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1904</v>
      </c>
      <c r="B8" s="64">
        <f>VLOOKUP($A8,'Return Data'!$B$7:$R$2843,3,0)</f>
        <v>44330</v>
      </c>
      <c r="C8" s="65">
        <f>VLOOKUP($A8,'Return Data'!$B$7:$R$2843,4,0)</f>
        <v>582.67999999999995</v>
      </c>
      <c r="D8" s="65">
        <f>VLOOKUP($A8,'Return Data'!$B$7:$R$2843,10,0)</f>
        <v>-1.4245000000000001</v>
      </c>
      <c r="E8" s="66">
        <f>RANK(D8,D$8:D$34,0)</f>
        <v>24</v>
      </c>
      <c r="F8" s="65">
        <f>VLOOKUP($A8,'Return Data'!$B$7:$R$2843,11,0)</f>
        <v>21.553699999999999</v>
      </c>
      <c r="G8" s="66">
        <f>RANK(F8,F$8:F$34,0)</f>
        <v>16</v>
      </c>
      <c r="H8" s="65">
        <f>VLOOKUP($A8,'Return Data'!$B$7:$R$2843,12,0)</f>
        <v>41.115499999999997</v>
      </c>
      <c r="I8" s="66">
        <f>RANK(H8,H$8:H$34,0)</f>
        <v>5</v>
      </c>
      <c r="J8" s="65">
        <f>VLOOKUP($A8,'Return Data'!$B$7:$R$2843,13,0)</f>
        <v>68.687399999999997</v>
      </c>
      <c r="K8" s="66">
        <f>RANK(J8,J$8:J$34,0)</f>
        <v>11</v>
      </c>
      <c r="L8" s="65">
        <f>VLOOKUP($A8,'Return Data'!$B$7:$R$2843,17,0)</f>
        <v>19.456600000000002</v>
      </c>
      <c r="M8" s="66">
        <f>RANK(L8,L$8:L$34,0)</f>
        <v>10</v>
      </c>
      <c r="N8" s="65">
        <f>VLOOKUP($A8,'Return Data'!$B$7:$R$2843,14,0)</f>
        <v>9.8257999999999992</v>
      </c>
      <c r="O8" s="66">
        <f>RANK(N8,N$8:N$34,0)</f>
        <v>16</v>
      </c>
      <c r="P8" s="65">
        <f>VLOOKUP($A8,'Return Data'!$B$7:$R$2843,15,0)</f>
        <v>14.2669</v>
      </c>
      <c r="Q8" s="66">
        <f>RANK(P8,P$8:P$34,0)</f>
        <v>16</v>
      </c>
      <c r="R8" s="65">
        <f>VLOOKUP($A8,'Return Data'!$B$7:$R$2843,16,0)</f>
        <v>16.372</v>
      </c>
      <c r="S8" s="67">
        <f>RANK(R8,R$8:R$34,0)</f>
        <v>10</v>
      </c>
    </row>
    <row r="9" spans="1:20" x14ac:dyDescent="0.3">
      <c r="A9" s="63" t="s">
        <v>900</v>
      </c>
      <c r="B9" s="64">
        <f>VLOOKUP($A9,'Return Data'!$B$7:$R$2843,3,0)</f>
        <v>44330</v>
      </c>
      <c r="C9" s="65">
        <f>VLOOKUP($A9,'Return Data'!$B$7:$R$2843,4,0)</f>
        <v>17.22</v>
      </c>
      <c r="D9" s="65">
        <f>VLOOKUP($A9,'Return Data'!$B$7:$R$2843,10,0)</f>
        <v>4.7445000000000004</v>
      </c>
      <c r="E9" s="66">
        <f t="shared" ref="E9:E34" si="0">RANK(D9,D$8:D$34,0)</f>
        <v>3</v>
      </c>
      <c r="F9" s="65">
        <f>VLOOKUP($A9,'Return Data'!$B$7:$R$2843,11,0)</f>
        <v>23.618099999999998</v>
      </c>
      <c r="G9" s="66">
        <f t="shared" ref="G9:G34" si="1">RANK(F9,F$8:F$34,0)</f>
        <v>11</v>
      </c>
      <c r="H9" s="65">
        <f>VLOOKUP($A9,'Return Data'!$B$7:$R$2843,12,0)</f>
        <v>38.202199999999998</v>
      </c>
      <c r="I9" s="66">
        <f t="shared" ref="I9:I34" si="2">RANK(H9,H$8:H$34,0)</f>
        <v>14</v>
      </c>
      <c r="J9" s="65">
        <f>VLOOKUP($A9,'Return Data'!$B$7:$R$2843,13,0)</f>
        <v>66.055899999999994</v>
      </c>
      <c r="K9" s="66">
        <f t="shared" ref="K9:K34" si="3">RANK(J9,J$8:J$34,0)</f>
        <v>14</v>
      </c>
      <c r="L9" s="65">
        <f>VLOOKUP($A9,'Return Data'!$B$7:$R$2843,17,0)</f>
        <v>28.447399999999998</v>
      </c>
      <c r="M9" s="66">
        <f t="shared" ref="M9:M34" si="4">RANK(L9,L$8:L$34,0)</f>
        <v>1</v>
      </c>
      <c r="N9" s="65"/>
      <c r="O9" s="66"/>
      <c r="P9" s="65"/>
      <c r="Q9" s="66"/>
      <c r="R9" s="65">
        <f>VLOOKUP($A9,'Return Data'!$B$7:$R$2843,16,0)</f>
        <v>23.635000000000002</v>
      </c>
      <c r="S9" s="67">
        <f t="shared" ref="S9:S34" si="5">RANK(R9,R$8:R$34,0)</f>
        <v>3</v>
      </c>
    </row>
    <row r="10" spans="1:20" x14ac:dyDescent="0.3">
      <c r="A10" s="63" t="s">
        <v>902</v>
      </c>
      <c r="B10" s="64">
        <f>VLOOKUP($A10,'Return Data'!$B$7:$R$2843,3,0)</f>
        <v>44330</v>
      </c>
      <c r="C10" s="65">
        <f>VLOOKUP($A10,'Return Data'!$B$7:$R$2843,4,0)</f>
        <v>50.04</v>
      </c>
      <c r="D10" s="65">
        <f>VLOOKUP($A10,'Return Data'!$B$7:$R$2843,10,0)</f>
        <v>3.4952999999999999</v>
      </c>
      <c r="E10" s="66">
        <f t="shared" si="0"/>
        <v>6</v>
      </c>
      <c r="F10" s="65">
        <f>VLOOKUP($A10,'Return Data'!$B$7:$R$2843,11,0)</f>
        <v>18.775200000000002</v>
      </c>
      <c r="G10" s="66">
        <f t="shared" si="1"/>
        <v>23</v>
      </c>
      <c r="H10" s="65">
        <f>VLOOKUP($A10,'Return Data'!$B$7:$R$2843,12,0)</f>
        <v>34.227499999999999</v>
      </c>
      <c r="I10" s="66">
        <f t="shared" si="2"/>
        <v>21</v>
      </c>
      <c r="J10" s="65">
        <f>VLOOKUP($A10,'Return Data'!$B$7:$R$2843,13,0)</f>
        <v>58.706000000000003</v>
      </c>
      <c r="K10" s="66">
        <f t="shared" si="3"/>
        <v>23</v>
      </c>
      <c r="L10" s="65">
        <f>VLOOKUP($A10,'Return Data'!$B$7:$R$2843,17,0)</f>
        <v>20.929600000000001</v>
      </c>
      <c r="M10" s="66">
        <f t="shared" si="4"/>
        <v>8</v>
      </c>
      <c r="N10" s="65">
        <f>VLOOKUP($A10,'Return Data'!$B$7:$R$2843,14,0)</f>
        <v>7.3159000000000001</v>
      </c>
      <c r="O10" s="66">
        <f t="shared" ref="O10:O34" si="6">RANK(N10,N$8:N$34,0)</f>
        <v>21</v>
      </c>
      <c r="P10" s="65">
        <f>VLOOKUP($A10,'Return Data'!$B$7:$R$2843,15,0)</f>
        <v>12.6225</v>
      </c>
      <c r="Q10" s="66">
        <f t="shared" ref="Q10:Q34" si="7">RANK(P10,P$8:P$34,0)</f>
        <v>18</v>
      </c>
      <c r="R10" s="65">
        <f>VLOOKUP($A10,'Return Data'!$B$7:$R$2843,16,0)</f>
        <v>12.6678</v>
      </c>
      <c r="S10" s="67">
        <f t="shared" si="5"/>
        <v>24</v>
      </c>
    </row>
    <row r="11" spans="1:20" x14ac:dyDescent="0.3">
      <c r="A11" s="63" t="s">
        <v>904</v>
      </c>
      <c r="B11" s="64">
        <f>VLOOKUP($A11,'Return Data'!$B$7:$R$2843,3,0)</f>
        <v>44330</v>
      </c>
      <c r="C11" s="65">
        <f>VLOOKUP($A11,'Return Data'!$B$7:$R$2843,4,0)</f>
        <v>142.02000000000001</v>
      </c>
      <c r="D11" s="65">
        <f>VLOOKUP($A11,'Return Data'!$B$7:$R$2843,10,0)</f>
        <v>-0.71309999999999996</v>
      </c>
      <c r="E11" s="66">
        <f t="shared" si="0"/>
        <v>22</v>
      </c>
      <c r="F11" s="65">
        <f>VLOOKUP($A11,'Return Data'!$B$7:$R$2843,11,0)</f>
        <v>19.1143</v>
      </c>
      <c r="G11" s="66">
        <f t="shared" si="1"/>
        <v>22</v>
      </c>
      <c r="H11" s="65">
        <f>VLOOKUP($A11,'Return Data'!$B$7:$R$2843,12,0)</f>
        <v>35.683599999999998</v>
      </c>
      <c r="I11" s="66">
        <f t="shared" si="2"/>
        <v>19</v>
      </c>
      <c r="J11" s="65">
        <f>VLOOKUP($A11,'Return Data'!$B$7:$R$2843,13,0)</f>
        <v>63.636400000000002</v>
      </c>
      <c r="K11" s="66">
        <f t="shared" si="3"/>
        <v>16</v>
      </c>
      <c r="L11" s="65">
        <f>VLOOKUP($A11,'Return Data'!$B$7:$R$2843,17,0)</f>
        <v>21.319700000000001</v>
      </c>
      <c r="M11" s="66">
        <f t="shared" si="4"/>
        <v>7</v>
      </c>
      <c r="N11" s="65">
        <f>VLOOKUP($A11,'Return Data'!$B$7:$R$2843,14,0)</f>
        <v>12.5425</v>
      </c>
      <c r="O11" s="66">
        <f t="shared" si="6"/>
        <v>6</v>
      </c>
      <c r="P11" s="65">
        <f>VLOOKUP($A11,'Return Data'!$B$7:$R$2843,15,0)</f>
        <v>18.0426</v>
      </c>
      <c r="Q11" s="66">
        <f t="shared" si="7"/>
        <v>2</v>
      </c>
      <c r="R11" s="65">
        <f>VLOOKUP($A11,'Return Data'!$B$7:$R$2843,16,0)</f>
        <v>21.5504</v>
      </c>
      <c r="S11" s="67">
        <f t="shared" si="5"/>
        <v>4</v>
      </c>
    </row>
    <row r="12" spans="1:20" x14ac:dyDescent="0.3">
      <c r="A12" s="63" t="s">
        <v>906</v>
      </c>
      <c r="B12" s="64">
        <f>VLOOKUP($A12,'Return Data'!$B$7:$R$2843,3,0)</f>
        <v>44330</v>
      </c>
      <c r="C12" s="65">
        <f>VLOOKUP($A12,'Return Data'!$B$7:$R$2843,4,0)</f>
        <v>327.11500000000001</v>
      </c>
      <c r="D12" s="65">
        <f>VLOOKUP($A12,'Return Data'!$B$7:$R$2843,10,0)</f>
        <v>3.0628000000000002</v>
      </c>
      <c r="E12" s="66">
        <f t="shared" si="0"/>
        <v>7</v>
      </c>
      <c r="F12" s="65">
        <f>VLOOKUP($A12,'Return Data'!$B$7:$R$2843,11,0)</f>
        <v>26.3309</v>
      </c>
      <c r="G12" s="66">
        <f t="shared" si="1"/>
        <v>7</v>
      </c>
      <c r="H12" s="65">
        <f>VLOOKUP($A12,'Return Data'!$B$7:$R$2843,12,0)</f>
        <v>40.752699999999997</v>
      </c>
      <c r="I12" s="66">
        <f t="shared" si="2"/>
        <v>9</v>
      </c>
      <c r="J12" s="65">
        <f>VLOOKUP($A12,'Return Data'!$B$7:$R$2843,13,0)</f>
        <v>68.798699999999997</v>
      </c>
      <c r="K12" s="66">
        <f t="shared" si="3"/>
        <v>10</v>
      </c>
      <c r="L12" s="65">
        <f>VLOOKUP($A12,'Return Data'!$B$7:$R$2843,17,0)</f>
        <v>21.738399999999999</v>
      </c>
      <c r="M12" s="66">
        <f t="shared" si="4"/>
        <v>6</v>
      </c>
      <c r="N12" s="65">
        <f>VLOOKUP($A12,'Return Data'!$B$7:$R$2843,14,0)</f>
        <v>12.444900000000001</v>
      </c>
      <c r="O12" s="66">
        <f t="shared" si="6"/>
        <v>7</v>
      </c>
      <c r="P12" s="65">
        <f>VLOOKUP($A12,'Return Data'!$B$7:$R$2843,15,0)</f>
        <v>16.810300000000002</v>
      </c>
      <c r="Q12" s="66">
        <f t="shared" si="7"/>
        <v>4</v>
      </c>
      <c r="R12" s="65">
        <f>VLOOKUP($A12,'Return Data'!$B$7:$R$2843,16,0)</f>
        <v>16.575099999999999</v>
      </c>
      <c r="S12" s="67">
        <f t="shared" si="5"/>
        <v>9</v>
      </c>
    </row>
    <row r="13" spans="1:20" x14ac:dyDescent="0.3">
      <c r="A13" s="63" t="s">
        <v>908</v>
      </c>
      <c r="B13" s="64">
        <f>VLOOKUP($A13,'Return Data'!$B$7:$R$2843,3,0)</f>
        <v>44330</v>
      </c>
      <c r="C13" s="65">
        <f>VLOOKUP($A13,'Return Data'!$B$7:$R$2843,4,0)</f>
        <v>47.372</v>
      </c>
      <c r="D13" s="65">
        <f>VLOOKUP($A13,'Return Data'!$B$7:$R$2843,10,0)</f>
        <v>0.18820000000000001</v>
      </c>
      <c r="E13" s="66">
        <f t="shared" si="0"/>
        <v>18</v>
      </c>
      <c r="F13" s="65">
        <f>VLOOKUP($A13,'Return Data'!$B$7:$R$2843,11,0)</f>
        <v>22.225100000000001</v>
      </c>
      <c r="G13" s="66">
        <f t="shared" si="1"/>
        <v>15</v>
      </c>
      <c r="H13" s="65">
        <f>VLOOKUP($A13,'Return Data'!$B$7:$R$2843,12,0)</f>
        <v>36.873699999999999</v>
      </c>
      <c r="I13" s="66">
        <f t="shared" si="2"/>
        <v>17</v>
      </c>
      <c r="J13" s="65">
        <f>VLOOKUP($A13,'Return Data'!$B$7:$R$2843,13,0)</f>
        <v>64.172600000000003</v>
      </c>
      <c r="K13" s="66">
        <f t="shared" si="3"/>
        <v>15</v>
      </c>
      <c r="L13" s="65">
        <f>VLOOKUP($A13,'Return Data'!$B$7:$R$2843,17,0)</f>
        <v>22.015599999999999</v>
      </c>
      <c r="M13" s="66">
        <f t="shared" si="4"/>
        <v>5</v>
      </c>
      <c r="N13" s="65">
        <f>VLOOKUP($A13,'Return Data'!$B$7:$R$2843,14,0)</f>
        <v>12.9521</v>
      </c>
      <c r="O13" s="66">
        <f t="shared" si="6"/>
        <v>4</v>
      </c>
      <c r="P13" s="65">
        <f>VLOOKUP($A13,'Return Data'!$B$7:$R$2843,15,0)</f>
        <v>15.849500000000001</v>
      </c>
      <c r="Q13" s="66">
        <f t="shared" si="7"/>
        <v>7</v>
      </c>
      <c r="R13" s="65">
        <f>VLOOKUP($A13,'Return Data'!$B$7:$R$2843,16,0)</f>
        <v>15.3948</v>
      </c>
      <c r="S13" s="67">
        <f t="shared" si="5"/>
        <v>15</v>
      </c>
    </row>
    <row r="14" spans="1:20" x14ac:dyDescent="0.3">
      <c r="A14" s="63" t="s">
        <v>911</v>
      </c>
      <c r="B14" s="64">
        <f>VLOOKUP($A14,'Return Data'!$B$7:$R$2843,3,0)</f>
        <v>44330</v>
      </c>
      <c r="C14" s="65">
        <f>VLOOKUP($A14,'Return Data'!$B$7:$R$2843,4,0)</f>
        <v>106.575</v>
      </c>
      <c r="D14" s="65">
        <f>VLOOKUP($A14,'Return Data'!$B$7:$R$2843,10,0)</f>
        <v>0.6825</v>
      </c>
      <c r="E14" s="66">
        <f t="shared" si="0"/>
        <v>16</v>
      </c>
      <c r="F14" s="65">
        <f>VLOOKUP($A14,'Return Data'!$B$7:$R$2843,11,0)</f>
        <v>25.278400000000001</v>
      </c>
      <c r="G14" s="66">
        <f t="shared" si="1"/>
        <v>10</v>
      </c>
      <c r="H14" s="65">
        <f>VLOOKUP($A14,'Return Data'!$B$7:$R$2843,12,0)</f>
        <v>43.931399999999996</v>
      </c>
      <c r="I14" s="66">
        <f t="shared" si="2"/>
        <v>1</v>
      </c>
      <c r="J14" s="65">
        <f>VLOOKUP($A14,'Return Data'!$B$7:$R$2843,13,0)</f>
        <v>79.209199999999996</v>
      </c>
      <c r="K14" s="66">
        <f t="shared" si="3"/>
        <v>1</v>
      </c>
      <c r="L14" s="65">
        <f>VLOOKUP($A14,'Return Data'!$B$7:$R$2843,17,0)</f>
        <v>15.862500000000001</v>
      </c>
      <c r="M14" s="66">
        <f t="shared" si="4"/>
        <v>22</v>
      </c>
      <c r="N14" s="65">
        <f>VLOOKUP($A14,'Return Data'!$B$7:$R$2843,14,0)</f>
        <v>8.3546999999999993</v>
      </c>
      <c r="O14" s="66">
        <f t="shared" si="6"/>
        <v>19</v>
      </c>
      <c r="P14" s="65">
        <f>VLOOKUP($A14,'Return Data'!$B$7:$R$2843,15,0)</f>
        <v>11.327999999999999</v>
      </c>
      <c r="Q14" s="66">
        <f t="shared" si="7"/>
        <v>21</v>
      </c>
      <c r="R14" s="65">
        <f>VLOOKUP($A14,'Return Data'!$B$7:$R$2843,16,0)</f>
        <v>13.964499999999999</v>
      </c>
      <c r="S14" s="67">
        <f t="shared" si="5"/>
        <v>19</v>
      </c>
    </row>
    <row r="15" spans="1:20" x14ac:dyDescent="0.3">
      <c r="A15" s="63" t="s">
        <v>912</v>
      </c>
      <c r="B15" s="64">
        <f>VLOOKUP($A15,'Return Data'!$B$7:$R$2843,3,0)</f>
        <v>44330</v>
      </c>
      <c r="C15" s="65">
        <f>VLOOKUP($A15,'Return Data'!$B$7:$R$2843,4,0)</f>
        <v>152.63800000000001</v>
      </c>
      <c r="D15" s="65">
        <f>VLOOKUP($A15,'Return Data'!$B$7:$R$2843,10,0)</f>
        <v>3.0516000000000001</v>
      </c>
      <c r="E15" s="66">
        <f t="shared" si="0"/>
        <v>8</v>
      </c>
      <c r="F15" s="65">
        <f>VLOOKUP($A15,'Return Data'!$B$7:$R$2843,11,0)</f>
        <v>29.991</v>
      </c>
      <c r="G15" s="66">
        <f t="shared" si="1"/>
        <v>3</v>
      </c>
      <c r="H15" s="65">
        <f>VLOOKUP($A15,'Return Data'!$B$7:$R$2843,12,0)</f>
        <v>40.896999999999998</v>
      </c>
      <c r="I15" s="66">
        <f t="shared" si="2"/>
        <v>7</v>
      </c>
      <c r="J15" s="65">
        <f>VLOOKUP($A15,'Return Data'!$B$7:$R$2843,13,0)</f>
        <v>76.264499999999998</v>
      </c>
      <c r="K15" s="66">
        <f t="shared" si="3"/>
        <v>4</v>
      </c>
      <c r="L15" s="65">
        <f>VLOOKUP($A15,'Return Data'!$B$7:$R$2843,17,0)</f>
        <v>18.014299999999999</v>
      </c>
      <c r="M15" s="66">
        <f t="shared" si="4"/>
        <v>16</v>
      </c>
      <c r="N15" s="65">
        <f>VLOOKUP($A15,'Return Data'!$B$7:$R$2843,14,0)</f>
        <v>10.7798</v>
      </c>
      <c r="O15" s="66">
        <f t="shared" si="6"/>
        <v>11</v>
      </c>
      <c r="P15" s="65">
        <f>VLOOKUP($A15,'Return Data'!$B$7:$R$2843,15,0)</f>
        <v>13.0563</v>
      </c>
      <c r="Q15" s="66">
        <f t="shared" si="7"/>
        <v>17</v>
      </c>
      <c r="R15" s="65">
        <f>VLOOKUP($A15,'Return Data'!$B$7:$R$2843,16,0)</f>
        <v>10.351900000000001</v>
      </c>
      <c r="S15" s="67">
        <f t="shared" si="5"/>
        <v>27</v>
      </c>
    </row>
    <row r="16" spans="1:20" x14ac:dyDescent="0.3">
      <c r="A16" s="63" t="s">
        <v>914</v>
      </c>
      <c r="B16" s="64">
        <f>VLOOKUP($A16,'Return Data'!$B$7:$R$2843,3,0)</f>
        <v>44330</v>
      </c>
      <c r="C16" s="65">
        <f>VLOOKUP($A16,'Return Data'!$B$7:$R$2843,4,0)</f>
        <v>13.4732</v>
      </c>
      <c r="D16" s="65">
        <f>VLOOKUP($A16,'Return Data'!$B$7:$R$2843,10,0)</f>
        <v>-1.0037</v>
      </c>
      <c r="E16" s="66">
        <f t="shared" si="0"/>
        <v>23</v>
      </c>
      <c r="F16" s="65">
        <f>VLOOKUP($A16,'Return Data'!$B$7:$R$2843,11,0)</f>
        <v>19.892900000000001</v>
      </c>
      <c r="G16" s="66">
        <f t="shared" si="1"/>
        <v>20</v>
      </c>
      <c r="H16" s="65">
        <f>VLOOKUP($A16,'Return Data'!$B$7:$R$2843,12,0)</f>
        <v>37.126199999999997</v>
      </c>
      <c r="I16" s="66">
        <f t="shared" si="2"/>
        <v>16</v>
      </c>
      <c r="J16" s="65">
        <f>VLOOKUP($A16,'Return Data'!$B$7:$R$2843,13,0)</f>
        <v>62.672699999999999</v>
      </c>
      <c r="K16" s="66">
        <f t="shared" si="3"/>
        <v>18</v>
      </c>
      <c r="L16" s="65">
        <f>VLOOKUP($A16,'Return Data'!$B$7:$R$2843,17,0)</f>
        <v>19.334199999999999</v>
      </c>
      <c r="M16" s="66">
        <f t="shared" si="4"/>
        <v>12</v>
      </c>
      <c r="N16" s="65"/>
      <c r="O16" s="66"/>
      <c r="P16" s="65"/>
      <c r="Q16" s="66"/>
      <c r="R16" s="65">
        <f>VLOOKUP($A16,'Return Data'!$B$7:$R$2843,16,0)</f>
        <v>15.0115</v>
      </c>
      <c r="S16" s="67">
        <f t="shared" si="5"/>
        <v>17</v>
      </c>
    </row>
    <row r="17" spans="1:19" x14ac:dyDescent="0.3">
      <c r="A17" s="63" t="s">
        <v>917</v>
      </c>
      <c r="B17" s="64">
        <f>VLOOKUP($A17,'Return Data'!$B$7:$R$2843,3,0)</f>
        <v>44330</v>
      </c>
      <c r="C17" s="65">
        <f>VLOOKUP($A17,'Return Data'!$B$7:$R$2843,4,0)</f>
        <v>457.62</v>
      </c>
      <c r="D17" s="65">
        <f>VLOOKUP($A17,'Return Data'!$B$7:$R$2843,10,0)</f>
        <v>4.0328999999999997</v>
      </c>
      <c r="E17" s="66">
        <f t="shared" si="0"/>
        <v>4</v>
      </c>
      <c r="F17" s="65">
        <f>VLOOKUP($A17,'Return Data'!$B$7:$R$2843,11,0)</f>
        <v>28.6751</v>
      </c>
      <c r="G17" s="66">
        <f t="shared" si="1"/>
        <v>4</v>
      </c>
      <c r="H17" s="65">
        <f>VLOOKUP($A17,'Return Data'!$B$7:$R$2843,12,0)</f>
        <v>40.849499999999999</v>
      </c>
      <c r="I17" s="66">
        <f t="shared" si="2"/>
        <v>8</v>
      </c>
      <c r="J17" s="65">
        <f>VLOOKUP($A17,'Return Data'!$B$7:$R$2843,13,0)</f>
        <v>69.942099999999996</v>
      </c>
      <c r="K17" s="66">
        <f t="shared" si="3"/>
        <v>7</v>
      </c>
      <c r="L17" s="65">
        <f>VLOOKUP($A17,'Return Data'!$B$7:$R$2843,17,0)</f>
        <v>17.533999999999999</v>
      </c>
      <c r="M17" s="66">
        <f t="shared" si="4"/>
        <v>18</v>
      </c>
      <c r="N17" s="65">
        <f>VLOOKUP($A17,'Return Data'!$B$7:$R$2843,14,0)</f>
        <v>10.5998</v>
      </c>
      <c r="O17" s="66">
        <f t="shared" si="6"/>
        <v>12</v>
      </c>
      <c r="P17" s="65">
        <f>VLOOKUP($A17,'Return Data'!$B$7:$R$2843,15,0)</f>
        <v>14.3858</v>
      </c>
      <c r="Q17" s="66">
        <f t="shared" si="7"/>
        <v>15</v>
      </c>
      <c r="R17" s="65">
        <f>VLOOKUP($A17,'Return Data'!$B$7:$R$2843,16,0)</f>
        <v>13.87</v>
      </c>
      <c r="S17" s="67">
        <f t="shared" si="5"/>
        <v>20</v>
      </c>
    </row>
    <row r="18" spans="1:19" x14ac:dyDescent="0.3">
      <c r="A18" s="63" t="s">
        <v>918</v>
      </c>
      <c r="B18" s="64">
        <f>VLOOKUP($A18,'Return Data'!$B$7:$R$2843,3,0)</f>
        <v>44330</v>
      </c>
      <c r="C18" s="65">
        <f>VLOOKUP($A18,'Return Data'!$B$7:$R$2843,4,0)</f>
        <v>63.89</v>
      </c>
      <c r="D18" s="65">
        <f>VLOOKUP($A18,'Return Data'!$B$7:$R$2843,10,0)</f>
        <v>1.3644000000000001</v>
      </c>
      <c r="E18" s="66">
        <f t="shared" si="0"/>
        <v>13</v>
      </c>
      <c r="F18" s="65">
        <f>VLOOKUP($A18,'Return Data'!$B$7:$R$2843,11,0)</f>
        <v>22.888999999999999</v>
      </c>
      <c r="G18" s="66">
        <f t="shared" si="1"/>
        <v>13</v>
      </c>
      <c r="H18" s="65">
        <f>VLOOKUP($A18,'Return Data'!$B$7:$R$2843,12,0)</f>
        <v>37.634599999999999</v>
      </c>
      <c r="I18" s="66">
        <f t="shared" si="2"/>
        <v>15</v>
      </c>
      <c r="J18" s="65">
        <f>VLOOKUP($A18,'Return Data'!$B$7:$R$2843,13,0)</f>
        <v>70.600800000000007</v>
      </c>
      <c r="K18" s="66">
        <f t="shared" si="3"/>
        <v>6</v>
      </c>
      <c r="L18" s="65">
        <f>VLOOKUP($A18,'Return Data'!$B$7:$R$2843,17,0)</f>
        <v>17.443899999999999</v>
      </c>
      <c r="M18" s="66">
        <f t="shared" si="4"/>
        <v>19</v>
      </c>
      <c r="N18" s="65">
        <f>VLOOKUP($A18,'Return Data'!$B$7:$R$2843,14,0)</f>
        <v>9.4535999999999998</v>
      </c>
      <c r="O18" s="66">
        <f t="shared" si="6"/>
        <v>17</v>
      </c>
      <c r="P18" s="65">
        <f>VLOOKUP($A18,'Return Data'!$B$7:$R$2843,15,0)</f>
        <v>14.998799999999999</v>
      </c>
      <c r="Q18" s="66">
        <f t="shared" si="7"/>
        <v>11</v>
      </c>
      <c r="R18" s="65">
        <f>VLOOKUP($A18,'Return Data'!$B$7:$R$2843,16,0)</f>
        <v>13.0984</v>
      </c>
      <c r="S18" s="67">
        <f t="shared" si="5"/>
        <v>22</v>
      </c>
    </row>
    <row r="19" spans="1:19" x14ac:dyDescent="0.3">
      <c r="A19" s="63" t="s">
        <v>921</v>
      </c>
      <c r="B19" s="64">
        <f>VLOOKUP($A19,'Return Data'!$B$7:$R$2843,3,0)</f>
        <v>44330</v>
      </c>
      <c r="C19" s="65">
        <f>VLOOKUP($A19,'Return Data'!$B$7:$R$2843,4,0)</f>
        <v>48.42</v>
      </c>
      <c r="D19" s="65">
        <f>VLOOKUP($A19,'Return Data'!$B$7:$R$2843,10,0)</f>
        <v>-3.6417999999999999</v>
      </c>
      <c r="E19" s="66">
        <f t="shared" si="0"/>
        <v>27</v>
      </c>
      <c r="F19" s="65">
        <f>VLOOKUP($A19,'Return Data'!$B$7:$R$2843,11,0)</f>
        <v>16.143000000000001</v>
      </c>
      <c r="G19" s="66">
        <f t="shared" si="1"/>
        <v>25</v>
      </c>
      <c r="H19" s="65">
        <f>VLOOKUP($A19,'Return Data'!$B$7:$R$2843,12,0)</f>
        <v>29.0168</v>
      </c>
      <c r="I19" s="66">
        <f t="shared" si="2"/>
        <v>25</v>
      </c>
      <c r="J19" s="65">
        <f>VLOOKUP($A19,'Return Data'!$B$7:$R$2843,13,0)</f>
        <v>52.503900000000002</v>
      </c>
      <c r="K19" s="66">
        <f t="shared" si="3"/>
        <v>26</v>
      </c>
      <c r="L19" s="65">
        <f>VLOOKUP($A19,'Return Data'!$B$7:$R$2843,17,0)</f>
        <v>16.484999999999999</v>
      </c>
      <c r="M19" s="66">
        <f t="shared" si="4"/>
        <v>20</v>
      </c>
      <c r="N19" s="65">
        <f>VLOOKUP($A19,'Return Data'!$B$7:$R$2843,14,0)</f>
        <v>10.2623</v>
      </c>
      <c r="O19" s="66">
        <f t="shared" si="6"/>
        <v>14</v>
      </c>
      <c r="P19" s="65">
        <f>VLOOKUP($A19,'Return Data'!$B$7:$R$2843,15,0)</f>
        <v>15.6952</v>
      </c>
      <c r="Q19" s="66">
        <f t="shared" si="7"/>
        <v>9</v>
      </c>
      <c r="R19" s="65">
        <f>VLOOKUP($A19,'Return Data'!$B$7:$R$2843,16,0)</f>
        <v>16.220500000000001</v>
      </c>
      <c r="S19" s="67">
        <f t="shared" si="5"/>
        <v>12</v>
      </c>
    </row>
    <row r="20" spans="1:19" x14ac:dyDescent="0.3">
      <c r="A20" s="63" t="s">
        <v>923</v>
      </c>
      <c r="B20" s="64">
        <f>VLOOKUP($A20,'Return Data'!$B$7:$R$2843,3,0)</f>
        <v>44330</v>
      </c>
      <c r="C20" s="65">
        <f>VLOOKUP($A20,'Return Data'!$B$7:$R$2843,4,0)</f>
        <v>178.80600000000001</v>
      </c>
      <c r="D20" s="65">
        <f>VLOOKUP($A20,'Return Data'!$B$7:$R$2843,10,0)</f>
        <v>1.4911000000000001</v>
      </c>
      <c r="E20" s="66">
        <f t="shared" si="0"/>
        <v>12</v>
      </c>
      <c r="F20" s="65">
        <f>VLOOKUP($A20,'Return Data'!$B$7:$R$2843,11,0)</f>
        <v>21.334599999999998</v>
      </c>
      <c r="G20" s="66">
        <f t="shared" si="1"/>
        <v>17</v>
      </c>
      <c r="H20" s="65">
        <f>VLOOKUP($A20,'Return Data'!$B$7:$R$2843,12,0)</f>
        <v>34.634999999999998</v>
      </c>
      <c r="I20" s="66">
        <f t="shared" si="2"/>
        <v>20</v>
      </c>
      <c r="J20" s="65">
        <f>VLOOKUP($A20,'Return Data'!$B$7:$R$2843,13,0)</f>
        <v>61.431199999999997</v>
      </c>
      <c r="K20" s="66">
        <f t="shared" si="3"/>
        <v>20</v>
      </c>
      <c r="L20" s="65">
        <f>VLOOKUP($A20,'Return Data'!$B$7:$R$2843,17,0)</f>
        <v>20.7288</v>
      </c>
      <c r="M20" s="66">
        <f t="shared" si="4"/>
        <v>9</v>
      </c>
      <c r="N20" s="65">
        <f>VLOOKUP($A20,'Return Data'!$B$7:$R$2843,14,0)</f>
        <v>13.6608</v>
      </c>
      <c r="O20" s="66">
        <f t="shared" si="6"/>
        <v>3</v>
      </c>
      <c r="P20" s="65">
        <f>VLOOKUP($A20,'Return Data'!$B$7:$R$2843,15,0)</f>
        <v>16.665299999999998</v>
      </c>
      <c r="Q20" s="66">
        <f t="shared" si="7"/>
        <v>5</v>
      </c>
      <c r="R20" s="65">
        <f>VLOOKUP($A20,'Return Data'!$B$7:$R$2843,16,0)</f>
        <v>16.235800000000001</v>
      </c>
      <c r="S20" s="67">
        <f t="shared" si="5"/>
        <v>11</v>
      </c>
    </row>
    <row r="21" spans="1:19" x14ac:dyDescent="0.3">
      <c r="A21" s="63" t="s">
        <v>924</v>
      </c>
      <c r="B21" s="64">
        <f>VLOOKUP($A21,'Return Data'!$B$7:$R$2843,3,0)</f>
        <v>44330</v>
      </c>
      <c r="C21" s="65">
        <f>VLOOKUP($A21,'Return Data'!$B$7:$R$2843,4,0)</f>
        <v>62.344999999999999</v>
      </c>
      <c r="D21" s="65">
        <f>VLOOKUP($A21,'Return Data'!$B$7:$R$2843,10,0)</f>
        <v>1.2538</v>
      </c>
      <c r="E21" s="66">
        <f t="shared" si="0"/>
        <v>14</v>
      </c>
      <c r="F21" s="65">
        <f>VLOOKUP($A21,'Return Data'!$B$7:$R$2843,11,0)</f>
        <v>15.470800000000001</v>
      </c>
      <c r="G21" s="66">
        <f t="shared" si="1"/>
        <v>26</v>
      </c>
      <c r="H21" s="65">
        <f>VLOOKUP($A21,'Return Data'!$B$7:$R$2843,12,0)</f>
        <v>26.970400000000001</v>
      </c>
      <c r="I21" s="66">
        <f t="shared" si="2"/>
        <v>27</v>
      </c>
      <c r="J21" s="65">
        <f>VLOOKUP($A21,'Return Data'!$B$7:$R$2843,13,0)</f>
        <v>49.838999999999999</v>
      </c>
      <c r="K21" s="66">
        <f t="shared" si="3"/>
        <v>27</v>
      </c>
      <c r="L21" s="65">
        <f>VLOOKUP($A21,'Return Data'!$B$7:$R$2843,17,0)</f>
        <v>15.3756</v>
      </c>
      <c r="M21" s="66">
        <f t="shared" si="4"/>
        <v>24</v>
      </c>
      <c r="N21" s="65">
        <f>VLOOKUP($A21,'Return Data'!$B$7:$R$2843,14,0)</f>
        <v>6.1466000000000003</v>
      </c>
      <c r="O21" s="66">
        <f t="shared" si="6"/>
        <v>22</v>
      </c>
      <c r="P21" s="65">
        <f>VLOOKUP($A21,'Return Data'!$B$7:$R$2843,15,0)</f>
        <v>12.4693</v>
      </c>
      <c r="Q21" s="66">
        <f t="shared" si="7"/>
        <v>19</v>
      </c>
      <c r="R21" s="65">
        <f>VLOOKUP($A21,'Return Data'!$B$7:$R$2843,16,0)</f>
        <v>13.5421</v>
      </c>
      <c r="S21" s="67">
        <f t="shared" si="5"/>
        <v>21</v>
      </c>
    </row>
    <row r="22" spans="1:19" x14ac:dyDescent="0.3">
      <c r="A22" s="63" t="s">
        <v>926</v>
      </c>
      <c r="B22" s="64">
        <f>VLOOKUP($A22,'Return Data'!$B$7:$R$2843,3,0)</f>
        <v>44330</v>
      </c>
      <c r="C22" s="65">
        <f>VLOOKUP($A22,'Return Data'!$B$7:$R$2843,4,0)</f>
        <v>21.063800000000001</v>
      </c>
      <c r="D22" s="65">
        <f>VLOOKUP($A22,'Return Data'!$B$7:$R$2843,10,0)</f>
        <v>0.58260000000000001</v>
      </c>
      <c r="E22" s="66">
        <f t="shared" si="0"/>
        <v>17</v>
      </c>
      <c r="F22" s="65">
        <f>VLOOKUP($A22,'Return Data'!$B$7:$R$2843,11,0)</f>
        <v>16.634899999999998</v>
      </c>
      <c r="G22" s="66">
        <f t="shared" si="1"/>
        <v>24</v>
      </c>
      <c r="H22" s="65">
        <f>VLOOKUP($A22,'Return Data'!$B$7:$R$2843,12,0)</f>
        <v>32.141800000000003</v>
      </c>
      <c r="I22" s="66">
        <f t="shared" si="2"/>
        <v>22</v>
      </c>
      <c r="J22" s="65">
        <f>VLOOKUP($A22,'Return Data'!$B$7:$R$2843,13,0)</f>
        <v>56.311799999999998</v>
      </c>
      <c r="K22" s="66">
        <f t="shared" si="3"/>
        <v>25</v>
      </c>
      <c r="L22" s="65">
        <f>VLOOKUP($A22,'Return Data'!$B$7:$R$2843,17,0)</f>
        <v>19.341699999999999</v>
      </c>
      <c r="M22" s="66">
        <f t="shared" si="4"/>
        <v>11</v>
      </c>
      <c r="N22" s="65">
        <f>VLOOKUP($A22,'Return Data'!$B$7:$R$2843,14,0)</f>
        <v>10.5099</v>
      </c>
      <c r="O22" s="66">
        <f t="shared" si="6"/>
        <v>13</v>
      </c>
      <c r="P22" s="65">
        <f>VLOOKUP($A22,'Return Data'!$B$7:$R$2843,15,0)</f>
        <v>16.601099999999999</v>
      </c>
      <c r="Q22" s="66">
        <f t="shared" si="7"/>
        <v>6</v>
      </c>
      <c r="R22" s="65">
        <f>VLOOKUP($A22,'Return Data'!$B$7:$R$2843,16,0)</f>
        <v>12.7256</v>
      </c>
      <c r="S22" s="67">
        <f t="shared" si="5"/>
        <v>23</v>
      </c>
    </row>
    <row r="23" spans="1:19" x14ac:dyDescent="0.3">
      <c r="A23" s="63" t="s">
        <v>928</v>
      </c>
      <c r="B23" s="64">
        <f>VLOOKUP($A23,'Return Data'!$B$7:$R$2843,3,0)</f>
        <v>44330</v>
      </c>
      <c r="C23" s="65">
        <f>VLOOKUP($A23,'Return Data'!$B$7:$R$2843,4,0)</f>
        <v>13.754799999999999</v>
      </c>
      <c r="D23" s="65">
        <f>VLOOKUP($A23,'Return Data'!$B$7:$R$2843,10,0)</f>
        <v>3.8121999999999998</v>
      </c>
      <c r="E23" s="66">
        <f t="shared" si="0"/>
        <v>5</v>
      </c>
      <c r="F23" s="65">
        <f>VLOOKUP($A23,'Return Data'!$B$7:$R$2843,11,0)</f>
        <v>27.9862</v>
      </c>
      <c r="G23" s="66">
        <f t="shared" si="1"/>
        <v>5</v>
      </c>
      <c r="H23" s="65">
        <f>VLOOKUP($A23,'Return Data'!$B$7:$R$2843,12,0)</f>
        <v>40.970799999999997</v>
      </c>
      <c r="I23" s="66">
        <f t="shared" si="2"/>
        <v>6</v>
      </c>
      <c r="J23" s="65">
        <f>VLOOKUP($A23,'Return Data'!$B$7:$R$2843,13,0)</f>
        <v>68.899000000000001</v>
      </c>
      <c r="K23" s="66">
        <f t="shared" si="3"/>
        <v>8</v>
      </c>
      <c r="L23" s="65"/>
      <c r="M23" s="66"/>
      <c r="N23" s="65"/>
      <c r="O23" s="66"/>
      <c r="P23" s="65"/>
      <c r="Q23" s="66"/>
      <c r="R23" s="65">
        <f>VLOOKUP($A23,'Return Data'!$B$7:$R$2843,16,0)</f>
        <v>26.145</v>
      </c>
      <c r="S23" s="67">
        <f t="shared" si="5"/>
        <v>1</v>
      </c>
    </row>
    <row r="24" spans="1:19" x14ac:dyDescent="0.3">
      <c r="A24" s="63" t="s">
        <v>930</v>
      </c>
      <c r="B24" s="64">
        <f>VLOOKUP($A24,'Return Data'!$B$7:$R$2843,3,0)</f>
        <v>44330</v>
      </c>
      <c r="C24" s="65">
        <f>VLOOKUP($A24,'Return Data'!$B$7:$R$2843,4,0)</f>
        <v>86.762</v>
      </c>
      <c r="D24" s="65">
        <f>VLOOKUP($A24,'Return Data'!$B$7:$R$2843,10,0)</f>
        <v>1.5329999999999999</v>
      </c>
      <c r="E24" s="66">
        <f t="shared" si="0"/>
        <v>11</v>
      </c>
      <c r="F24" s="65">
        <f>VLOOKUP($A24,'Return Data'!$B$7:$R$2843,11,0)</f>
        <v>25.315200000000001</v>
      </c>
      <c r="G24" s="66">
        <f t="shared" si="1"/>
        <v>9</v>
      </c>
      <c r="H24" s="65">
        <f>VLOOKUP($A24,'Return Data'!$B$7:$R$2843,12,0)</f>
        <v>42.438299999999998</v>
      </c>
      <c r="I24" s="66">
        <f t="shared" si="2"/>
        <v>2</v>
      </c>
      <c r="J24" s="65">
        <f>VLOOKUP($A24,'Return Data'!$B$7:$R$2843,13,0)</f>
        <v>76.675899999999999</v>
      </c>
      <c r="K24" s="66">
        <f t="shared" si="3"/>
        <v>3</v>
      </c>
      <c r="L24" s="65">
        <f>VLOOKUP($A24,'Return Data'!$B$7:$R$2843,17,0)</f>
        <v>27.3142</v>
      </c>
      <c r="M24" s="66">
        <f t="shared" si="4"/>
        <v>3</v>
      </c>
      <c r="N24" s="65">
        <f>VLOOKUP($A24,'Return Data'!$B$7:$R$2843,14,0)</f>
        <v>18.165099999999999</v>
      </c>
      <c r="O24" s="66">
        <f t="shared" si="6"/>
        <v>1</v>
      </c>
      <c r="P24" s="65">
        <f>VLOOKUP($A24,'Return Data'!$B$7:$R$2843,15,0)</f>
        <v>21.6645</v>
      </c>
      <c r="Q24" s="66">
        <f t="shared" si="7"/>
        <v>1</v>
      </c>
      <c r="R24" s="65">
        <f>VLOOKUP($A24,'Return Data'!$B$7:$R$2843,16,0)</f>
        <v>24.329799999999999</v>
      </c>
      <c r="S24" s="67">
        <f t="shared" si="5"/>
        <v>2</v>
      </c>
    </row>
    <row r="25" spans="1:19" x14ac:dyDescent="0.3">
      <c r="A25" s="63" t="s">
        <v>932</v>
      </c>
      <c r="B25" s="64">
        <f>VLOOKUP($A25,'Return Data'!$B$7:$R$2843,3,0)</f>
        <v>44330</v>
      </c>
      <c r="C25" s="65">
        <f>VLOOKUP($A25,'Return Data'!$B$7:$R$2843,4,0)</f>
        <v>13.5238</v>
      </c>
      <c r="D25" s="65">
        <f>VLOOKUP($A25,'Return Data'!$B$7:$R$2843,10,0)</f>
        <v>-0.28899999999999998</v>
      </c>
      <c r="E25" s="66">
        <f t="shared" si="0"/>
        <v>20</v>
      </c>
      <c r="F25" s="65">
        <f>VLOOKUP($A25,'Return Data'!$B$7:$R$2843,11,0)</f>
        <v>22.4039</v>
      </c>
      <c r="G25" s="66">
        <f t="shared" si="1"/>
        <v>14</v>
      </c>
      <c r="H25" s="65">
        <f>VLOOKUP($A25,'Return Data'!$B$7:$R$2843,12,0)</f>
        <v>41.262900000000002</v>
      </c>
      <c r="I25" s="66">
        <f t="shared" si="2"/>
        <v>4</v>
      </c>
      <c r="J25" s="65">
        <f>VLOOKUP($A25,'Return Data'!$B$7:$R$2843,13,0)</f>
        <v>62.745199999999997</v>
      </c>
      <c r="K25" s="66">
        <f t="shared" si="3"/>
        <v>17</v>
      </c>
      <c r="L25" s="65"/>
      <c r="M25" s="66"/>
      <c r="N25" s="65"/>
      <c r="O25" s="66"/>
      <c r="P25" s="65"/>
      <c r="Q25" s="66"/>
      <c r="R25" s="65">
        <f>VLOOKUP($A25,'Return Data'!$B$7:$R$2843,16,0)</f>
        <v>21.120899999999999</v>
      </c>
      <c r="S25" s="67">
        <f t="shared" si="5"/>
        <v>5</v>
      </c>
    </row>
    <row r="26" spans="1:19" x14ac:dyDescent="0.3">
      <c r="A26" s="63" t="s">
        <v>2021</v>
      </c>
      <c r="B26" s="64">
        <f>VLOOKUP($A26,'Return Data'!$B$7:$R$2843,3,0)</f>
        <v>44330</v>
      </c>
      <c r="C26" s="65">
        <f>VLOOKUP($A26,'Return Data'!$B$7:$R$2843,4,0)</f>
        <v>21.502199999999998</v>
      </c>
      <c r="D26" s="65">
        <f>VLOOKUP($A26,'Return Data'!$B$7:$R$2843,10,0)</f>
        <v>2.9784000000000002</v>
      </c>
      <c r="E26" s="66">
        <f t="shared" si="0"/>
        <v>9</v>
      </c>
      <c r="F26" s="65">
        <f>VLOOKUP($A26,'Return Data'!$B$7:$R$2843,11,0)</f>
        <v>25.4694</v>
      </c>
      <c r="G26" s="66">
        <f t="shared" si="1"/>
        <v>8</v>
      </c>
      <c r="H26" s="65">
        <f>VLOOKUP($A26,'Return Data'!$B$7:$R$2843,12,0)</f>
        <v>40.033900000000003</v>
      </c>
      <c r="I26" s="66">
        <f t="shared" si="2"/>
        <v>10</v>
      </c>
      <c r="J26" s="65">
        <f>VLOOKUP($A26,'Return Data'!$B$7:$R$2843,13,0)</f>
        <v>66.802700000000002</v>
      </c>
      <c r="K26" s="66">
        <f t="shared" si="3"/>
        <v>13</v>
      </c>
      <c r="L26" s="65">
        <f>VLOOKUP($A26,'Return Data'!$B$7:$R$2843,17,0)</f>
        <v>17.658899999999999</v>
      </c>
      <c r="M26" s="66">
        <f t="shared" si="4"/>
        <v>17</v>
      </c>
      <c r="N26" s="65">
        <f>VLOOKUP($A26,'Return Data'!$B$7:$R$2843,14,0)</f>
        <v>11.518800000000001</v>
      </c>
      <c r="O26" s="66">
        <f t="shared" si="6"/>
        <v>9</v>
      </c>
      <c r="P26" s="65">
        <f>VLOOKUP($A26,'Return Data'!$B$7:$R$2843,15,0)</f>
        <v>14.852</v>
      </c>
      <c r="Q26" s="66">
        <f t="shared" si="7"/>
        <v>12</v>
      </c>
      <c r="R26" s="65">
        <f>VLOOKUP($A26,'Return Data'!$B$7:$R$2843,16,0)</f>
        <v>15.116300000000001</v>
      </c>
      <c r="S26" s="67">
        <f t="shared" si="5"/>
        <v>16</v>
      </c>
    </row>
    <row r="27" spans="1:19" x14ac:dyDescent="0.3">
      <c r="A27" s="63" t="s">
        <v>935</v>
      </c>
      <c r="B27" s="64">
        <f>VLOOKUP($A27,'Return Data'!$B$7:$R$2843,3,0)</f>
        <v>44330</v>
      </c>
      <c r="C27" s="65">
        <f>VLOOKUP($A27,'Return Data'!$B$7:$R$2843,4,0)</f>
        <v>706.45540000000005</v>
      </c>
      <c r="D27" s="65">
        <f>VLOOKUP($A27,'Return Data'!$B$7:$R$2843,10,0)</f>
        <v>-0.1186</v>
      </c>
      <c r="E27" s="66">
        <f t="shared" si="0"/>
        <v>19</v>
      </c>
      <c r="F27" s="65">
        <f>VLOOKUP($A27,'Return Data'!$B$7:$R$2843,11,0)</f>
        <v>21.071300000000001</v>
      </c>
      <c r="G27" s="66">
        <f t="shared" si="1"/>
        <v>18</v>
      </c>
      <c r="H27" s="65">
        <f>VLOOKUP($A27,'Return Data'!$B$7:$R$2843,12,0)</f>
        <v>35.729500000000002</v>
      </c>
      <c r="I27" s="66">
        <f t="shared" si="2"/>
        <v>18</v>
      </c>
      <c r="J27" s="65">
        <f>VLOOKUP($A27,'Return Data'!$B$7:$R$2843,13,0)</f>
        <v>68.894300000000001</v>
      </c>
      <c r="K27" s="66">
        <f t="shared" si="3"/>
        <v>9</v>
      </c>
      <c r="L27" s="65">
        <f>VLOOKUP($A27,'Return Data'!$B$7:$R$2843,17,0)</f>
        <v>16.404699999999998</v>
      </c>
      <c r="M27" s="66">
        <f t="shared" si="4"/>
        <v>21</v>
      </c>
      <c r="N27" s="65">
        <f>VLOOKUP($A27,'Return Data'!$B$7:$R$2843,14,0)</f>
        <v>7.9237000000000002</v>
      </c>
      <c r="O27" s="66">
        <f t="shared" si="6"/>
        <v>20</v>
      </c>
      <c r="P27" s="65">
        <f>VLOOKUP($A27,'Return Data'!$B$7:$R$2843,15,0)</f>
        <v>10.9512</v>
      </c>
      <c r="Q27" s="66">
        <f t="shared" si="7"/>
        <v>22</v>
      </c>
      <c r="R27" s="65">
        <f>VLOOKUP($A27,'Return Data'!$B$7:$R$2843,16,0)</f>
        <v>12.0786</v>
      </c>
      <c r="S27" s="67">
        <f t="shared" si="5"/>
        <v>26</v>
      </c>
    </row>
    <row r="28" spans="1:19" x14ac:dyDescent="0.3">
      <c r="A28" s="63" t="s">
        <v>937</v>
      </c>
      <c r="B28" s="64">
        <f>VLOOKUP($A28,'Return Data'!$B$7:$R$2843,3,0)</f>
        <v>44330</v>
      </c>
      <c r="C28" s="65">
        <f>VLOOKUP($A28,'Return Data'!$B$7:$R$2843,4,0)</f>
        <v>157.97</v>
      </c>
      <c r="D28" s="65">
        <f>VLOOKUP($A28,'Return Data'!$B$7:$R$2843,10,0)</f>
        <v>0.93930000000000002</v>
      </c>
      <c r="E28" s="66">
        <f t="shared" si="0"/>
        <v>15</v>
      </c>
      <c r="F28" s="65">
        <f>VLOOKUP($A28,'Return Data'!$B$7:$R$2843,11,0)</f>
        <v>23.0871</v>
      </c>
      <c r="G28" s="66">
        <f t="shared" si="1"/>
        <v>12</v>
      </c>
      <c r="H28" s="65">
        <f>VLOOKUP($A28,'Return Data'!$B$7:$R$2843,12,0)</f>
        <v>39.266500000000001</v>
      </c>
      <c r="I28" s="66">
        <f t="shared" si="2"/>
        <v>13</v>
      </c>
      <c r="J28" s="65">
        <f>VLOOKUP($A28,'Return Data'!$B$7:$R$2843,13,0)</f>
        <v>67.678600000000003</v>
      </c>
      <c r="K28" s="66">
        <f t="shared" si="3"/>
        <v>12</v>
      </c>
      <c r="L28" s="65">
        <f>VLOOKUP($A28,'Return Data'!$B$7:$R$2843,17,0)</f>
        <v>22.8626</v>
      </c>
      <c r="M28" s="66">
        <f t="shared" si="4"/>
        <v>4</v>
      </c>
      <c r="N28" s="65">
        <f>VLOOKUP($A28,'Return Data'!$B$7:$R$2843,14,0)</f>
        <v>11.0427</v>
      </c>
      <c r="O28" s="66">
        <f t="shared" si="6"/>
        <v>10</v>
      </c>
      <c r="P28" s="65">
        <f>VLOOKUP($A28,'Return Data'!$B$7:$R$2843,15,0)</f>
        <v>17.5532</v>
      </c>
      <c r="Q28" s="66">
        <f t="shared" si="7"/>
        <v>3</v>
      </c>
      <c r="R28" s="65">
        <f>VLOOKUP($A28,'Return Data'!$B$7:$R$2843,16,0)</f>
        <v>20.051500000000001</v>
      </c>
      <c r="S28" s="67">
        <f t="shared" si="5"/>
        <v>7</v>
      </c>
    </row>
    <row r="29" spans="1:19" x14ac:dyDescent="0.3">
      <c r="A29" s="63" t="s">
        <v>939</v>
      </c>
      <c r="B29" s="64">
        <f>VLOOKUP($A29,'Return Data'!$B$7:$R$2843,3,0)</f>
        <v>44330</v>
      </c>
      <c r="C29" s="65">
        <f>VLOOKUP($A29,'Return Data'!$B$7:$R$2843,4,0)</f>
        <v>57.558500000000002</v>
      </c>
      <c r="D29" s="65">
        <f>VLOOKUP($A29,'Return Data'!$B$7:$R$2843,10,0)</f>
        <v>12.4499</v>
      </c>
      <c r="E29" s="66">
        <f t="shared" si="0"/>
        <v>1</v>
      </c>
      <c r="F29" s="65">
        <f>VLOOKUP($A29,'Return Data'!$B$7:$R$2843,11,0)</f>
        <v>34.992800000000003</v>
      </c>
      <c r="G29" s="66">
        <f t="shared" si="1"/>
        <v>1</v>
      </c>
      <c r="H29" s="65">
        <f>VLOOKUP($A29,'Return Data'!$B$7:$R$2843,12,0)</f>
        <v>40.004800000000003</v>
      </c>
      <c r="I29" s="66">
        <f t="shared" si="2"/>
        <v>11</v>
      </c>
      <c r="J29" s="65">
        <f>VLOOKUP($A29,'Return Data'!$B$7:$R$2843,13,0)</f>
        <v>62.134300000000003</v>
      </c>
      <c r="K29" s="66">
        <f t="shared" si="3"/>
        <v>19</v>
      </c>
      <c r="L29" s="65">
        <f>VLOOKUP($A29,'Return Data'!$B$7:$R$2843,17,0)</f>
        <v>28.1782</v>
      </c>
      <c r="M29" s="66">
        <f t="shared" si="4"/>
        <v>2</v>
      </c>
      <c r="N29" s="65">
        <f>VLOOKUP($A29,'Return Data'!$B$7:$R$2843,14,0)</f>
        <v>14.730600000000001</v>
      </c>
      <c r="O29" s="66">
        <f t="shared" si="6"/>
        <v>2</v>
      </c>
      <c r="P29" s="65">
        <f>VLOOKUP($A29,'Return Data'!$B$7:$R$2843,15,0)</f>
        <v>15.7098</v>
      </c>
      <c r="Q29" s="66">
        <f t="shared" si="7"/>
        <v>8</v>
      </c>
      <c r="R29" s="65">
        <f>VLOOKUP($A29,'Return Data'!$B$7:$R$2843,16,0)</f>
        <v>17.9132</v>
      </c>
      <c r="S29" s="67">
        <f t="shared" si="5"/>
        <v>8</v>
      </c>
    </row>
    <row r="30" spans="1:19" x14ac:dyDescent="0.3">
      <c r="A30" s="63" t="s">
        <v>1908</v>
      </c>
      <c r="B30" s="64">
        <f>VLOOKUP($A30,'Return Data'!$B$7:$R$2843,3,0)</f>
        <v>44330</v>
      </c>
      <c r="C30" s="65">
        <f>VLOOKUP($A30,'Return Data'!$B$7:$R$2843,4,0)</f>
        <v>310.73770000000002</v>
      </c>
      <c r="D30" s="65">
        <f>VLOOKUP($A30,'Return Data'!$B$7:$R$2843,10,0)</f>
        <v>1.5951</v>
      </c>
      <c r="E30" s="66">
        <f t="shared" si="0"/>
        <v>10</v>
      </c>
      <c r="F30" s="65">
        <f>VLOOKUP($A30,'Return Data'!$B$7:$R$2843,11,0)</f>
        <v>26.611000000000001</v>
      </c>
      <c r="G30" s="66">
        <f t="shared" si="1"/>
        <v>6</v>
      </c>
      <c r="H30" s="65">
        <f>VLOOKUP($A30,'Return Data'!$B$7:$R$2843,12,0)</f>
        <v>39.7376</v>
      </c>
      <c r="I30" s="66">
        <f t="shared" si="2"/>
        <v>12</v>
      </c>
      <c r="J30" s="65">
        <f>VLOOKUP($A30,'Return Data'!$B$7:$R$2843,13,0)</f>
        <v>70.894199999999998</v>
      </c>
      <c r="K30" s="66">
        <f t="shared" si="3"/>
        <v>5</v>
      </c>
      <c r="L30" s="65">
        <f>VLOOKUP($A30,'Return Data'!$B$7:$R$2843,17,0)</f>
        <v>19.1235</v>
      </c>
      <c r="M30" s="66">
        <f t="shared" si="4"/>
        <v>13</v>
      </c>
      <c r="N30" s="65">
        <f>VLOOKUP($A30,'Return Data'!$B$7:$R$2843,14,0)</f>
        <v>12.313599999999999</v>
      </c>
      <c r="O30" s="66">
        <f t="shared" si="6"/>
        <v>8</v>
      </c>
      <c r="P30" s="65">
        <f>VLOOKUP($A30,'Return Data'!$B$7:$R$2843,15,0)</f>
        <v>14.574999999999999</v>
      </c>
      <c r="Q30" s="66">
        <f t="shared" si="7"/>
        <v>13</v>
      </c>
      <c r="R30" s="65">
        <f>VLOOKUP($A30,'Return Data'!$B$7:$R$2843,16,0)</f>
        <v>16.171099999999999</v>
      </c>
      <c r="S30" s="67">
        <f t="shared" si="5"/>
        <v>13</v>
      </c>
    </row>
    <row r="31" spans="1:19" x14ac:dyDescent="0.3">
      <c r="A31" s="63" t="s">
        <v>941</v>
      </c>
      <c r="B31" s="64">
        <f>VLOOKUP($A31,'Return Data'!$B$7:$R$2843,3,0)</f>
        <v>44330</v>
      </c>
      <c r="C31" s="65">
        <f>VLOOKUP($A31,'Return Data'!$B$7:$R$2843,4,0)</f>
        <v>46.169600000000003</v>
      </c>
      <c r="D31" s="65">
        <f>VLOOKUP($A31,'Return Data'!$B$7:$R$2843,10,0)</f>
        <v>-1.8825000000000001</v>
      </c>
      <c r="E31" s="66">
        <f t="shared" si="0"/>
        <v>26</v>
      </c>
      <c r="F31" s="65">
        <f>VLOOKUP($A31,'Return Data'!$B$7:$R$2843,11,0)</f>
        <v>20.1617</v>
      </c>
      <c r="G31" s="66">
        <f t="shared" si="1"/>
        <v>19</v>
      </c>
      <c r="H31" s="65">
        <f>VLOOKUP($A31,'Return Data'!$B$7:$R$2843,12,0)</f>
        <v>31.305399999999999</v>
      </c>
      <c r="I31" s="66">
        <f t="shared" si="2"/>
        <v>23</v>
      </c>
      <c r="J31" s="65">
        <f>VLOOKUP($A31,'Return Data'!$B$7:$R$2843,13,0)</f>
        <v>60.200400000000002</v>
      </c>
      <c r="K31" s="66">
        <f t="shared" si="3"/>
        <v>21</v>
      </c>
      <c r="L31" s="65">
        <f>VLOOKUP($A31,'Return Data'!$B$7:$R$2843,17,0)</f>
        <v>15.530799999999999</v>
      </c>
      <c r="M31" s="66">
        <f t="shared" si="4"/>
        <v>23</v>
      </c>
      <c r="N31" s="65">
        <f>VLOOKUP($A31,'Return Data'!$B$7:$R$2843,14,0)</f>
        <v>9.8386999999999993</v>
      </c>
      <c r="O31" s="66">
        <f t="shared" si="6"/>
        <v>15</v>
      </c>
      <c r="P31" s="65">
        <f>VLOOKUP($A31,'Return Data'!$B$7:$R$2843,15,0)</f>
        <v>15.4565</v>
      </c>
      <c r="Q31" s="66">
        <f t="shared" si="7"/>
        <v>10</v>
      </c>
      <c r="R31" s="65">
        <f>VLOOKUP($A31,'Return Data'!$B$7:$R$2843,16,0)</f>
        <v>14.08</v>
      </c>
      <c r="S31" s="67">
        <f t="shared" si="5"/>
        <v>18</v>
      </c>
    </row>
    <row r="32" spans="1:19" x14ac:dyDescent="0.3">
      <c r="A32" s="63" t="s">
        <v>943</v>
      </c>
      <c r="B32" s="64">
        <f>VLOOKUP($A32,'Return Data'!$B$7:$R$2843,3,0)</f>
        <v>44330</v>
      </c>
      <c r="C32" s="65">
        <f>VLOOKUP($A32,'Return Data'!$B$7:$R$2843,4,0)</f>
        <v>300.01170000000002</v>
      </c>
      <c r="D32" s="65">
        <f>VLOOKUP($A32,'Return Data'!$B$7:$R$2843,10,0)</f>
        <v>-0.47610000000000002</v>
      </c>
      <c r="E32" s="66">
        <f t="shared" si="0"/>
        <v>21</v>
      </c>
      <c r="F32" s="65">
        <f>VLOOKUP($A32,'Return Data'!$B$7:$R$2843,11,0)</f>
        <v>19.460899999999999</v>
      </c>
      <c r="G32" s="66">
        <f t="shared" si="1"/>
        <v>21</v>
      </c>
      <c r="H32" s="65">
        <f>VLOOKUP($A32,'Return Data'!$B$7:$R$2843,12,0)</f>
        <v>30.679400000000001</v>
      </c>
      <c r="I32" s="66">
        <f t="shared" si="2"/>
        <v>24</v>
      </c>
      <c r="J32" s="65">
        <f>VLOOKUP($A32,'Return Data'!$B$7:$R$2843,13,0)</f>
        <v>58.826099999999997</v>
      </c>
      <c r="K32" s="66">
        <f t="shared" si="3"/>
        <v>22</v>
      </c>
      <c r="L32" s="65">
        <f>VLOOKUP($A32,'Return Data'!$B$7:$R$2843,17,0)</f>
        <v>18.836099999999998</v>
      </c>
      <c r="M32" s="66">
        <f t="shared" si="4"/>
        <v>14</v>
      </c>
      <c r="N32" s="65">
        <f>VLOOKUP($A32,'Return Data'!$B$7:$R$2843,14,0)</f>
        <v>12.5989</v>
      </c>
      <c r="O32" s="66">
        <f t="shared" si="6"/>
        <v>5</v>
      </c>
      <c r="P32" s="65">
        <f>VLOOKUP($A32,'Return Data'!$B$7:$R$2843,15,0)</f>
        <v>14.535399999999999</v>
      </c>
      <c r="Q32" s="66">
        <f t="shared" si="7"/>
        <v>14</v>
      </c>
      <c r="R32" s="65">
        <f>VLOOKUP($A32,'Return Data'!$B$7:$R$2843,16,0)</f>
        <v>15.6602</v>
      </c>
      <c r="S32" s="67">
        <f t="shared" si="5"/>
        <v>14</v>
      </c>
    </row>
    <row r="33" spans="1:19" x14ac:dyDescent="0.3">
      <c r="A33" s="63" t="s">
        <v>944</v>
      </c>
      <c r="B33" s="64">
        <f>VLOOKUP($A33,'Return Data'!$B$7:$R$2843,3,0)</f>
        <v>44330</v>
      </c>
      <c r="C33" s="65">
        <f>VLOOKUP($A33,'Return Data'!$B$7:$R$2843,4,0)</f>
        <v>13.1</v>
      </c>
      <c r="D33" s="65">
        <f>VLOOKUP($A33,'Return Data'!$B$7:$R$2843,10,0)</f>
        <v>-1.7990999999999999</v>
      </c>
      <c r="E33" s="66">
        <f t="shared" si="0"/>
        <v>25</v>
      </c>
      <c r="F33" s="65">
        <f>VLOOKUP($A33,'Return Data'!$B$7:$R$2843,11,0)</f>
        <v>14.410500000000001</v>
      </c>
      <c r="G33" s="66">
        <f t="shared" si="1"/>
        <v>27</v>
      </c>
      <c r="H33" s="65">
        <f>VLOOKUP($A33,'Return Data'!$B$7:$R$2843,12,0)</f>
        <v>28.0547</v>
      </c>
      <c r="I33" s="66">
        <f t="shared" si="2"/>
        <v>26</v>
      </c>
      <c r="J33" s="65">
        <f>VLOOKUP($A33,'Return Data'!$B$7:$R$2843,13,0)</f>
        <v>57.074300000000001</v>
      </c>
      <c r="K33" s="66">
        <f t="shared" si="3"/>
        <v>24</v>
      </c>
      <c r="L33" s="65"/>
      <c r="M33" s="66"/>
      <c r="N33" s="65"/>
      <c r="O33" s="66"/>
      <c r="P33" s="65"/>
      <c r="Q33" s="66"/>
      <c r="R33" s="65">
        <f>VLOOKUP($A33,'Return Data'!$B$7:$R$2843,16,0)</f>
        <v>20.651199999999999</v>
      </c>
      <c r="S33" s="67">
        <f t="shared" si="5"/>
        <v>6</v>
      </c>
    </row>
    <row r="34" spans="1:19" x14ac:dyDescent="0.3">
      <c r="A34" s="63" t="s">
        <v>946</v>
      </c>
      <c r="B34" s="64">
        <f>VLOOKUP($A34,'Return Data'!$B$7:$R$2843,3,0)</f>
        <v>44330</v>
      </c>
      <c r="C34" s="65">
        <f>VLOOKUP($A34,'Return Data'!$B$7:$R$2843,4,0)</f>
        <v>85.210800000000006</v>
      </c>
      <c r="D34" s="65">
        <f>VLOOKUP($A34,'Return Data'!$B$7:$R$2843,10,0)</f>
        <v>4.8693</v>
      </c>
      <c r="E34" s="66">
        <f t="shared" si="0"/>
        <v>2</v>
      </c>
      <c r="F34" s="65">
        <f>VLOOKUP($A34,'Return Data'!$B$7:$R$2843,11,0)</f>
        <v>31.535699999999999</v>
      </c>
      <c r="G34" s="66">
        <f t="shared" si="1"/>
        <v>2</v>
      </c>
      <c r="H34" s="65">
        <f>VLOOKUP($A34,'Return Data'!$B$7:$R$2843,12,0)</f>
        <v>42.119599999999998</v>
      </c>
      <c r="I34" s="66">
        <f t="shared" si="2"/>
        <v>3</v>
      </c>
      <c r="J34" s="65">
        <f>VLOOKUP($A34,'Return Data'!$B$7:$R$2843,13,0)</f>
        <v>78.485200000000006</v>
      </c>
      <c r="K34" s="66">
        <f t="shared" si="3"/>
        <v>2</v>
      </c>
      <c r="L34" s="65">
        <f>VLOOKUP($A34,'Return Data'!$B$7:$R$2843,17,0)</f>
        <v>18.0426</v>
      </c>
      <c r="M34" s="66">
        <f t="shared" si="4"/>
        <v>15</v>
      </c>
      <c r="N34" s="65">
        <f>VLOOKUP($A34,'Return Data'!$B$7:$R$2843,14,0)</f>
        <v>9.3901000000000003</v>
      </c>
      <c r="O34" s="66">
        <f t="shared" si="6"/>
        <v>18</v>
      </c>
      <c r="P34" s="65">
        <f>VLOOKUP($A34,'Return Data'!$B$7:$R$2843,15,0)</f>
        <v>12.3582</v>
      </c>
      <c r="Q34" s="66">
        <f t="shared" si="7"/>
        <v>20</v>
      </c>
      <c r="R34" s="65">
        <f>VLOOKUP($A34,'Return Data'!$B$7:$R$2843,16,0)</f>
        <v>12.646599999999999</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1.5103148148148149</v>
      </c>
      <c r="E36" s="74"/>
      <c r="F36" s="75">
        <f>AVERAGE(F8:F34)</f>
        <v>22.978988888888896</v>
      </c>
      <c r="G36" s="74"/>
      <c r="H36" s="75">
        <f>AVERAGE(H8:H34)</f>
        <v>37.098566666666663</v>
      </c>
      <c r="I36" s="74"/>
      <c r="J36" s="75">
        <f>AVERAGE(J8:J34)</f>
        <v>65.486755555555547</v>
      </c>
      <c r="K36" s="74"/>
      <c r="L36" s="75">
        <f>AVERAGE(L8:L34)</f>
        <v>19.915787499999997</v>
      </c>
      <c r="M36" s="74"/>
      <c r="N36" s="75">
        <f>AVERAGE(N8:N34)</f>
        <v>11.01685909090909</v>
      </c>
      <c r="O36" s="74"/>
      <c r="P36" s="75">
        <f>AVERAGE(P8:P34)</f>
        <v>15.020336363636362</v>
      </c>
      <c r="Q36" s="74"/>
      <c r="R36" s="75">
        <f>AVERAGE(R8:R34)</f>
        <v>16.562214814814816</v>
      </c>
      <c r="S36" s="76"/>
    </row>
    <row r="37" spans="1:19" x14ac:dyDescent="0.3">
      <c r="A37" s="73" t="s">
        <v>28</v>
      </c>
      <c r="B37" s="74"/>
      <c r="C37" s="74"/>
      <c r="D37" s="75">
        <f>MIN(D8:D34)</f>
        <v>-3.6417999999999999</v>
      </c>
      <c r="E37" s="74"/>
      <c r="F37" s="75">
        <f>MIN(F8:F34)</f>
        <v>14.410500000000001</v>
      </c>
      <c r="G37" s="74"/>
      <c r="H37" s="75">
        <f>MIN(H8:H34)</f>
        <v>26.970400000000001</v>
      </c>
      <c r="I37" s="74"/>
      <c r="J37" s="75">
        <f>MIN(J8:J34)</f>
        <v>49.838999999999999</v>
      </c>
      <c r="K37" s="74"/>
      <c r="L37" s="75">
        <f>MIN(L8:L34)</f>
        <v>15.3756</v>
      </c>
      <c r="M37" s="74"/>
      <c r="N37" s="75">
        <f>MIN(N8:N34)</f>
        <v>6.1466000000000003</v>
      </c>
      <c r="O37" s="74"/>
      <c r="P37" s="75">
        <f>MIN(P8:P34)</f>
        <v>10.9512</v>
      </c>
      <c r="Q37" s="74"/>
      <c r="R37" s="75">
        <f>MIN(R8:R34)</f>
        <v>10.351900000000001</v>
      </c>
      <c r="S37" s="76"/>
    </row>
    <row r="38" spans="1:19" ht="15" thickBot="1" x14ac:dyDescent="0.35">
      <c r="A38" s="77" t="s">
        <v>29</v>
      </c>
      <c r="B38" s="78"/>
      <c r="C38" s="78"/>
      <c r="D38" s="79">
        <f>MAX(D8:D34)</f>
        <v>12.4499</v>
      </c>
      <c r="E38" s="78"/>
      <c r="F38" s="79">
        <f>MAX(F8:F34)</f>
        <v>34.992800000000003</v>
      </c>
      <c r="G38" s="78"/>
      <c r="H38" s="79">
        <f>MAX(H8:H34)</f>
        <v>43.931399999999996</v>
      </c>
      <c r="I38" s="78"/>
      <c r="J38" s="79">
        <f>MAX(J8:J34)</f>
        <v>79.209199999999996</v>
      </c>
      <c r="K38" s="78"/>
      <c r="L38" s="79">
        <f>MAX(L8:L34)</f>
        <v>28.447399999999998</v>
      </c>
      <c r="M38" s="78"/>
      <c r="N38" s="79">
        <f>MAX(N8:N34)</f>
        <v>18.165099999999999</v>
      </c>
      <c r="O38" s="78"/>
      <c r="P38" s="79">
        <f>MAX(P8:P34)</f>
        <v>21.6645</v>
      </c>
      <c r="Q38" s="78"/>
      <c r="R38" s="79">
        <f>MAX(R8:R34)</f>
        <v>26.145</v>
      </c>
      <c r="S38" s="80"/>
    </row>
    <row r="39" spans="1:19" x14ac:dyDescent="0.3">
      <c r="A39" s="112" t="s">
        <v>432</v>
      </c>
    </row>
    <row r="40" spans="1:19" x14ac:dyDescent="0.3">
      <c r="A40" s="14" t="s">
        <v>340</v>
      </c>
    </row>
  </sheetData>
  <sheetProtection algorithmName="SHA-512" hashValue="g/TGyshgRheh/L8FVBcIFzgw5bYBK7w/4wSsIyONjNu3N0w+/E1I+eIvRbiG9yOdBv9X92H3PnT5GPhcWZWcYQ==" saltValue="xgICrp5vpQV7XQDEDKVB9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1565</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1903</v>
      </c>
      <c r="B8" s="64">
        <f>VLOOKUP($A8,'Return Data'!$B$7:$R$2843,3,0)</f>
        <v>44330</v>
      </c>
      <c r="C8" s="65">
        <f>VLOOKUP($A8,'Return Data'!$B$7:$R$2843,4,0)</f>
        <v>654.20737021534205</v>
      </c>
      <c r="D8" s="65">
        <f>VLOOKUP($A8,'Return Data'!$B$7:$R$2843,10,0)</f>
        <v>-1.6324000000000001</v>
      </c>
      <c r="E8" s="66">
        <f t="shared" ref="E8:E34" si="0">RANK(D8,D$8:D$34,0)</f>
        <v>24</v>
      </c>
      <c r="F8" s="65">
        <f>VLOOKUP($A8,'Return Data'!$B$7:$R$2843,11,0)</f>
        <v>21.025600000000001</v>
      </c>
      <c r="G8" s="66">
        <f t="shared" ref="G8:G34" si="1">RANK(F8,F$8:F$34,0)</f>
        <v>16</v>
      </c>
      <c r="H8" s="65">
        <f>VLOOKUP($A8,'Return Data'!$B$7:$R$2843,12,0)</f>
        <v>40.164900000000003</v>
      </c>
      <c r="I8" s="66">
        <f>RANK(H8,H$8:H$34,0)</f>
        <v>5</v>
      </c>
      <c r="J8" s="65">
        <f>VLOOKUP($A8,'Return Data'!$B$7:$R$2843,13,0)</f>
        <v>67.131</v>
      </c>
      <c r="K8" s="66">
        <f>RANK(J8,J$8:J$34,0)</f>
        <v>10</v>
      </c>
      <c r="L8" s="65">
        <f>VLOOKUP($A8,'Return Data'!$B$7:$R$2843,17,0)</f>
        <v>18.371600000000001</v>
      </c>
      <c r="M8" s="66">
        <f>RANK(L8,L$8:L$34,0)</f>
        <v>10</v>
      </c>
      <c r="N8" s="65">
        <f>VLOOKUP($A8,'Return Data'!$B$7:$R$2843,14,0)</f>
        <v>8.8054000000000006</v>
      </c>
      <c r="O8" s="66">
        <f>RANK(N8,N$8:N$34,0)</f>
        <v>16</v>
      </c>
      <c r="P8" s="65">
        <f>VLOOKUP($A8,'Return Data'!$B$7:$R$2843,15,0)</f>
        <v>13.0687</v>
      </c>
      <c r="Q8" s="66">
        <f>RANK(P8,P$8:P$34,0)</f>
        <v>15</v>
      </c>
      <c r="R8" s="65">
        <f>VLOOKUP($A8,'Return Data'!$B$7:$R$2843,16,0)</f>
        <v>17.552600000000002</v>
      </c>
      <c r="S8" s="67">
        <f>RANK(R8,R$8:R$34,0)</f>
        <v>11</v>
      </c>
    </row>
    <row r="9" spans="1:20" x14ac:dyDescent="0.3">
      <c r="A9" s="63" t="s">
        <v>901</v>
      </c>
      <c r="B9" s="64">
        <f>VLOOKUP($A9,'Return Data'!$B$7:$R$2843,3,0)</f>
        <v>44330</v>
      </c>
      <c r="C9" s="65">
        <f>VLOOKUP($A9,'Return Data'!$B$7:$R$2843,4,0)</f>
        <v>16.48</v>
      </c>
      <c r="D9" s="65">
        <f>VLOOKUP($A9,'Return Data'!$B$7:$R$2843,10,0)</f>
        <v>4.3699000000000003</v>
      </c>
      <c r="E9" s="66">
        <f t="shared" si="0"/>
        <v>3</v>
      </c>
      <c r="F9" s="65">
        <f>VLOOKUP($A9,'Return Data'!$B$7:$R$2843,11,0)</f>
        <v>22.7103</v>
      </c>
      <c r="G9" s="66">
        <f t="shared" si="1"/>
        <v>11</v>
      </c>
      <c r="H9" s="65">
        <f>VLOOKUP($A9,'Return Data'!$B$7:$R$2843,12,0)</f>
        <v>36.763500000000001</v>
      </c>
      <c r="I9" s="66">
        <f t="shared" ref="I9:I34" si="2">RANK(H9,H$8:H$34,0)</f>
        <v>14</v>
      </c>
      <c r="J9" s="65">
        <f>VLOOKUP($A9,'Return Data'!$B$7:$R$2843,13,0)</f>
        <v>63.492100000000001</v>
      </c>
      <c r="K9" s="66">
        <f t="shared" ref="K9:K34" si="3">RANK(J9,J$8:J$34,0)</f>
        <v>13</v>
      </c>
      <c r="L9" s="65">
        <f>VLOOKUP($A9,'Return Data'!$B$7:$R$2843,17,0)</f>
        <v>26.389199999999999</v>
      </c>
      <c r="M9" s="66">
        <f t="shared" ref="M9:M34" si="4">RANK(L9,L$8:L$34,0)</f>
        <v>2</v>
      </c>
      <c r="N9" s="65"/>
      <c r="O9" s="66"/>
      <c r="P9" s="65"/>
      <c r="Q9" s="66"/>
      <c r="R9" s="65">
        <f>VLOOKUP($A9,'Return Data'!$B$7:$R$2843,16,0)</f>
        <v>21.533100000000001</v>
      </c>
      <c r="S9" s="67">
        <f t="shared" ref="S9:S34" si="5">RANK(R9,R$8:R$34,0)</f>
        <v>3</v>
      </c>
    </row>
    <row r="10" spans="1:20" x14ac:dyDescent="0.3">
      <c r="A10" s="63" t="s">
        <v>903</v>
      </c>
      <c r="B10" s="64">
        <f>VLOOKUP($A10,'Return Data'!$B$7:$R$2843,3,0)</f>
        <v>44330</v>
      </c>
      <c r="C10" s="65">
        <f>VLOOKUP($A10,'Return Data'!$B$7:$R$2843,4,0)</f>
        <v>45.51</v>
      </c>
      <c r="D10" s="65">
        <f>VLOOKUP($A10,'Return Data'!$B$7:$R$2843,10,0)</f>
        <v>3.2206999999999999</v>
      </c>
      <c r="E10" s="66">
        <f t="shared" si="0"/>
        <v>6</v>
      </c>
      <c r="F10" s="65">
        <f>VLOOKUP($A10,'Return Data'!$B$7:$R$2843,11,0)</f>
        <v>18.1464</v>
      </c>
      <c r="G10" s="66">
        <f t="shared" si="1"/>
        <v>23</v>
      </c>
      <c r="H10" s="65">
        <f>VLOOKUP($A10,'Return Data'!$B$7:$R$2843,12,0)</f>
        <v>33.148000000000003</v>
      </c>
      <c r="I10" s="66">
        <f t="shared" si="2"/>
        <v>21</v>
      </c>
      <c r="J10" s="65">
        <f>VLOOKUP($A10,'Return Data'!$B$7:$R$2843,13,0)</f>
        <v>56.985199999999999</v>
      </c>
      <c r="K10" s="66">
        <f t="shared" si="3"/>
        <v>23</v>
      </c>
      <c r="L10" s="65">
        <f>VLOOKUP($A10,'Return Data'!$B$7:$R$2843,17,0)</f>
        <v>19.525600000000001</v>
      </c>
      <c r="M10" s="66">
        <f t="shared" si="4"/>
        <v>8</v>
      </c>
      <c r="N10" s="65">
        <f>VLOOKUP($A10,'Return Data'!$B$7:$R$2843,14,0)</f>
        <v>6.0601000000000003</v>
      </c>
      <c r="O10" s="66">
        <f t="shared" ref="O10:O34" si="6">RANK(N10,N$8:N$34,0)</f>
        <v>21</v>
      </c>
      <c r="P10" s="65">
        <f>VLOOKUP($A10,'Return Data'!$B$7:$R$2843,15,0)</f>
        <v>11.2919</v>
      </c>
      <c r="Q10" s="66">
        <f t="shared" ref="Q10:Q34" si="7">RANK(P10,P$8:P$34,0)</f>
        <v>20</v>
      </c>
      <c r="R10" s="65">
        <f>VLOOKUP($A10,'Return Data'!$B$7:$R$2843,16,0)</f>
        <v>12.812200000000001</v>
      </c>
      <c r="S10" s="67">
        <f t="shared" si="5"/>
        <v>17</v>
      </c>
    </row>
    <row r="11" spans="1:20" x14ac:dyDescent="0.3">
      <c r="A11" s="63" t="s">
        <v>905</v>
      </c>
      <c r="B11" s="64">
        <f>VLOOKUP($A11,'Return Data'!$B$7:$R$2843,3,0)</f>
        <v>44330</v>
      </c>
      <c r="C11" s="65">
        <f>VLOOKUP($A11,'Return Data'!$B$7:$R$2843,4,0)</f>
        <v>129.91</v>
      </c>
      <c r="D11" s="65">
        <f>VLOOKUP($A11,'Return Data'!$B$7:$R$2843,10,0)</f>
        <v>-0.99829999999999997</v>
      </c>
      <c r="E11" s="66">
        <f t="shared" si="0"/>
        <v>22</v>
      </c>
      <c r="F11" s="65">
        <f>VLOOKUP($A11,'Return Data'!$B$7:$R$2843,11,0)</f>
        <v>18.412199999999999</v>
      </c>
      <c r="G11" s="66">
        <f t="shared" si="1"/>
        <v>22</v>
      </c>
      <c r="H11" s="65">
        <f>VLOOKUP($A11,'Return Data'!$B$7:$R$2843,12,0)</f>
        <v>34.496299999999998</v>
      </c>
      <c r="I11" s="66">
        <f t="shared" si="2"/>
        <v>19</v>
      </c>
      <c r="J11" s="65">
        <f>VLOOKUP($A11,'Return Data'!$B$7:$R$2843,13,0)</f>
        <v>61.700299999999999</v>
      </c>
      <c r="K11" s="66">
        <f t="shared" si="3"/>
        <v>15</v>
      </c>
      <c r="L11" s="65">
        <f>VLOOKUP($A11,'Return Data'!$B$7:$R$2843,17,0)</f>
        <v>19.900600000000001</v>
      </c>
      <c r="M11" s="66">
        <f t="shared" si="4"/>
        <v>7</v>
      </c>
      <c r="N11" s="65">
        <f>VLOOKUP($A11,'Return Data'!$B$7:$R$2843,14,0)</f>
        <v>11.2471</v>
      </c>
      <c r="O11" s="66">
        <f t="shared" si="6"/>
        <v>8</v>
      </c>
      <c r="P11" s="65">
        <f>VLOOKUP($A11,'Return Data'!$B$7:$R$2843,15,0)</f>
        <v>16.617799999999999</v>
      </c>
      <c r="Q11" s="66">
        <f t="shared" si="7"/>
        <v>2</v>
      </c>
      <c r="R11" s="65">
        <f>VLOOKUP($A11,'Return Data'!$B$7:$R$2843,16,0)</f>
        <v>17.166</v>
      </c>
      <c r="S11" s="67">
        <f t="shared" si="5"/>
        <v>12</v>
      </c>
    </row>
    <row r="12" spans="1:20" x14ac:dyDescent="0.3">
      <c r="A12" s="63" t="s">
        <v>907</v>
      </c>
      <c r="B12" s="64">
        <f>VLOOKUP($A12,'Return Data'!$B$7:$R$2843,3,0)</f>
        <v>44330</v>
      </c>
      <c r="C12" s="65">
        <f>VLOOKUP($A12,'Return Data'!$B$7:$R$2843,4,0)</f>
        <v>304.99700000000001</v>
      </c>
      <c r="D12" s="65">
        <f>VLOOKUP($A12,'Return Data'!$B$7:$R$2843,10,0)</f>
        <v>2.8169</v>
      </c>
      <c r="E12" s="66">
        <f t="shared" si="0"/>
        <v>8</v>
      </c>
      <c r="F12" s="65">
        <f>VLOOKUP($A12,'Return Data'!$B$7:$R$2843,11,0)</f>
        <v>25.73</v>
      </c>
      <c r="G12" s="66">
        <f t="shared" si="1"/>
        <v>7</v>
      </c>
      <c r="H12" s="65">
        <f>VLOOKUP($A12,'Return Data'!$B$7:$R$2843,12,0)</f>
        <v>39.760100000000001</v>
      </c>
      <c r="I12" s="66">
        <f t="shared" si="2"/>
        <v>7</v>
      </c>
      <c r="J12" s="65">
        <f>VLOOKUP($A12,'Return Data'!$B$7:$R$2843,13,0)</f>
        <v>67.193100000000001</v>
      </c>
      <c r="K12" s="66">
        <f t="shared" si="3"/>
        <v>9</v>
      </c>
      <c r="L12" s="65">
        <f>VLOOKUP($A12,'Return Data'!$B$7:$R$2843,17,0)</f>
        <v>20.591000000000001</v>
      </c>
      <c r="M12" s="66">
        <f t="shared" si="4"/>
        <v>5</v>
      </c>
      <c r="N12" s="65">
        <f>VLOOKUP($A12,'Return Data'!$B$7:$R$2843,14,0)</f>
        <v>11.3589</v>
      </c>
      <c r="O12" s="66">
        <f t="shared" si="6"/>
        <v>6</v>
      </c>
      <c r="P12" s="65">
        <f>VLOOKUP($A12,'Return Data'!$B$7:$R$2843,15,0)</f>
        <v>15.635300000000001</v>
      </c>
      <c r="Q12" s="66">
        <f t="shared" si="7"/>
        <v>4</v>
      </c>
      <c r="R12" s="65">
        <f>VLOOKUP($A12,'Return Data'!$B$7:$R$2843,16,0)</f>
        <v>17.666599999999999</v>
      </c>
      <c r="S12" s="67">
        <f t="shared" si="5"/>
        <v>10</v>
      </c>
    </row>
    <row r="13" spans="1:20" x14ac:dyDescent="0.3">
      <c r="A13" s="63" t="s">
        <v>909</v>
      </c>
      <c r="B13" s="64">
        <f>VLOOKUP($A13,'Return Data'!$B$7:$R$2843,3,0)</f>
        <v>44330</v>
      </c>
      <c r="C13" s="65">
        <f>VLOOKUP($A13,'Return Data'!$B$7:$R$2843,4,0)</f>
        <v>42.95</v>
      </c>
      <c r="D13" s="65">
        <f>VLOOKUP($A13,'Return Data'!$B$7:$R$2843,10,0)</f>
        <v>-0.19289999999999999</v>
      </c>
      <c r="E13" s="66">
        <f t="shared" si="0"/>
        <v>18</v>
      </c>
      <c r="F13" s="65">
        <f>VLOOKUP($A13,'Return Data'!$B$7:$R$2843,11,0)</f>
        <v>21.296800000000001</v>
      </c>
      <c r="G13" s="66">
        <f t="shared" si="1"/>
        <v>15</v>
      </c>
      <c r="H13" s="65">
        <f>VLOOKUP($A13,'Return Data'!$B$7:$R$2843,12,0)</f>
        <v>35.331000000000003</v>
      </c>
      <c r="I13" s="66">
        <f t="shared" si="2"/>
        <v>17</v>
      </c>
      <c r="J13" s="65">
        <f>VLOOKUP($A13,'Return Data'!$B$7:$R$2843,13,0)</f>
        <v>61.678899999999999</v>
      </c>
      <c r="K13" s="66">
        <f t="shared" si="3"/>
        <v>16</v>
      </c>
      <c r="L13" s="65">
        <f>VLOOKUP($A13,'Return Data'!$B$7:$R$2843,17,0)</f>
        <v>20.1419</v>
      </c>
      <c r="M13" s="66">
        <f t="shared" si="4"/>
        <v>6</v>
      </c>
      <c r="N13" s="65">
        <f>VLOOKUP($A13,'Return Data'!$B$7:$R$2843,14,0)</f>
        <v>11.277699999999999</v>
      </c>
      <c r="O13" s="66">
        <f t="shared" si="6"/>
        <v>7</v>
      </c>
      <c r="P13" s="65">
        <f>VLOOKUP($A13,'Return Data'!$B$7:$R$2843,15,0)</f>
        <v>14.468400000000001</v>
      </c>
      <c r="Q13" s="66">
        <f t="shared" si="7"/>
        <v>8</v>
      </c>
      <c r="R13" s="65">
        <f>VLOOKUP($A13,'Return Data'!$B$7:$R$2843,16,0)</f>
        <v>11.0329</v>
      </c>
      <c r="S13" s="67">
        <f t="shared" si="5"/>
        <v>26</v>
      </c>
    </row>
    <row r="14" spans="1:20" x14ac:dyDescent="0.3">
      <c r="A14" s="63" t="s">
        <v>910</v>
      </c>
      <c r="B14" s="64">
        <f>VLOOKUP($A14,'Return Data'!$B$7:$R$2843,3,0)</f>
        <v>44330</v>
      </c>
      <c r="C14" s="65">
        <f>VLOOKUP($A14,'Return Data'!$B$7:$R$2843,4,0)</f>
        <v>100.0371</v>
      </c>
      <c r="D14" s="65">
        <f>VLOOKUP($A14,'Return Data'!$B$7:$R$2843,10,0)</f>
        <v>0.49790000000000001</v>
      </c>
      <c r="E14" s="66">
        <f t="shared" si="0"/>
        <v>16</v>
      </c>
      <c r="F14" s="65">
        <f>VLOOKUP($A14,'Return Data'!$B$7:$R$2843,11,0)</f>
        <v>24.7974</v>
      </c>
      <c r="G14" s="66">
        <f t="shared" si="1"/>
        <v>8</v>
      </c>
      <c r="H14" s="65">
        <f>VLOOKUP($A14,'Return Data'!$B$7:$R$2843,12,0)</f>
        <v>43.056899999999999</v>
      </c>
      <c r="I14" s="66">
        <f t="shared" si="2"/>
        <v>1</v>
      </c>
      <c r="J14" s="65">
        <f>VLOOKUP($A14,'Return Data'!$B$7:$R$2843,13,0)</f>
        <v>77.662400000000005</v>
      </c>
      <c r="K14" s="66">
        <f t="shared" si="3"/>
        <v>1</v>
      </c>
      <c r="L14" s="65">
        <f>VLOOKUP($A14,'Return Data'!$B$7:$R$2843,17,0)</f>
        <v>14.874599999999999</v>
      </c>
      <c r="M14" s="66">
        <f t="shared" si="4"/>
        <v>22</v>
      </c>
      <c r="N14" s="65">
        <f>VLOOKUP($A14,'Return Data'!$B$7:$R$2843,14,0)</f>
        <v>7.4767000000000001</v>
      </c>
      <c r="O14" s="66">
        <f t="shared" si="6"/>
        <v>19</v>
      </c>
      <c r="P14" s="65">
        <f>VLOOKUP($A14,'Return Data'!$B$7:$R$2843,15,0)</f>
        <v>10.4321</v>
      </c>
      <c r="Q14" s="66">
        <f t="shared" si="7"/>
        <v>21</v>
      </c>
      <c r="R14" s="65">
        <f>VLOOKUP($A14,'Return Data'!$B$7:$R$2843,16,0)</f>
        <v>15.264799999999999</v>
      </c>
      <c r="S14" s="67">
        <f t="shared" si="5"/>
        <v>13</v>
      </c>
    </row>
    <row r="15" spans="1:20" x14ac:dyDescent="0.3">
      <c r="A15" s="63" t="s">
        <v>913</v>
      </c>
      <c r="B15" s="64">
        <f>VLOOKUP($A15,'Return Data'!$B$7:$R$2843,3,0)</f>
        <v>44330</v>
      </c>
      <c r="C15" s="65">
        <f>VLOOKUP($A15,'Return Data'!$B$7:$R$2843,4,0)</f>
        <v>202.16231096595499</v>
      </c>
      <c r="D15" s="65">
        <f>VLOOKUP($A15,'Return Data'!$B$7:$R$2843,10,0)</f>
        <v>2.8574000000000002</v>
      </c>
      <c r="E15" s="66">
        <f t="shared" si="0"/>
        <v>7</v>
      </c>
      <c r="F15" s="65">
        <f>VLOOKUP($A15,'Return Data'!$B$7:$R$2843,11,0)</f>
        <v>29.605799999999999</v>
      </c>
      <c r="G15" s="66">
        <f t="shared" si="1"/>
        <v>3</v>
      </c>
      <c r="H15" s="65">
        <f>VLOOKUP($A15,'Return Data'!$B$7:$R$2843,12,0)</f>
        <v>40.374000000000002</v>
      </c>
      <c r="I15" s="66">
        <f t="shared" si="2"/>
        <v>4</v>
      </c>
      <c r="J15" s="65">
        <f>VLOOKUP($A15,'Return Data'!$B$7:$R$2843,13,0)</f>
        <v>75.456800000000001</v>
      </c>
      <c r="K15" s="66">
        <f t="shared" si="3"/>
        <v>3</v>
      </c>
      <c r="L15" s="65">
        <f>VLOOKUP($A15,'Return Data'!$B$7:$R$2843,17,0)</f>
        <v>17.605</v>
      </c>
      <c r="M15" s="66">
        <f t="shared" si="4"/>
        <v>13</v>
      </c>
      <c r="N15" s="65">
        <f>VLOOKUP($A15,'Return Data'!$B$7:$R$2843,14,0)</f>
        <v>10.479900000000001</v>
      </c>
      <c r="O15" s="66">
        <f t="shared" si="6"/>
        <v>9</v>
      </c>
      <c r="P15" s="65">
        <f>VLOOKUP($A15,'Return Data'!$B$7:$R$2843,15,0)</f>
        <v>12.820600000000001</v>
      </c>
      <c r="Q15" s="66">
        <f t="shared" si="7"/>
        <v>16</v>
      </c>
      <c r="R15" s="65">
        <f>VLOOKUP($A15,'Return Data'!$B$7:$R$2843,16,0)</f>
        <v>11.6637</v>
      </c>
      <c r="S15" s="67">
        <f t="shared" si="5"/>
        <v>23</v>
      </c>
    </row>
    <row r="16" spans="1:20" x14ac:dyDescent="0.3">
      <c r="A16" s="63" t="s">
        <v>915</v>
      </c>
      <c r="B16" s="64">
        <f>VLOOKUP($A16,'Return Data'!$B$7:$R$2843,3,0)</f>
        <v>44330</v>
      </c>
      <c r="C16" s="65">
        <f>VLOOKUP($A16,'Return Data'!$B$7:$R$2843,4,0)</f>
        <v>13.0099</v>
      </c>
      <c r="D16" s="65">
        <f>VLOOKUP($A16,'Return Data'!$B$7:$R$2843,10,0)</f>
        <v>-1.4237</v>
      </c>
      <c r="E16" s="66">
        <f t="shared" si="0"/>
        <v>23</v>
      </c>
      <c r="F16" s="65">
        <f>VLOOKUP($A16,'Return Data'!$B$7:$R$2843,11,0)</f>
        <v>18.883500000000002</v>
      </c>
      <c r="G16" s="66">
        <f t="shared" si="1"/>
        <v>20</v>
      </c>
      <c r="H16" s="65">
        <f>VLOOKUP($A16,'Return Data'!$B$7:$R$2843,12,0)</f>
        <v>35.4084</v>
      </c>
      <c r="I16" s="66">
        <f t="shared" si="2"/>
        <v>16</v>
      </c>
      <c r="J16" s="65">
        <f>VLOOKUP($A16,'Return Data'!$B$7:$R$2843,13,0)</f>
        <v>59.966299999999997</v>
      </c>
      <c r="K16" s="66">
        <f t="shared" si="3"/>
        <v>18</v>
      </c>
      <c r="L16" s="65">
        <f>VLOOKUP($A16,'Return Data'!$B$7:$R$2843,17,0)</f>
        <v>17.382000000000001</v>
      </c>
      <c r="M16" s="66">
        <f t="shared" si="4"/>
        <v>16</v>
      </c>
      <c r="N16" s="65"/>
      <c r="O16" s="66"/>
      <c r="P16" s="65"/>
      <c r="Q16" s="66"/>
      <c r="R16" s="65">
        <f>VLOOKUP($A16,'Return Data'!$B$7:$R$2843,16,0)</f>
        <v>13.1389</v>
      </c>
      <c r="S16" s="67">
        <f t="shared" si="5"/>
        <v>15</v>
      </c>
    </row>
    <row r="17" spans="1:19" x14ac:dyDescent="0.3">
      <c r="A17" s="63" t="s">
        <v>916</v>
      </c>
      <c r="B17" s="64">
        <f>VLOOKUP($A17,'Return Data'!$B$7:$R$2843,3,0)</f>
        <v>44330</v>
      </c>
      <c r="C17" s="65">
        <f>VLOOKUP($A17,'Return Data'!$B$7:$R$2843,4,0)</f>
        <v>424.48</v>
      </c>
      <c r="D17" s="65">
        <f>VLOOKUP($A17,'Return Data'!$B$7:$R$2843,10,0)</f>
        <v>3.8660999999999999</v>
      </c>
      <c r="E17" s="66">
        <f t="shared" si="0"/>
        <v>4</v>
      </c>
      <c r="F17" s="65">
        <f>VLOOKUP($A17,'Return Data'!$B$7:$R$2843,11,0)</f>
        <v>28.202999999999999</v>
      </c>
      <c r="G17" s="66">
        <f t="shared" si="1"/>
        <v>4</v>
      </c>
      <c r="H17" s="65">
        <f>VLOOKUP($A17,'Return Data'!$B$7:$R$2843,12,0)</f>
        <v>40.050800000000002</v>
      </c>
      <c r="I17" s="66">
        <f t="shared" si="2"/>
        <v>6</v>
      </c>
      <c r="J17" s="65">
        <f>VLOOKUP($A17,'Return Data'!$B$7:$R$2843,13,0)</f>
        <v>68.631799999999998</v>
      </c>
      <c r="K17" s="66">
        <f t="shared" si="3"/>
        <v>6</v>
      </c>
      <c r="L17" s="65">
        <f>VLOOKUP($A17,'Return Data'!$B$7:$R$2843,17,0)</f>
        <v>16.6389</v>
      </c>
      <c r="M17" s="66">
        <f t="shared" si="4"/>
        <v>17</v>
      </c>
      <c r="N17" s="65">
        <f>VLOOKUP($A17,'Return Data'!$B$7:$R$2843,14,0)</f>
        <v>9.6670999999999996</v>
      </c>
      <c r="O17" s="66">
        <f t="shared" si="6"/>
        <v>11</v>
      </c>
      <c r="P17" s="65">
        <f>VLOOKUP($A17,'Return Data'!$B$7:$R$2843,15,0)</f>
        <v>13.254300000000001</v>
      </c>
      <c r="Q17" s="66">
        <f t="shared" si="7"/>
        <v>14</v>
      </c>
      <c r="R17" s="65">
        <f>VLOOKUP($A17,'Return Data'!$B$7:$R$2843,16,0)</f>
        <v>17.815000000000001</v>
      </c>
      <c r="S17" s="67">
        <f t="shared" si="5"/>
        <v>9</v>
      </c>
    </row>
    <row r="18" spans="1:19" x14ac:dyDescent="0.3">
      <c r="A18" s="63" t="s">
        <v>919</v>
      </c>
      <c r="B18" s="64">
        <f>VLOOKUP($A18,'Return Data'!$B$7:$R$2843,3,0)</f>
        <v>44330</v>
      </c>
      <c r="C18" s="65">
        <f>VLOOKUP($A18,'Return Data'!$B$7:$R$2843,4,0)</f>
        <v>57.58</v>
      </c>
      <c r="D18" s="65">
        <f>VLOOKUP($A18,'Return Data'!$B$7:$R$2843,10,0)</f>
        <v>1.0707</v>
      </c>
      <c r="E18" s="66">
        <f t="shared" si="0"/>
        <v>13</v>
      </c>
      <c r="F18" s="65">
        <f>VLOOKUP($A18,'Return Data'!$B$7:$R$2843,11,0)</f>
        <v>22.146799999999999</v>
      </c>
      <c r="G18" s="66">
        <f t="shared" si="1"/>
        <v>13</v>
      </c>
      <c r="H18" s="65">
        <f>VLOOKUP($A18,'Return Data'!$B$7:$R$2843,12,0)</f>
        <v>36.413200000000003</v>
      </c>
      <c r="I18" s="66">
        <f t="shared" si="2"/>
        <v>15</v>
      </c>
      <c r="J18" s="65">
        <f>VLOOKUP($A18,'Return Data'!$B$7:$R$2843,13,0)</f>
        <v>68.559700000000007</v>
      </c>
      <c r="K18" s="66">
        <f t="shared" si="3"/>
        <v>7</v>
      </c>
      <c r="L18" s="65">
        <f>VLOOKUP($A18,'Return Data'!$B$7:$R$2843,17,0)</f>
        <v>16.032399999999999</v>
      </c>
      <c r="M18" s="66">
        <f t="shared" si="4"/>
        <v>18</v>
      </c>
      <c r="N18" s="65">
        <f>VLOOKUP($A18,'Return Data'!$B$7:$R$2843,14,0)</f>
        <v>8.1281999999999996</v>
      </c>
      <c r="O18" s="66">
        <f t="shared" si="6"/>
        <v>18</v>
      </c>
      <c r="P18" s="65">
        <f>VLOOKUP($A18,'Return Data'!$B$7:$R$2843,15,0)</f>
        <v>13.411099999999999</v>
      </c>
      <c r="Q18" s="66">
        <f t="shared" si="7"/>
        <v>12</v>
      </c>
      <c r="R18" s="65">
        <f>VLOOKUP($A18,'Return Data'!$B$7:$R$2843,16,0)</f>
        <v>11.738300000000001</v>
      </c>
      <c r="S18" s="67">
        <f t="shared" si="5"/>
        <v>22</v>
      </c>
    </row>
    <row r="19" spans="1:19" x14ac:dyDescent="0.3">
      <c r="A19" s="63" t="s">
        <v>920</v>
      </c>
      <c r="B19" s="64">
        <f>VLOOKUP($A19,'Return Data'!$B$7:$R$2843,3,0)</f>
        <v>44330</v>
      </c>
      <c r="C19" s="65">
        <f>VLOOKUP($A19,'Return Data'!$B$7:$R$2843,4,0)</f>
        <v>43.05</v>
      </c>
      <c r="D19" s="65">
        <f>VLOOKUP($A19,'Return Data'!$B$7:$R$2843,10,0)</f>
        <v>-3.9706000000000001</v>
      </c>
      <c r="E19" s="66">
        <f t="shared" si="0"/>
        <v>27</v>
      </c>
      <c r="F19" s="65">
        <f>VLOOKUP($A19,'Return Data'!$B$7:$R$2843,11,0)</f>
        <v>15.322800000000001</v>
      </c>
      <c r="G19" s="66">
        <f t="shared" si="1"/>
        <v>25</v>
      </c>
      <c r="H19" s="65">
        <f>VLOOKUP($A19,'Return Data'!$B$7:$R$2843,12,0)</f>
        <v>27.669</v>
      </c>
      <c r="I19" s="66">
        <f t="shared" si="2"/>
        <v>25</v>
      </c>
      <c r="J19" s="65">
        <f>VLOOKUP($A19,'Return Data'!$B$7:$R$2843,13,0)</f>
        <v>50.4193</v>
      </c>
      <c r="K19" s="66">
        <f t="shared" si="3"/>
        <v>26</v>
      </c>
      <c r="L19" s="65">
        <f>VLOOKUP($A19,'Return Data'!$B$7:$R$2843,17,0)</f>
        <v>15.0875</v>
      </c>
      <c r="M19" s="66">
        <f t="shared" si="4"/>
        <v>21</v>
      </c>
      <c r="N19" s="65">
        <f>VLOOKUP($A19,'Return Data'!$B$7:$R$2843,14,0)</f>
        <v>8.9069000000000003</v>
      </c>
      <c r="O19" s="66">
        <f t="shared" si="6"/>
        <v>14</v>
      </c>
      <c r="P19" s="65">
        <f>VLOOKUP($A19,'Return Data'!$B$7:$R$2843,15,0)</f>
        <v>14.0641</v>
      </c>
      <c r="Q19" s="66">
        <f t="shared" si="7"/>
        <v>10</v>
      </c>
      <c r="R19" s="65">
        <f>VLOOKUP($A19,'Return Data'!$B$7:$R$2843,16,0)</f>
        <v>11.1812</v>
      </c>
      <c r="S19" s="67">
        <f t="shared" si="5"/>
        <v>25</v>
      </c>
    </row>
    <row r="20" spans="1:19" x14ac:dyDescent="0.3">
      <c r="A20" s="63" t="s">
        <v>922</v>
      </c>
      <c r="B20" s="64">
        <f>VLOOKUP($A20,'Return Data'!$B$7:$R$2843,3,0)</f>
        <v>44330</v>
      </c>
      <c r="C20" s="65">
        <f>VLOOKUP($A20,'Return Data'!$B$7:$R$2843,4,0)</f>
        <v>163.47399999999999</v>
      </c>
      <c r="D20" s="65">
        <f>VLOOKUP($A20,'Return Data'!$B$7:$R$2843,10,0)</f>
        <v>1.1809000000000001</v>
      </c>
      <c r="E20" s="66">
        <f t="shared" si="0"/>
        <v>12</v>
      </c>
      <c r="F20" s="65">
        <f>VLOOKUP($A20,'Return Data'!$B$7:$R$2843,11,0)</f>
        <v>20.607600000000001</v>
      </c>
      <c r="G20" s="66">
        <f t="shared" si="1"/>
        <v>18</v>
      </c>
      <c r="H20" s="65">
        <f>VLOOKUP($A20,'Return Data'!$B$7:$R$2843,12,0)</f>
        <v>33.438400000000001</v>
      </c>
      <c r="I20" s="66">
        <f t="shared" si="2"/>
        <v>20</v>
      </c>
      <c r="J20" s="65">
        <f>VLOOKUP($A20,'Return Data'!$B$7:$R$2843,13,0)</f>
        <v>59.519500000000001</v>
      </c>
      <c r="K20" s="66">
        <f t="shared" si="3"/>
        <v>20</v>
      </c>
      <c r="L20" s="65">
        <f>VLOOKUP($A20,'Return Data'!$B$7:$R$2843,17,0)</f>
        <v>19.377500000000001</v>
      </c>
      <c r="M20" s="66">
        <f t="shared" si="4"/>
        <v>9</v>
      </c>
      <c r="N20" s="65">
        <f>VLOOKUP($A20,'Return Data'!$B$7:$R$2843,14,0)</f>
        <v>12.4091</v>
      </c>
      <c r="O20" s="66">
        <f t="shared" si="6"/>
        <v>3</v>
      </c>
      <c r="P20" s="65">
        <f>VLOOKUP($A20,'Return Data'!$B$7:$R$2843,15,0)</f>
        <v>15.2658</v>
      </c>
      <c r="Q20" s="66">
        <f t="shared" si="7"/>
        <v>6</v>
      </c>
      <c r="R20" s="65">
        <f>VLOOKUP($A20,'Return Data'!$B$7:$R$2843,16,0)</f>
        <v>18.226600000000001</v>
      </c>
      <c r="S20" s="67">
        <f t="shared" si="5"/>
        <v>7</v>
      </c>
    </row>
    <row r="21" spans="1:19" x14ac:dyDescent="0.3">
      <c r="A21" s="63" t="s">
        <v>925</v>
      </c>
      <c r="B21" s="64">
        <f>VLOOKUP($A21,'Return Data'!$B$7:$R$2843,3,0)</f>
        <v>44330</v>
      </c>
      <c r="C21" s="65">
        <f>VLOOKUP($A21,'Return Data'!$B$7:$R$2843,4,0)</f>
        <v>58.491</v>
      </c>
      <c r="D21" s="65">
        <f>VLOOKUP($A21,'Return Data'!$B$7:$R$2843,10,0)</f>
        <v>1.0328999999999999</v>
      </c>
      <c r="E21" s="66">
        <f t="shared" si="0"/>
        <v>14</v>
      </c>
      <c r="F21" s="65">
        <f>VLOOKUP($A21,'Return Data'!$B$7:$R$2843,11,0)</f>
        <v>14.979100000000001</v>
      </c>
      <c r="G21" s="66">
        <f t="shared" si="1"/>
        <v>26</v>
      </c>
      <c r="H21" s="65">
        <f>VLOOKUP($A21,'Return Data'!$B$7:$R$2843,12,0)</f>
        <v>26.150600000000001</v>
      </c>
      <c r="I21" s="66">
        <f t="shared" si="2"/>
        <v>27</v>
      </c>
      <c r="J21" s="65">
        <f>VLOOKUP($A21,'Return Data'!$B$7:$R$2843,13,0)</f>
        <v>48.533499999999997</v>
      </c>
      <c r="K21" s="66">
        <f t="shared" si="3"/>
        <v>27</v>
      </c>
      <c r="L21" s="65">
        <f>VLOOKUP($A21,'Return Data'!$B$7:$R$2843,17,0)</f>
        <v>14.399100000000001</v>
      </c>
      <c r="M21" s="66">
        <f t="shared" si="4"/>
        <v>23</v>
      </c>
      <c r="N21" s="65">
        <f>VLOOKUP($A21,'Return Data'!$B$7:$R$2843,14,0)</f>
        <v>5.2552000000000003</v>
      </c>
      <c r="O21" s="66">
        <f t="shared" si="6"/>
        <v>22</v>
      </c>
      <c r="P21" s="65">
        <f>VLOOKUP($A21,'Return Data'!$B$7:$R$2843,15,0)</f>
        <v>11.554600000000001</v>
      </c>
      <c r="Q21" s="66">
        <f t="shared" si="7"/>
        <v>19</v>
      </c>
      <c r="R21" s="65">
        <f>VLOOKUP($A21,'Return Data'!$B$7:$R$2843,16,0)</f>
        <v>12.5063</v>
      </c>
      <c r="S21" s="67">
        <f t="shared" si="5"/>
        <v>19</v>
      </c>
    </row>
    <row r="22" spans="1:19" x14ac:dyDescent="0.3">
      <c r="A22" s="63" t="s">
        <v>927</v>
      </c>
      <c r="B22" s="64">
        <f>VLOOKUP($A22,'Return Data'!$B$7:$R$2843,3,0)</f>
        <v>44330</v>
      </c>
      <c r="C22" s="65">
        <f>VLOOKUP($A22,'Return Data'!$B$7:$R$2843,4,0)</f>
        <v>19.399100000000001</v>
      </c>
      <c r="D22" s="65">
        <f>VLOOKUP($A22,'Return Data'!$B$7:$R$2843,10,0)</f>
        <v>0.1709</v>
      </c>
      <c r="E22" s="66">
        <f t="shared" si="0"/>
        <v>17</v>
      </c>
      <c r="F22" s="65">
        <f>VLOOKUP($A22,'Return Data'!$B$7:$R$2843,11,0)</f>
        <v>15.714700000000001</v>
      </c>
      <c r="G22" s="66">
        <f t="shared" si="1"/>
        <v>24</v>
      </c>
      <c r="H22" s="65">
        <f>VLOOKUP($A22,'Return Data'!$B$7:$R$2843,12,0)</f>
        <v>30.594999999999999</v>
      </c>
      <c r="I22" s="66">
        <f t="shared" si="2"/>
        <v>23</v>
      </c>
      <c r="J22" s="65">
        <f>VLOOKUP($A22,'Return Data'!$B$7:$R$2843,13,0)</f>
        <v>53.820700000000002</v>
      </c>
      <c r="K22" s="66">
        <f t="shared" si="3"/>
        <v>25</v>
      </c>
      <c r="L22" s="65">
        <f>VLOOKUP($A22,'Return Data'!$B$7:$R$2843,17,0)</f>
        <v>17.5608</v>
      </c>
      <c r="M22" s="66">
        <f t="shared" si="4"/>
        <v>14</v>
      </c>
      <c r="N22" s="65">
        <f>VLOOKUP($A22,'Return Data'!$B$7:$R$2843,14,0)</f>
        <v>8.9382999999999999</v>
      </c>
      <c r="O22" s="66">
        <f t="shared" si="6"/>
        <v>13</v>
      </c>
      <c r="P22" s="65">
        <f>VLOOKUP($A22,'Return Data'!$B$7:$R$2843,15,0)</f>
        <v>14.891400000000001</v>
      </c>
      <c r="Q22" s="66">
        <f t="shared" si="7"/>
        <v>7</v>
      </c>
      <c r="R22" s="65">
        <f>VLOOKUP($A22,'Return Data'!$B$7:$R$2843,16,0)</f>
        <v>11.2431</v>
      </c>
      <c r="S22" s="67">
        <f t="shared" si="5"/>
        <v>24</v>
      </c>
    </row>
    <row r="23" spans="1:19" x14ac:dyDescent="0.3">
      <c r="A23" s="63" t="s">
        <v>929</v>
      </c>
      <c r="B23" s="64">
        <f>VLOOKUP($A23,'Return Data'!$B$7:$R$2843,3,0)</f>
        <v>44330</v>
      </c>
      <c r="C23" s="65">
        <f>VLOOKUP($A23,'Return Data'!$B$7:$R$2843,4,0)</f>
        <v>13.4175</v>
      </c>
      <c r="D23" s="65">
        <f>VLOOKUP($A23,'Return Data'!$B$7:$R$2843,10,0)</f>
        <v>3.3275999999999999</v>
      </c>
      <c r="E23" s="66">
        <f t="shared" si="0"/>
        <v>5</v>
      </c>
      <c r="F23" s="65">
        <f>VLOOKUP($A23,'Return Data'!$B$7:$R$2843,11,0)</f>
        <v>26.8171</v>
      </c>
      <c r="G23" s="66">
        <f t="shared" si="1"/>
        <v>5</v>
      </c>
      <c r="H23" s="65">
        <f>VLOOKUP($A23,'Return Data'!$B$7:$R$2843,12,0)</f>
        <v>39.031399999999998</v>
      </c>
      <c r="I23" s="66">
        <f t="shared" si="2"/>
        <v>10</v>
      </c>
      <c r="J23" s="65">
        <f>VLOOKUP($A23,'Return Data'!$B$7:$R$2843,13,0)</f>
        <v>65.785300000000007</v>
      </c>
      <c r="K23" s="66">
        <f t="shared" si="3"/>
        <v>12</v>
      </c>
      <c r="L23" s="65"/>
      <c r="M23" s="66"/>
      <c r="N23" s="65"/>
      <c r="O23" s="66"/>
      <c r="P23" s="65"/>
      <c r="Q23" s="66"/>
      <c r="R23" s="65">
        <f>VLOOKUP($A23,'Return Data'!$B$7:$R$2843,16,0)</f>
        <v>23.883700000000001</v>
      </c>
      <c r="S23" s="67">
        <f t="shared" si="5"/>
        <v>1</v>
      </c>
    </row>
    <row r="24" spans="1:19" x14ac:dyDescent="0.3">
      <c r="A24" s="63" t="s">
        <v>931</v>
      </c>
      <c r="B24" s="64">
        <f>VLOOKUP($A24,'Return Data'!$B$7:$R$2843,3,0)</f>
        <v>44330</v>
      </c>
      <c r="C24" s="65">
        <f>VLOOKUP($A24,'Return Data'!$B$7:$R$2843,4,0)</f>
        <v>80.265000000000001</v>
      </c>
      <c r="D24" s="65">
        <f>VLOOKUP($A24,'Return Data'!$B$7:$R$2843,10,0)</f>
        <v>1.2693000000000001</v>
      </c>
      <c r="E24" s="66">
        <f t="shared" si="0"/>
        <v>11</v>
      </c>
      <c r="F24" s="65">
        <f>VLOOKUP($A24,'Return Data'!$B$7:$R$2843,11,0)</f>
        <v>24.6525</v>
      </c>
      <c r="G24" s="66">
        <f t="shared" si="1"/>
        <v>9</v>
      </c>
      <c r="H24" s="65">
        <f>VLOOKUP($A24,'Return Data'!$B$7:$R$2843,12,0)</f>
        <v>41.316600000000001</v>
      </c>
      <c r="I24" s="66">
        <f t="shared" si="2"/>
        <v>3</v>
      </c>
      <c r="J24" s="65">
        <f>VLOOKUP($A24,'Return Data'!$B$7:$R$2843,13,0)</f>
        <v>74.816000000000003</v>
      </c>
      <c r="K24" s="66">
        <f t="shared" si="3"/>
        <v>4</v>
      </c>
      <c r="L24" s="65">
        <f>VLOOKUP($A24,'Return Data'!$B$7:$R$2843,17,0)</f>
        <v>26.021699999999999</v>
      </c>
      <c r="M24" s="66">
        <f t="shared" si="4"/>
        <v>3</v>
      </c>
      <c r="N24" s="65">
        <f>VLOOKUP($A24,'Return Data'!$B$7:$R$2843,14,0)</f>
        <v>17.03</v>
      </c>
      <c r="O24" s="66">
        <f t="shared" si="6"/>
        <v>1</v>
      </c>
      <c r="P24" s="65">
        <f>VLOOKUP($A24,'Return Data'!$B$7:$R$2843,15,0)</f>
        <v>20.5977</v>
      </c>
      <c r="Q24" s="66">
        <f t="shared" si="7"/>
        <v>1</v>
      </c>
      <c r="R24" s="65">
        <f>VLOOKUP($A24,'Return Data'!$B$7:$R$2843,16,0)</f>
        <v>21.151700000000002</v>
      </c>
      <c r="S24" s="67">
        <f t="shared" si="5"/>
        <v>4</v>
      </c>
    </row>
    <row r="25" spans="1:19" x14ac:dyDescent="0.3">
      <c r="A25" s="63" t="s">
        <v>933</v>
      </c>
      <c r="B25" s="64">
        <f>VLOOKUP($A25,'Return Data'!$B$7:$R$2843,3,0)</f>
        <v>44330</v>
      </c>
      <c r="C25" s="65">
        <f>VLOOKUP($A25,'Return Data'!$B$7:$R$2843,4,0)</f>
        <v>13.1547</v>
      </c>
      <c r="D25" s="65">
        <f>VLOOKUP($A25,'Return Data'!$B$7:$R$2843,10,0)</f>
        <v>-0.72899999999999998</v>
      </c>
      <c r="E25" s="66">
        <f t="shared" si="0"/>
        <v>20</v>
      </c>
      <c r="F25" s="65">
        <f>VLOOKUP($A25,'Return Data'!$B$7:$R$2843,11,0)</f>
        <v>21.3477</v>
      </c>
      <c r="G25" s="66">
        <f t="shared" si="1"/>
        <v>14</v>
      </c>
      <c r="H25" s="65">
        <f>VLOOKUP($A25,'Return Data'!$B$7:$R$2843,12,0)</f>
        <v>39.421500000000002</v>
      </c>
      <c r="I25" s="66">
        <f t="shared" si="2"/>
        <v>8</v>
      </c>
      <c r="J25" s="65">
        <f>VLOOKUP($A25,'Return Data'!$B$7:$R$2843,13,0)</f>
        <v>59.877200000000002</v>
      </c>
      <c r="K25" s="66">
        <f t="shared" si="3"/>
        <v>19</v>
      </c>
      <c r="L25" s="65"/>
      <c r="M25" s="66"/>
      <c r="N25" s="65"/>
      <c r="O25" s="66"/>
      <c r="P25" s="65"/>
      <c r="Q25" s="66"/>
      <c r="R25" s="65">
        <f>VLOOKUP($A25,'Return Data'!$B$7:$R$2843,16,0)</f>
        <v>19.011900000000001</v>
      </c>
      <c r="S25" s="67">
        <f t="shared" si="5"/>
        <v>6</v>
      </c>
    </row>
    <row r="26" spans="1:19" x14ac:dyDescent="0.3">
      <c r="A26" s="63" t="s">
        <v>2022</v>
      </c>
      <c r="B26" s="64">
        <f>VLOOKUP($A26,'Return Data'!$B$7:$R$2843,3,0)</f>
        <v>44330</v>
      </c>
      <c r="C26" s="65">
        <f>VLOOKUP($A26,'Return Data'!$B$7:$R$2843,4,0)</f>
        <v>19.4894</v>
      </c>
      <c r="D26" s="65">
        <f>VLOOKUP($A26,'Return Data'!$B$7:$R$2843,10,0)</f>
        <v>2.4091999999999998</v>
      </c>
      <c r="E26" s="66">
        <f t="shared" si="0"/>
        <v>9</v>
      </c>
      <c r="F26" s="65">
        <f>VLOOKUP($A26,'Return Data'!$B$7:$R$2843,11,0)</f>
        <v>24.146599999999999</v>
      </c>
      <c r="G26" s="66">
        <f t="shared" si="1"/>
        <v>10</v>
      </c>
      <c r="H26" s="65">
        <f>VLOOKUP($A26,'Return Data'!$B$7:$R$2843,12,0)</f>
        <v>37.805399999999999</v>
      </c>
      <c r="I26" s="66">
        <f t="shared" si="2"/>
        <v>13</v>
      </c>
      <c r="J26" s="65">
        <f>VLOOKUP($A26,'Return Data'!$B$7:$R$2843,13,0)</f>
        <v>63.350900000000003</v>
      </c>
      <c r="K26" s="66">
        <f t="shared" si="3"/>
        <v>14</v>
      </c>
      <c r="L26" s="65">
        <f>VLOOKUP($A26,'Return Data'!$B$7:$R$2843,17,0)</f>
        <v>15.412100000000001</v>
      </c>
      <c r="M26" s="66">
        <f t="shared" si="4"/>
        <v>20</v>
      </c>
      <c r="N26" s="65">
        <f>VLOOKUP($A26,'Return Data'!$B$7:$R$2843,14,0)</f>
        <v>9.4383999999999997</v>
      </c>
      <c r="O26" s="66">
        <f t="shared" si="6"/>
        <v>12</v>
      </c>
      <c r="P26" s="65">
        <f>VLOOKUP($A26,'Return Data'!$B$7:$R$2843,15,0)</f>
        <v>12.8094</v>
      </c>
      <c r="Q26" s="66">
        <f t="shared" si="7"/>
        <v>17</v>
      </c>
      <c r="R26" s="65">
        <f>VLOOKUP($A26,'Return Data'!$B$7:$R$2843,16,0)</f>
        <v>13.054500000000001</v>
      </c>
      <c r="S26" s="67">
        <f t="shared" si="5"/>
        <v>16</v>
      </c>
    </row>
    <row r="27" spans="1:19" x14ac:dyDescent="0.3">
      <c r="A27" s="63" t="s">
        <v>934</v>
      </c>
      <c r="B27" s="64">
        <f>VLOOKUP($A27,'Return Data'!$B$7:$R$2843,3,0)</f>
        <v>44330</v>
      </c>
      <c r="C27" s="65">
        <f>VLOOKUP($A27,'Return Data'!$B$7:$R$2843,4,0)</f>
        <v>671.23889999999994</v>
      </c>
      <c r="D27" s="65">
        <f>VLOOKUP($A27,'Return Data'!$B$7:$R$2843,10,0)</f>
        <v>-0.24740000000000001</v>
      </c>
      <c r="E27" s="66">
        <f t="shared" si="0"/>
        <v>19</v>
      </c>
      <c r="F27" s="65">
        <f>VLOOKUP($A27,'Return Data'!$B$7:$R$2843,11,0)</f>
        <v>20.754300000000001</v>
      </c>
      <c r="G27" s="66">
        <f t="shared" si="1"/>
        <v>17</v>
      </c>
      <c r="H27" s="65">
        <f>VLOOKUP($A27,'Return Data'!$B$7:$R$2843,12,0)</f>
        <v>35.198799999999999</v>
      </c>
      <c r="I27" s="66">
        <f t="shared" si="2"/>
        <v>18</v>
      </c>
      <c r="J27" s="65">
        <f>VLOOKUP($A27,'Return Data'!$B$7:$R$2843,13,0)</f>
        <v>68.043999999999997</v>
      </c>
      <c r="K27" s="66">
        <f t="shared" si="3"/>
        <v>8</v>
      </c>
      <c r="L27" s="65">
        <f>VLOOKUP($A27,'Return Data'!$B$7:$R$2843,17,0)</f>
        <v>15.7926</v>
      </c>
      <c r="M27" s="66">
        <f t="shared" si="4"/>
        <v>19</v>
      </c>
      <c r="N27" s="65">
        <f>VLOOKUP($A27,'Return Data'!$B$7:$R$2843,14,0)</f>
        <v>7.3444000000000003</v>
      </c>
      <c r="O27" s="66">
        <f t="shared" si="6"/>
        <v>20</v>
      </c>
      <c r="P27" s="65">
        <f>VLOOKUP($A27,'Return Data'!$B$7:$R$2843,15,0)</f>
        <v>10.2821</v>
      </c>
      <c r="Q27" s="66">
        <f t="shared" si="7"/>
        <v>22</v>
      </c>
      <c r="R27" s="65">
        <f>VLOOKUP($A27,'Return Data'!$B$7:$R$2843,16,0)</f>
        <v>17.846499999999999</v>
      </c>
      <c r="S27" s="67">
        <f t="shared" si="5"/>
        <v>8</v>
      </c>
    </row>
    <row r="28" spans="1:19" x14ac:dyDescent="0.3">
      <c r="A28" s="63" t="s">
        <v>936</v>
      </c>
      <c r="B28" s="64">
        <f>VLOOKUP($A28,'Return Data'!$B$7:$R$2843,3,0)</f>
        <v>44330</v>
      </c>
      <c r="C28" s="65">
        <f>VLOOKUP($A28,'Return Data'!$B$7:$R$2843,4,0)</f>
        <v>145.68</v>
      </c>
      <c r="D28" s="65">
        <f>VLOOKUP($A28,'Return Data'!$B$7:$R$2843,10,0)</f>
        <v>0.6633</v>
      </c>
      <c r="E28" s="66">
        <f t="shared" si="0"/>
        <v>15</v>
      </c>
      <c r="F28" s="65">
        <f>VLOOKUP($A28,'Return Data'!$B$7:$R$2843,11,0)</f>
        <v>22.420200000000001</v>
      </c>
      <c r="G28" s="66">
        <f t="shared" si="1"/>
        <v>12</v>
      </c>
      <c r="H28" s="65">
        <f>VLOOKUP($A28,'Return Data'!$B$7:$R$2843,12,0)</f>
        <v>38.124600000000001</v>
      </c>
      <c r="I28" s="66">
        <f t="shared" si="2"/>
        <v>12</v>
      </c>
      <c r="J28" s="65">
        <f>VLOOKUP($A28,'Return Data'!$B$7:$R$2843,13,0)</f>
        <v>65.846999999999994</v>
      </c>
      <c r="K28" s="66">
        <f t="shared" si="3"/>
        <v>11</v>
      </c>
      <c r="L28" s="65">
        <f>VLOOKUP($A28,'Return Data'!$B$7:$R$2843,17,0)</f>
        <v>21.500900000000001</v>
      </c>
      <c r="M28" s="66">
        <f t="shared" si="4"/>
        <v>4</v>
      </c>
      <c r="N28" s="65">
        <f>VLOOKUP($A28,'Return Data'!$B$7:$R$2843,14,0)</f>
        <v>9.8175000000000008</v>
      </c>
      <c r="O28" s="66">
        <f t="shared" si="6"/>
        <v>10</v>
      </c>
      <c r="P28" s="65">
        <f>VLOOKUP($A28,'Return Data'!$B$7:$R$2843,15,0)</f>
        <v>16.2639</v>
      </c>
      <c r="Q28" s="66">
        <f t="shared" si="7"/>
        <v>3</v>
      </c>
      <c r="R28" s="65">
        <f>VLOOKUP($A28,'Return Data'!$B$7:$R$2843,16,0)</f>
        <v>23.879799999999999</v>
      </c>
      <c r="S28" s="67">
        <f t="shared" si="5"/>
        <v>2</v>
      </c>
    </row>
    <row r="29" spans="1:19" x14ac:dyDescent="0.3">
      <c r="A29" s="63" t="s">
        <v>938</v>
      </c>
      <c r="B29" s="64">
        <f>VLOOKUP($A29,'Return Data'!$B$7:$R$2843,3,0)</f>
        <v>44330</v>
      </c>
      <c r="C29" s="65">
        <f>VLOOKUP($A29,'Return Data'!$B$7:$R$2843,4,0)</f>
        <v>56.0959</v>
      </c>
      <c r="D29" s="65">
        <f>VLOOKUP($A29,'Return Data'!$B$7:$R$2843,10,0)</f>
        <v>11.9308</v>
      </c>
      <c r="E29" s="66">
        <f t="shared" si="0"/>
        <v>1</v>
      </c>
      <c r="F29" s="65">
        <f>VLOOKUP($A29,'Return Data'!$B$7:$R$2843,11,0)</f>
        <v>34.140999999999998</v>
      </c>
      <c r="G29" s="66">
        <f t="shared" si="1"/>
        <v>1</v>
      </c>
      <c r="H29" s="65">
        <f>VLOOKUP($A29,'Return Data'!$B$7:$R$2843,12,0)</f>
        <v>39.046700000000001</v>
      </c>
      <c r="I29" s="66">
        <f t="shared" si="2"/>
        <v>9</v>
      </c>
      <c r="J29" s="65">
        <f>VLOOKUP($A29,'Return Data'!$B$7:$R$2843,13,0)</f>
        <v>60.977699999999999</v>
      </c>
      <c r="K29" s="66">
        <f t="shared" si="3"/>
        <v>17</v>
      </c>
      <c r="L29" s="65">
        <f>VLOOKUP($A29,'Return Data'!$B$7:$R$2843,17,0)</f>
        <v>27.630600000000001</v>
      </c>
      <c r="M29" s="66">
        <f t="shared" si="4"/>
        <v>1</v>
      </c>
      <c r="N29" s="65">
        <f>VLOOKUP($A29,'Return Data'!$B$7:$R$2843,14,0)</f>
        <v>14.178599999999999</v>
      </c>
      <c r="O29" s="66">
        <f t="shared" si="6"/>
        <v>2</v>
      </c>
      <c r="P29" s="65">
        <f>VLOOKUP($A29,'Return Data'!$B$7:$R$2843,15,0)</f>
        <v>15.370799999999999</v>
      </c>
      <c r="Q29" s="66">
        <f t="shared" si="7"/>
        <v>5</v>
      </c>
      <c r="R29" s="65">
        <f>VLOOKUP($A29,'Return Data'!$B$7:$R$2843,16,0)</f>
        <v>12.6914</v>
      </c>
      <c r="S29" s="67">
        <f t="shared" si="5"/>
        <v>18</v>
      </c>
    </row>
    <row r="30" spans="1:19" x14ac:dyDescent="0.3">
      <c r="A30" s="63" t="s">
        <v>1909</v>
      </c>
      <c r="B30" s="64">
        <f>VLOOKUP($A30,'Return Data'!$B$7:$R$2843,3,0)</f>
        <v>44330</v>
      </c>
      <c r="C30" s="65">
        <f>VLOOKUP($A30,'Return Data'!$B$7:$R$2843,4,0)</f>
        <v>437.113313121315</v>
      </c>
      <c r="D30" s="65">
        <f>VLOOKUP($A30,'Return Data'!$B$7:$R$2843,10,0)</f>
        <v>1.4151</v>
      </c>
      <c r="E30" s="66">
        <f t="shared" si="0"/>
        <v>10</v>
      </c>
      <c r="F30" s="65">
        <f>VLOOKUP($A30,'Return Data'!$B$7:$R$2843,11,0)</f>
        <v>26.1526</v>
      </c>
      <c r="G30" s="66">
        <f t="shared" si="1"/>
        <v>6</v>
      </c>
      <c r="H30" s="65">
        <f>VLOOKUP($A30,'Return Data'!$B$7:$R$2843,12,0)</f>
        <v>39.009900000000002</v>
      </c>
      <c r="I30" s="66">
        <f t="shared" si="2"/>
        <v>11</v>
      </c>
      <c r="J30" s="65">
        <f>VLOOKUP($A30,'Return Data'!$B$7:$R$2843,13,0)</f>
        <v>69.704099999999997</v>
      </c>
      <c r="K30" s="66">
        <f t="shared" si="3"/>
        <v>5</v>
      </c>
      <c r="L30" s="65">
        <f>VLOOKUP($A30,'Return Data'!$B$7:$R$2843,17,0)</f>
        <v>18.325299999999999</v>
      </c>
      <c r="M30" s="66">
        <f t="shared" si="4"/>
        <v>11</v>
      </c>
      <c r="N30" s="65">
        <f>VLOOKUP($A30,'Return Data'!$B$7:$R$2843,14,0)</f>
        <v>11.5259</v>
      </c>
      <c r="O30" s="66">
        <f t="shared" si="6"/>
        <v>5</v>
      </c>
      <c r="P30" s="65">
        <f>VLOOKUP($A30,'Return Data'!$B$7:$R$2843,15,0)</f>
        <v>13.8163</v>
      </c>
      <c r="Q30" s="66">
        <f t="shared" si="7"/>
        <v>11</v>
      </c>
      <c r="R30" s="65">
        <f>VLOOKUP($A30,'Return Data'!$B$7:$R$2843,16,0)</f>
        <v>14.321099999999999</v>
      </c>
      <c r="S30" s="67">
        <f t="shared" si="5"/>
        <v>14</v>
      </c>
    </row>
    <row r="31" spans="1:19" x14ac:dyDescent="0.3">
      <c r="A31" s="63" t="s">
        <v>940</v>
      </c>
      <c r="B31" s="64">
        <f>VLOOKUP($A31,'Return Data'!$B$7:$R$2843,3,0)</f>
        <v>44330</v>
      </c>
      <c r="C31" s="65">
        <f>VLOOKUP($A31,'Return Data'!$B$7:$R$2843,4,0)</f>
        <v>43.036799999999999</v>
      </c>
      <c r="D31" s="65">
        <f>VLOOKUP($A31,'Return Data'!$B$7:$R$2843,10,0)</f>
        <v>-2.1766000000000001</v>
      </c>
      <c r="E31" s="66">
        <f t="shared" si="0"/>
        <v>26</v>
      </c>
      <c r="F31" s="65">
        <f>VLOOKUP($A31,'Return Data'!$B$7:$R$2843,11,0)</f>
        <v>19.424900000000001</v>
      </c>
      <c r="G31" s="66">
        <f t="shared" si="1"/>
        <v>19</v>
      </c>
      <c r="H31" s="65">
        <f>VLOOKUP($A31,'Return Data'!$B$7:$R$2843,12,0)</f>
        <v>30.0563</v>
      </c>
      <c r="I31" s="66">
        <f t="shared" si="2"/>
        <v>24</v>
      </c>
      <c r="J31" s="65">
        <f>VLOOKUP($A31,'Return Data'!$B$7:$R$2843,13,0)</f>
        <v>58.116</v>
      </c>
      <c r="K31" s="66">
        <f t="shared" si="3"/>
        <v>22</v>
      </c>
      <c r="L31" s="65">
        <f>VLOOKUP($A31,'Return Data'!$B$7:$R$2843,17,0)</f>
        <v>14.144399999999999</v>
      </c>
      <c r="M31" s="66">
        <f t="shared" si="4"/>
        <v>24</v>
      </c>
      <c r="N31" s="65">
        <f>VLOOKUP($A31,'Return Data'!$B$7:$R$2843,14,0)</f>
        <v>8.6092999999999993</v>
      </c>
      <c r="O31" s="66">
        <f t="shared" si="6"/>
        <v>17</v>
      </c>
      <c r="P31" s="65">
        <f>VLOOKUP($A31,'Return Data'!$B$7:$R$2843,15,0)</f>
        <v>14.306100000000001</v>
      </c>
      <c r="Q31" s="66">
        <f t="shared" si="7"/>
        <v>9</v>
      </c>
      <c r="R31" s="65">
        <f>VLOOKUP($A31,'Return Data'!$B$7:$R$2843,16,0)</f>
        <v>10.8094</v>
      </c>
      <c r="S31" s="67">
        <f t="shared" si="5"/>
        <v>27</v>
      </c>
    </row>
    <row r="32" spans="1:19" x14ac:dyDescent="0.3">
      <c r="A32" s="63" t="s">
        <v>942</v>
      </c>
      <c r="B32" s="64">
        <f>VLOOKUP($A32,'Return Data'!$B$7:$R$2843,3,0)</f>
        <v>44330</v>
      </c>
      <c r="C32" s="65">
        <f>VLOOKUP($A32,'Return Data'!$B$7:$R$2843,4,0)</f>
        <v>275.4907</v>
      </c>
      <c r="D32" s="65">
        <f>VLOOKUP($A32,'Return Data'!$B$7:$R$2843,10,0)</f>
        <v>-0.73909999999999998</v>
      </c>
      <c r="E32" s="66">
        <f t="shared" si="0"/>
        <v>21</v>
      </c>
      <c r="F32" s="65">
        <f>VLOOKUP($A32,'Return Data'!$B$7:$R$2843,11,0)</f>
        <v>18.822700000000001</v>
      </c>
      <c r="G32" s="66">
        <f t="shared" si="1"/>
        <v>21</v>
      </c>
      <c r="H32" s="65">
        <f>VLOOKUP($A32,'Return Data'!$B$7:$R$2843,12,0)</f>
        <v>31.487100000000002</v>
      </c>
      <c r="I32" s="66">
        <f t="shared" si="2"/>
        <v>22</v>
      </c>
      <c r="J32" s="65">
        <f>VLOOKUP($A32,'Return Data'!$B$7:$R$2843,13,0)</f>
        <v>59.373100000000001</v>
      </c>
      <c r="K32" s="66">
        <f t="shared" si="3"/>
        <v>21</v>
      </c>
      <c r="L32" s="65">
        <f>VLOOKUP($A32,'Return Data'!$B$7:$R$2843,17,0)</f>
        <v>18.2867</v>
      </c>
      <c r="M32" s="66">
        <f t="shared" si="4"/>
        <v>12</v>
      </c>
      <c r="N32" s="65">
        <f>VLOOKUP($A32,'Return Data'!$B$7:$R$2843,14,0)</f>
        <v>11.7325</v>
      </c>
      <c r="O32" s="66">
        <f t="shared" si="6"/>
        <v>4</v>
      </c>
      <c r="P32" s="65">
        <f>VLOOKUP($A32,'Return Data'!$B$7:$R$2843,15,0)</f>
        <v>13.333</v>
      </c>
      <c r="Q32" s="66">
        <f t="shared" si="7"/>
        <v>13</v>
      </c>
      <c r="R32" s="65">
        <f>VLOOKUP($A32,'Return Data'!$B$7:$R$2843,16,0)</f>
        <v>12.4626</v>
      </c>
      <c r="S32" s="67">
        <f t="shared" si="5"/>
        <v>20</v>
      </c>
    </row>
    <row r="33" spans="1:19" x14ac:dyDescent="0.3">
      <c r="A33" s="63" t="s">
        <v>945</v>
      </c>
      <c r="B33" s="64">
        <f>VLOOKUP($A33,'Return Data'!$B$7:$R$2843,3,0)</f>
        <v>44330</v>
      </c>
      <c r="C33" s="65">
        <f>VLOOKUP($A33,'Return Data'!$B$7:$R$2843,4,0)</f>
        <v>12.91</v>
      </c>
      <c r="D33" s="65">
        <f>VLOOKUP($A33,'Return Data'!$B$7:$R$2843,10,0)</f>
        <v>-2.0486</v>
      </c>
      <c r="E33" s="66">
        <f t="shared" si="0"/>
        <v>25</v>
      </c>
      <c r="F33" s="65">
        <f>VLOOKUP($A33,'Return Data'!$B$7:$R$2843,11,0)</f>
        <v>13.844799999999999</v>
      </c>
      <c r="G33" s="66">
        <f t="shared" si="1"/>
        <v>27</v>
      </c>
      <c r="H33" s="65">
        <f>VLOOKUP($A33,'Return Data'!$B$7:$R$2843,12,0)</f>
        <v>27.0669</v>
      </c>
      <c r="I33" s="66">
        <f t="shared" si="2"/>
        <v>26</v>
      </c>
      <c r="J33" s="65">
        <f>VLOOKUP($A33,'Return Data'!$B$7:$R$2843,13,0)</f>
        <v>55.542200000000001</v>
      </c>
      <c r="K33" s="66">
        <f t="shared" si="3"/>
        <v>24</v>
      </c>
      <c r="L33" s="65"/>
      <c r="M33" s="66"/>
      <c r="N33" s="65"/>
      <c r="O33" s="66"/>
      <c r="P33" s="65"/>
      <c r="Q33" s="66"/>
      <c r="R33" s="65">
        <f>VLOOKUP($A33,'Return Data'!$B$7:$R$2843,16,0)</f>
        <v>19.431799999999999</v>
      </c>
      <c r="S33" s="67">
        <f t="shared" si="5"/>
        <v>5</v>
      </c>
    </row>
    <row r="34" spans="1:19" x14ac:dyDescent="0.3">
      <c r="A34" s="63" t="s">
        <v>947</v>
      </c>
      <c r="B34" s="64">
        <f>VLOOKUP($A34,'Return Data'!$B$7:$R$2843,3,0)</f>
        <v>44330</v>
      </c>
      <c r="C34" s="65">
        <f>VLOOKUP($A34,'Return Data'!$B$7:$R$2843,4,0)</f>
        <v>164.07320000000001</v>
      </c>
      <c r="D34" s="65">
        <f>VLOOKUP($A34,'Return Data'!$B$7:$R$2843,10,0)</f>
        <v>4.7321999999999997</v>
      </c>
      <c r="E34" s="66">
        <f t="shared" si="0"/>
        <v>2</v>
      </c>
      <c r="F34" s="65">
        <f>VLOOKUP($A34,'Return Data'!$B$7:$R$2843,11,0)</f>
        <v>31.207799999999999</v>
      </c>
      <c r="G34" s="66">
        <f t="shared" si="1"/>
        <v>2</v>
      </c>
      <c r="H34" s="65">
        <f>VLOOKUP($A34,'Return Data'!$B$7:$R$2843,12,0)</f>
        <v>41.5991</v>
      </c>
      <c r="I34" s="66">
        <f t="shared" si="2"/>
        <v>2</v>
      </c>
      <c r="J34" s="65">
        <f>VLOOKUP($A34,'Return Data'!$B$7:$R$2843,13,0)</f>
        <v>77.630700000000004</v>
      </c>
      <c r="K34" s="66">
        <f t="shared" si="3"/>
        <v>2</v>
      </c>
      <c r="L34" s="65">
        <f>VLOOKUP($A34,'Return Data'!$B$7:$R$2843,17,0)</f>
        <v>17.475999999999999</v>
      </c>
      <c r="M34" s="66">
        <f t="shared" si="4"/>
        <v>15</v>
      </c>
      <c r="N34" s="65">
        <f>VLOOKUP($A34,'Return Data'!$B$7:$R$2843,14,0)</f>
        <v>8.8518000000000008</v>
      </c>
      <c r="O34" s="66">
        <f t="shared" si="6"/>
        <v>15</v>
      </c>
      <c r="P34" s="65">
        <f>VLOOKUP($A34,'Return Data'!$B$7:$R$2843,15,0)</f>
        <v>11.7775</v>
      </c>
      <c r="Q34" s="66">
        <f t="shared" si="7"/>
        <v>18</v>
      </c>
      <c r="R34" s="65">
        <f>VLOOKUP($A34,'Return Data'!$B$7:$R$2843,16,0)</f>
        <v>11.771000000000001</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1.2101185185185186</v>
      </c>
      <c r="E36" s="74"/>
      <c r="F36" s="75">
        <f>AVERAGE(F8:F34)</f>
        <v>22.270896296296296</v>
      </c>
      <c r="G36" s="74"/>
      <c r="H36" s="75">
        <f>AVERAGE(H8:H34)</f>
        <v>35.999422222222222</v>
      </c>
      <c r="I36" s="74"/>
      <c r="J36" s="75">
        <f>AVERAGE(J8:J34)</f>
        <v>63.696844444444437</v>
      </c>
      <c r="K36" s="74"/>
      <c r="L36" s="75">
        <f>AVERAGE(L8:L34)</f>
        <v>18.686166666666669</v>
      </c>
      <c r="M36" s="74"/>
      <c r="N36" s="75">
        <f>AVERAGE(N8:N34)</f>
        <v>9.933590909090908</v>
      </c>
      <c r="O36" s="74"/>
      <c r="P36" s="75">
        <f>AVERAGE(P8:P34)</f>
        <v>13.878768181818185</v>
      </c>
      <c r="Q36" s="74"/>
      <c r="R36" s="75">
        <f>AVERAGE(R8:R34)</f>
        <v>15.587285185185188</v>
      </c>
      <c r="S36" s="76"/>
    </row>
    <row r="37" spans="1:19" x14ac:dyDescent="0.3">
      <c r="A37" s="73" t="s">
        <v>28</v>
      </c>
      <c r="B37" s="74"/>
      <c r="C37" s="74"/>
      <c r="D37" s="75">
        <f>MIN(D8:D34)</f>
        <v>-3.9706000000000001</v>
      </c>
      <c r="E37" s="74"/>
      <c r="F37" s="75">
        <f>MIN(F8:F34)</f>
        <v>13.844799999999999</v>
      </c>
      <c r="G37" s="74"/>
      <c r="H37" s="75">
        <f>MIN(H8:H34)</f>
        <v>26.150600000000001</v>
      </c>
      <c r="I37" s="74"/>
      <c r="J37" s="75">
        <f>MIN(J8:J34)</f>
        <v>48.533499999999997</v>
      </c>
      <c r="K37" s="74"/>
      <c r="L37" s="75">
        <f>MIN(L8:L34)</f>
        <v>14.144399999999999</v>
      </c>
      <c r="M37" s="74"/>
      <c r="N37" s="75">
        <f>MIN(N8:N34)</f>
        <v>5.2552000000000003</v>
      </c>
      <c r="O37" s="74"/>
      <c r="P37" s="75">
        <f>MIN(P8:P34)</f>
        <v>10.2821</v>
      </c>
      <c r="Q37" s="74"/>
      <c r="R37" s="75">
        <f>MIN(R8:R34)</f>
        <v>10.8094</v>
      </c>
      <c r="S37" s="76"/>
    </row>
    <row r="38" spans="1:19" ht="15" thickBot="1" x14ac:dyDescent="0.35">
      <c r="A38" s="77" t="s">
        <v>29</v>
      </c>
      <c r="B38" s="78"/>
      <c r="C38" s="78"/>
      <c r="D38" s="79">
        <f>MAX(D8:D34)</f>
        <v>11.9308</v>
      </c>
      <c r="E38" s="78"/>
      <c r="F38" s="79">
        <f>MAX(F8:F34)</f>
        <v>34.140999999999998</v>
      </c>
      <c r="G38" s="78"/>
      <c r="H38" s="79">
        <f>MAX(H8:H34)</f>
        <v>43.056899999999999</v>
      </c>
      <c r="I38" s="78"/>
      <c r="J38" s="79">
        <f>MAX(J8:J34)</f>
        <v>77.662400000000005</v>
      </c>
      <c r="K38" s="78"/>
      <c r="L38" s="79">
        <f>MAX(L8:L34)</f>
        <v>27.630600000000001</v>
      </c>
      <c r="M38" s="78"/>
      <c r="N38" s="79">
        <f>MAX(N8:N34)</f>
        <v>17.03</v>
      </c>
      <c r="O38" s="78"/>
      <c r="P38" s="79">
        <f>MAX(P8:P34)</f>
        <v>20.5977</v>
      </c>
      <c r="Q38" s="78"/>
      <c r="R38" s="79">
        <f>MAX(R8:R34)</f>
        <v>23.883700000000001</v>
      </c>
      <c r="S38" s="80"/>
    </row>
    <row r="39" spans="1:19" x14ac:dyDescent="0.3">
      <c r="A39" s="112" t="s">
        <v>432</v>
      </c>
    </row>
    <row r="40" spans="1:19" x14ac:dyDescent="0.3">
      <c r="A40" s="14" t="s">
        <v>340</v>
      </c>
    </row>
  </sheetData>
  <sheetProtection algorithmName="SHA-512" hashValue="LNA2sbp6gIXytCVQSOIvXip77C8BLYA+s+p8Xeq8xb1rT/A2Jq9+yxXLf+Akr7n3ObtDnefqz2ByjRsDKs15Sg==" saltValue="ZGPqhbWaIQIddrefeq+Ft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343</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44330</v>
      </c>
      <c r="C8" s="65">
        <f>VLOOKUP($A8,'Return Data'!$B$7:$R$2843,4,0)</f>
        <v>49.7</v>
      </c>
      <c r="D8" s="65">
        <f>VLOOKUP($A8,'Return Data'!$B$7:$R$2843,10,0)</f>
        <v>-3.5139</v>
      </c>
      <c r="E8" s="66">
        <f t="shared" ref="E8:E39" si="0">RANK(D8,D$8:D$71,0)</f>
        <v>61</v>
      </c>
      <c r="F8" s="65">
        <f>VLOOKUP($A8,'Return Data'!$B$7:$R$2843,11,0)</f>
        <v>12.928900000000001</v>
      </c>
      <c r="G8" s="66">
        <f t="shared" ref="G8:G39" si="1">RANK(F8,F$8:F$71,0)</f>
        <v>63</v>
      </c>
      <c r="H8" s="65">
        <f>VLOOKUP($A8,'Return Data'!$B$7:$R$2843,12,0)</f>
        <v>21.694400000000002</v>
      </c>
      <c r="I8" s="66">
        <f t="shared" ref="I8:I39" si="2">RANK(H8,H$8:H$71,0)</f>
        <v>63</v>
      </c>
      <c r="J8" s="65">
        <f>VLOOKUP($A8,'Return Data'!$B$7:$R$2843,13,0)</f>
        <v>42.529400000000003</v>
      </c>
      <c r="K8" s="66">
        <f t="shared" ref="K8:K39" si="3">RANK(J8,J$8:J$71,0)</f>
        <v>64</v>
      </c>
      <c r="L8" s="65">
        <f>VLOOKUP($A8,'Return Data'!$B$7:$R$2843,17,0)</f>
        <v>11.9129</v>
      </c>
      <c r="M8" s="66">
        <f t="shared" ref="M8:M28" si="4">RANK(L8,L$8:L$71,0)</f>
        <v>58</v>
      </c>
      <c r="N8" s="65">
        <f>VLOOKUP($A8,'Return Data'!$B$7:$R$2843,14,0)</f>
        <v>5.6824000000000003</v>
      </c>
      <c r="O8" s="66">
        <f>RANK(N8,N$8:N$71,0)</f>
        <v>44</v>
      </c>
      <c r="P8" s="65">
        <f>VLOOKUP($A8,'Return Data'!$B$7:$R$2843,15,0)</f>
        <v>11.9711</v>
      </c>
      <c r="Q8" s="66">
        <f>RANK(P8,P$8:P$71,0)</f>
        <v>29</v>
      </c>
      <c r="R8" s="65">
        <f>VLOOKUP($A8,'Return Data'!$B$7:$R$2843,16,0)</f>
        <v>14.9542</v>
      </c>
      <c r="S8" s="67">
        <f t="shared" ref="S8:S39" si="5">RANK(R8,R$8:R$71,0)</f>
        <v>25</v>
      </c>
    </row>
    <row r="9" spans="1:20" x14ac:dyDescent="0.3">
      <c r="A9" s="63" t="s">
        <v>164</v>
      </c>
      <c r="B9" s="64">
        <f>VLOOKUP($A9,'Return Data'!$B$7:$R$2843,3,0)</f>
        <v>44330</v>
      </c>
      <c r="C9" s="65">
        <f>VLOOKUP($A9,'Return Data'!$B$7:$R$2843,4,0)</f>
        <v>40.67</v>
      </c>
      <c r="D9" s="65">
        <f>VLOOKUP($A9,'Return Data'!$B$7:$R$2843,10,0)</f>
        <v>-3.2128000000000001</v>
      </c>
      <c r="E9" s="66">
        <f t="shared" si="0"/>
        <v>59</v>
      </c>
      <c r="F9" s="65">
        <f>VLOOKUP($A9,'Return Data'!$B$7:$R$2843,11,0)</f>
        <v>13.1608</v>
      </c>
      <c r="G9" s="66">
        <f t="shared" si="1"/>
        <v>62</v>
      </c>
      <c r="H9" s="65">
        <f>VLOOKUP($A9,'Return Data'!$B$7:$R$2843,12,0)</f>
        <v>22.205500000000001</v>
      </c>
      <c r="I9" s="66">
        <f t="shared" si="2"/>
        <v>62</v>
      </c>
      <c r="J9" s="65">
        <f>VLOOKUP($A9,'Return Data'!$B$7:$R$2843,13,0)</f>
        <v>42.952500000000001</v>
      </c>
      <c r="K9" s="66">
        <f t="shared" si="3"/>
        <v>63</v>
      </c>
      <c r="L9" s="65">
        <f>VLOOKUP($A9,'Return Data'!$B$7:$R$2843,17,0)</f>
        <v>13.0708</v>
      </c>
      <c r="M9" s="66">
        <f t="shared" si="4"/>
        <v>54</v>
      </c>
      <c r="N9" s="65">
        <f>VLOOKUP($A9,'Return Data'!$B$7:$R$2843,14,0)</f>
        <v>6.7784000000000004</v>
      </c>
      <c r="O9" s="66">
        <f>RANK(N9,N$8:N$71,0)</f>
        <v>40</v>
      </c>
      <c r="P9" s="65">
        <f>VLOOKUP($A9,'Return Data'!$B$7:$R$2843,15,0)</f>
        <v>12.7957</v>
      </c>
      <c r="Q9" s="66">
        <f>RANK(P9,P$8:P$71,0)</f>
        <v>25</v>
      </c>
      <c r="R9" s="65">
        <f>VLOOKUP($A9,'Return Data'!$B$7:$R$2843,16,0)</f>
        <v>15.7347</v>
      </c>
      <c r="S9" s="67">
        <f t="shared" si="5"/>
        <v>17</v>
      </c>
    </row>
    <row r="10" spans="1:20" x14ac:dyDescent="0.3">
      <c r="A10" s="63" t="s">
        <v>165</v>
      </c>
      <c r="B10" s="64">
        <f>VLOOKUP($A10,'Return Data'!$B$7:$R$2843,3,0)</f>
        <v>44330</v>
      </c>
      <c r="C10" s="65">
        <f>VLOOKUP($A10,'Return Data'!$B$7:$R$2843,4,0)</f>
        <v>66.535600000000002</v>
      </c>
      <c r="D10" s="65">
        <f>VLOOKUP($A10,'Return Data'!$B$7:$R$2843,10,0)</f>
        <v>-2.2982</v>
      </c>
      <c r="E10" s="66">
        <f t="shared" si="0"/>
        <v>51</v>
      </c>
      <c r="F10" s="65">
        <f>VLOOKUP($A10,'Return Data'!$B$7:$R$2843,11,0)</f>
        <v>16.2639</v>
      </c>
      <c r="G10" s="66">
        <f t="shared" si="1"/>
        <v>54</v>
      </c>
      <c r="H10" s="65">
        <f>VLOOKUP($A10,'Return Data'!$B$7:$R$2843,12,0)</f>
        <v>34.020299999999999</v>
      </c>
      <c r="I10" s="66">
        <f t="shared" si="2"/>
        <v>39</v>
      </c>
      <c r="J10" s="65">
        <f>VLOOKUP($A10,'Return Data'!$B$7:$R$2843,13,0)</f>
        <v>53.565100000000001</v>
      </c>
      <c r="K10" s="66">
        <f t="shared" si="3"/>
        <v>56</v>
      </c>
      <c r="L10" s="65">
        <f>VLOOKUP($A10,'Return Data'!$B$7:$R$2843,17,0)</f>
        <v>20.779599999999999</v>
      </c>
      <c r="M10" s="66">
        <f t="shared" si="4"/>
        <v>15</v>
      </c>
      <c r="N10" s="65">
        <f>VLOOKUP($A10,'Return Data'!$B$7:$R$2843,14,0)</f>
        <v>13.2303</v>
      </c>
      <c r="O10" s="66">
        <f>RANK(N10,N$8:N$71,0)</f>
        <v>11</v>
      </c>
      <c r="P10" s="65">
        <f>VLOOKUP($A10,'Return Data'!$B$7:$R$2843,15,0)</f>
        <v>16.363399999999999</v>
      </c>
      <c r="Q10" s="66">
        <f>RANK(P10,P$8:P$71,0)</f>
        <v>10</v>
      </c>
      <c r="R10" s="65">
        <f>VLOOKUP($A10,'Return Data'!$B$7:$R$2843,16,0)</f>
        <v>19.561699999999998</v>
      </c>
      <c r="S10" s="67">
        <f t="shared" si="5"/>
        <v>8</v>
      </c>
    </row>
    <row r="11" spans="1:20" x14ac:dyDescent="0.3">
      <c r="A11" s="63" t="s">
        <v>166</v>
      </c>
      <c r="B11" s="64">
        <f>VLOOKUP($A11,'Return Data'!$B$7:$R$2843,3,0)</f>
        <v>44330</v>
      </c>
      <c r="C11" s="65">
        <f>VLOOKUP($A11,'Return Data'!$B$7:$R$2843,4,0)</f>
        <v>62.13</v>
      </c>
      <c r="D11" s="65">
        <f>VLOOKUP($A11,'Return Data'!$B$7:$R$2843,10,0)</f>
        <v>-3.2199999999999999E-2</v>
      </c>
      <c r="E11" s="66">
        <f t="shared" si="0"/>
        <v>32</v>
      </c>
      <c r="F11" s="65">
        <f>VLOOKUP($A11,'Return Data'!$B$7:$R$2843,11,0)</f>
        <v>19.2286</v>
      </c>
      <c r="G11" s="66">
        <f t="shared" si="1"/>
        <v>41</v>
      </c>
      <c r="H11" s="65">
        <f>VLOOKUP($A11,'Return Data'!$B$7:$R$2843,12,0)</f>
        <v>34.509599999999999</v>
      </c>
      <c r="I11" s="66">
        <f t="shared" si="2"/>
        <v>36</v>
      </c>
      <c r="J11" s="65">
        <f>VLOOKUP($A11,'Return Data'!$B$7:$R$2843,13,0)</f>
        <v>62.942599999999999</v>
      </c>
      <c r="K11" s="66">
        <f t="shared" si="3"/>
        <v>42</v>
      </c>
      <c r="L11" s="65">
        <f>VLOOKUP($A11,'Return Data'!$B$7:$R$2843,17,0)</f>
        <v>17.228999999999999</v>
      </c>
      <c r="M11" s="66">
        <f t="shared" si="4"/>
        <v>28</v>
      </c>
      <c r="N11" s="65">
        <f>VLOOKUP($A11,'Return Data'!$B$7:$R$2843,14,0)</f>
        <v>7.7751000000000001</v>
      </c>
      <c r="O11" s="66">
        <f>RANK(N11,N$8:N$71,0)</f>
        <v>37</v>
      </c>
      <c r="P11" s="65">
        <f>VLOOKUP($A11,'Return Data'!$B$7:$R$2843,15,0)</f>
        <v>11.7241</v>
      </c>
      <c r="Q11" s="66">
        <f>RANK(P11,P$8:P$71,0)</f>
        <v>32</v>
      </c>
      <c r="R11" s="65">
        <f>VLOOKUP($A11,'Return Data'!$B$7:$R$2843,16,0)</f>
        <v>7.3002000000000002</v>
      </c>
      <c r="S11" s="67">
        <f t="shared" si="5"/>
        <v>55</v>
      </c>
    </row>
    <row r="12" spans="1:20" x14ac:dyDescent="0.3">
      <c r="A12" s="63" t="s">
        <v>167</v>
      </c>
      <c r="B12" s="64">
        <f>VLOOKUP($A12,'Return Data'!$B$7:$R$2843,3,0)</f>
        <v>44330</v>
      </c>
      <c r="C12" s="65">
        <f>VLOOKUP($A12,'Return Data'!$B$7:$R$2843,4,0)</f>
        <v>54.555</v>
      </c>
      <c r="D12" s="65">
        <f>VLOOKUP($A12,'Return Data'!$B$7:$R$2843,10,0)</f>
        <v>-2.0573999999999999</v>
      </c>
      <c r="E12" s="66">
        <f t="shared" si="0"/>
        <v>47</v>
      </c>
      <c r="F12" s="65">
        <f>VLOOKUP($A12,'Return Data'!$B$7:$R$2843,11,0)</f>
        <v>14.7753</v>
      </c>
      <c r="G12" s="66">
        <f t="shared" si="1"/>
        <v>58</v>
      </c>
      <c r="H12" s="65">
        <f>VLOOKUP($A12,'Return Data'!$B$7:$R$2843,12,0)</f>
        <v>28.6219</v>
      </c>
      <c r="I12" s="66">
        <f t="shared" si="2"/>
        <v>57</v>
      </c>
      <c r="J12" s="65">
        <f>VLOOKUP($A12,'Return Data'!$B$7:$R$2843,13,0)</f>
        <v>52.913600000000002</v>
      </c>
      <c r="K12" s="66">
        <f t="shared" si="3"/>
        <v>57</v>
      </c>
      <c r="L12" s="65">
        <f>VLOOKUP($A12,'Return Data'!$B$7:$R$2843,17,0)</f>
        <v>19.569600000000001</v>
      </c>
      <c r="M12" s="66">
        <f t="shared" si="4"/>
        <v>20</v>
      </c>
      <c r="N12" s="65">
        <f>VLOOKUP($A12,'Return Data'!$B$7:$R$2843,14,0)</f>
        <v>11.928100000000001</v>
      </c>
      <c r="O12" s="66">
        <f>RANK(N12,N$8:N$71,0)</f>
        <v>15</v>
      </c>
      <c r="P12" s="65">
        <f>VLOOKUP($A12,'Return Data'!$B$7:$R$2843,15,0)</f>
        <v>13.0944</v>
      </c>
      <c r="Q12" s="66">
        <f>RANK(P12,P$8:P$71,0)</f>
        <v>23</v>
      </c>
      <c r="R12" s="65">
        <f>VLOOKUP($A12,'Return Data'!$B$7:$R$2843,16,0)</f>
        <v>14.927300000000001</v>
      </c>
      <c r="S12" s="67">
        <f t="shared" si="5"/>
        <v>26</v>
      </c>
    </row>
    <row r="13" spans="1:20" x14ac:dyDescent="0.3">
      <c r="A13" s="63" t="s">
        <v>168</v>
      </c>
      <c r="B13" s="64">
        <f>VLOOKUP($A13,'Return Data'!$B$7:$R$2843,3,0)</f>
        <v>44330</v>
      </c>
      <c r="C13" s="65">
        <f>VLOOKUP($A13,'Return Data'!$B$7:$R$2843,4,0)</f>
        <v>13.94</v>
      </c>
      <c r="D13" s="65">
        <f>VLOOKUP($A13,'Return Data'!$B$7:$R$2843,10,0)</f>
        <v>5.9271000000000003</v>
      </c>
      <c r="E13" s="66">
        <f t="shared" si="0"/>
        <v>12</v>
      </c>
      <c r="F13" s="65">
        <f>VLOOKUP($A13,'Return Data'!$B$7:$R$2843,11,0)</f>
        <v>25.585599999999999</v>
      </c>
      <c r="G13" s="66">
        <f t="shared" si="1"/>
        <v>20</v>
      </c>
      <c r="H13" s="65">
        <f>VLOOKUP($A13,'Return Data'!$B$7:$R$2843,12,0)</f>
        <v>40.5242</v>
      </c>
      <c r="I13" s="66">
        <f t="shared" si="2"/>
        <v>23</v>
      </c>
      <c r="J13" s="65">
        <f>VLOOKUP($A13,'Return Data'!$B$7:$R$2843,13,0)</f>
        <v>68.765100000000004</v>
      </c>
      <c r="K13" s="66">
        <f t="shared" si="3"/>
        <v>26</v>
      </c>
      <c r="L13" s="65">
        <f>VLOOKUP($A13,'Return Data'!$B$7:$R$2843,17,0)</f>
        <v>30.1783</v>
      </c>
      <c r="M13" s="66">
        <f t="shared" si="4"/>
        <v>5</v>
      </c>
      <c r="N13" s="65"/>
      <c r="O13" s="66"/>
      <c r="P13" s="65"/>
      <c r="Q13" s="66"/>
      <c r="R13" s="65">
        <f>VLOOKUP($A13,'Return Data'!$B$7:$R$2843,16,0)</f>
        <v>10.821400000000001</v>
      </c>
      <c r="S13" s="67">
        <f t="shared" si="5"/>
        <v>49</v>
      </c>
    </row>
    <row r="14" spans="1:20" x14ac:dyDescent="0.3">
      <c r="A14" s="63" t="s">
        <v>169</v>
      </c>
      <c r="B14" s="64">
        <f>VLOOKUP($A14,'Return Data'!$B$7:$R$2843,3,0)</f>
        <v>44330</v>
      </c>
      <c r="C14" s="65">
        <f>VLOOKUP($A14,'Return Data'!$B$7:$R$2843,4,0)</f>
        <v>16.989999999999998</v>
      </c>
      <c r="D14" s="65">
        <f>VLOOKUP($A14,'Return Data'!$B$7:$R$2843,10,0)</f>
        <v>5.7249999999999996</v>
      </c>
      <c r="E14" s="66">
        <f t="shared" si="0"/>
        <v>14</v>
      </c>
      <c r="F14" s="65">
        <f>VLOOKUP($A14,'Return Data'!$B$7:$R$2843,11,0)</f>
        <v>25.2027</v>
      </c>
      <c r="G14" s="66">
        <f t="shared" si="1"/>
        <v>21</v>
      </c>
      <c r="H14" s="65">
        <f>VLOOKUP($A14,'Return Data'!$B$7:$R$2843,12,0)</f>
        <v>42.056899999999999</v>
      </c>
      <c r="I14" s="66">
        <f t="shared" si="2"/>
        <v>13</v>
      </c>
      <c r="J14" s="65">
        <f>VLOOKUP($A14,'Return Data'!$B$7:$R$2843,13,0)</f>
        <v>70.240499999999997</v>
      </c>
      <c r="K14" s="66">
        <f t="shared" si="3"/>
        <v>20</v>
      </c>
      <c r="L14" s="65">
        <f>VLOOKUP($A14,'Return Data'!$B$7:$R$2843,17,0)</f>
        <v>28.389500000000002</v>
      </c>
      <c r="M14" s="66">
        <f t="shared" si="4"/>
        <v>6</v>
      </c>
      <c r="N14" s="65"/>
      <c r="O14" s="66"/>
      <c r="P14" s="65"/>
      <c r="Q14" s="66"/>
      <c r="R14" s="65">
        <f>VLOOKUP($A14,'Return Data'!$B$7:$R$2843,16,0)</f>
        <v>22.906300000000002</v>
      </c>
      <c r="S14" s="67">
        <f t="shared" si="5"/>
        <v>3</v>
      </c>
    </row>
    <row r="15" spans="1:20" x14ac:dyDescent="0.3">
      <c r="A15" s="63" t="s">
        <v>170</v>
      </c>
      <c r="B15" s="64">
        <f>VLOOKUP($A15,'Return Data'!$B$7:$R$2843,3,0)</f>
        <v>44330</v>
      </c>
      <c r="C15" s="65">
        <f>VLOOKUP($A15,'Return Data'!$B$7:$R$2843,4,0)</f>
        <v>90.02</v>
      </c>
      <c r="D15" s="65">
        <f>VLOOKUP($A15,'Return Data'!$B$7:$R$2843,10,0)</f>
        <v>3.2812999999999999</v>
      </c>
      <c r="E15" s="66">
        <f t="shared" si="0"/>
        <v>18</v>
      </c>
      <c r="F15" s="65">
        <f>VLOOKUP($A15,'Return Data'!$B$7:$R$2843,11,0)</f>
        <v>23.315100000000001</v>
      </c>
      <c r="G15" s="66">
        <f t="shared" si="1"/>
        <v>27</v>
      </c>
      <c r="H15" s="65">
        <f>VLOOKUP($A15,'Return Data'!$B$7:$R$2843,12,0)</f>
        <v>40.810299999999998</v>
      </c>
      <c r="I15" s="66">
        <f t="shared" si="2"/>
        <v>21</v>
      </c>
      <c r="J15" s="65">
        <f>VLOOKUP($A15,'Return Data'!$B$7:$R$2843,13,0)</f>
        <v>69.115200000000002</v>
      </c>
      <c r="K15" s="66">
        <f t="shared" si="3"/>
        <v>25</v>
      </c>
      <c r="L15" s="65">
        <f>VLOOKUP($A15,'Return Data'!$B$7:$R$2843,17,0)</f>
        <v>31.209299999999999</v>
      </c>
      <c r="M15" s="66">
        <f t="shared" si="4"/>
        <v>4</v>
      </c>
      <c r="N15" s="65">
        <f>VLOOKUP($A15,'Return Data'!$B$7:$R$2843,14,0)</f>
        <v>13.3873</v>
      </c>
      <c r="O15" s="66">
        <f t="shared" ref="O15:O23" si="6">RANK(N15,N$8:N$71,0)</f>
        <v>10</v>
      </c>
      <c r="P15" s="65">
        <f>VLOOKUP($A15,'Return Data'!$B$7:$R$2843,15,0)</f>
        <v>18.9665</v>
      </c>
      <c r="Q15" s="66">
        <f t="shared" ref="Q15:Q23" si="7">RANK(P15,P$8:P$71,0)</f>
        <v>3</v>
      </c>
      <c r="R15" s="65">
        <f>VLOOKUP($A15,'Return Data'!$B$7:$R$2843,16,0)</f>
        <v>17.477</v>
      </c>
      <c r="S15" s="67">
        <f t="shared" si="5"/>
        <v>10</v>
      </c>
    </row>
    <row r="16" spans="1:20" x14ac:dyDescent="0.3">
      <c r="A16" s="63" t="s">
        <v>171</v>
      </c>
      <c r="B16" s="64">
        <f>VLOOKUP($A16,'Return Data'!$B$7:$R$2843,3,0)</f>
        <v>44330</v>
      </c>
      <c r="C16" s="65">
        <f>VLOOKUP($A16,'Return Data'!$B$7:$R$2843,4,0)</f>
        <v>100.68</v>
      </c>
      <c r="D16" s="65">
        <f>VLOOKUP($A16,'Return Data'!$B$7:$R$2843,10,0)</f>
        <v>-2.508</v>
      </c>
      <c r="E16" s="66">
        <f t="shared" si="0"/>
        <v>53</v>
      </c>
      <c r="F16" s="65">
        <f>VLOOKUP($A16,'Return Data'!$B$7:$R$2843,11,0)</f>
        <v>21.7118</v>
      </c>
      <c r="G16" s="66">
        <f t="shared" si="1"/>
        <v>33</v>
      </c>
      <c r="H16" s="65">
        <f>VLOOKUP($A16,'Return Data'!$B$7:$R$2843,12,0)</f>
        <v>37.785699999999999</v>
      </c>
      <c r="I16" s="66">
        <f t="shared" si="2"/>
        <v>29</v>
      </c>
      <c r="J16" s="65">
        <f>VLOOKUP($A16,'Return Data'!$B$7:$R$2843,13,0)</f>
        <v>64.107600000000005</v>
      </c>
      <c r="K16" s="66">
        <f t="shared" si="3"/>
        <v>38</v>
      </c>
      <c r="L16" s="65">
        <f>VLOOKUP($A16,'Return Data'!$B$7:$R$2843,17,0)</f>
        <v>24.342099999999999</v>
      </c>
      <c r="M16" s="66">
        <f t="shared" si="4"/>
        <v>10</v>
      </c>
      <c r="N16" s="65">
        <f>VLOOKUP($A16,'Return Data'!$B$7:$R$2843,14,0)</f>
        <v>17.283300000000001</v>
      </c>
      <c r="O16" s="66">
        <f t="shared" si="6"/>
        <v>5</v>
      </c>
      <c r="P16" s="65">
        <f>VLOOKUP($A16,'Return Data'!$B$7:$R$2843,15,0)</f>
        <v>17.5486</v>
      </c>
      <c r="Q16" s="66">
        <f t="shared" si="7"/>
        <v>4</v>
      </c>
      <c r="R16" s="65">
        <f>VLOOKUP($A16,'Return Data'!$B$7:$R$2843,16,0)</f>
        <v>15.6242</v>
      </c>
      <c r="S16" s="67">
        <f t="shared" si="5"/>
        <v>18</v>
      </c>
    </row>
    <row r="17" spans="1:19" x14ac:dyDescent="0.3">
      <c r="A17" s="63" t="s">
        <v>172</v>
      </c>
      <c r="B17" s="64">
        <f>VLOOKUP($A17,'Return Data'!$B$7:$R$2843,3,0)</f>
        <v>44330</v>
      </c>
      <c r="C17" s="65">
        <f>VLOOKUP($A17,'Return Data'!$B$7:$R$2843,4,0)</f>
        <v>72.212999999999994</v>
      </c>
      <c r="D17" s="65">
        <f>VLOOKUP($A17,'Return Data'!$B$7:$R$2843,10,0)</f>
        <v>3.2322000000000002</v>
      </c>
      <c r="E17" s="66">
        <f t="shared" si="0"/>
        <v>19</v>
      </c>
      <c r="F17" s="65">
        <f>VLOOKUP($A17,'Return Data'!$B$7:$R$2843,11,0)</f>
        <v>26.3216</v>
      </c>
      <c r="G17" s="66">
        <f t="shared" si="1"/>
        <v>19</v>
      </c>
      <c r="H17" s="65">
        <f>VLOOKUP($A17,'Return Data'!$B$7:$R$2843,12,0)</f>
        <v>42.792499999999997</v>
      </c>
      <c r="I17" s="66">
        <f t="shared" si="2"/>
        <v>12</v>
      </c>
      <c r="J17" s="65">
        <f>VLOOKUP($A17,'Return Data'!$B$7:$R$2843,13,0)</f>
        <v>70.037000000000006</v>
      </c>
      <c r="K17" s="66">
        <f t="shared" si="3"/>
        <v>21</v>
      </c>
      <c r="L17" s="65">
        <f>VLOOKUP($A17,'Return Data'!$B$7:$R$2843,17,0)</f>
        <v>22.255500000000001</v>
      </c>
      <c r="M17" s="66">
        <f t="shared" si="4"/>
        <v>12</v>
      </c>
      <c r="N17" s="65">
        <f>VLOOKUP($A17,'Return Data'!$B$7:$R$2843,14,0)</f>
        <v>14.222300000000001</v>
      </c>
      <c r="O17" s="66">
        <f t="shared" si="6"/>
        <v>7</v>
      </c>
      <c r="P17" s="65">
        <f>VLOOKUP($A17,'Return Data'!$B$7:$R$2843,15,0)</f>
        <v>17.232800000000001</v>
      </c>
      <c r="Q17" s="66">
        <f t="shared" si="7"/>
        <v>5</v>
      </c>
      <c r="R17" s="65">
        <f>VLOOKUP($A17,'Return Data'!$B$7:$R$2843,16,0)</f>
        <v>17.340699999999998</v>
      </c>
      <c r="S17" s="67">
        <f t="shared" si="5"/>
        <v>13</v>
      </c>
    </row>
    <row r="18" spans="1:19" x14ac:dyDescent="0.3">
      <c r="A18" s="63" t="s">
        <v>173</v>
      </c>
      <c r="B18" s="64">
        <f>VLOOKUP($A18,'Return Data'!$B$7:$R$2843,3,0)</f>
        <v>44330</v>
      </c>
      <c r="C18" s="65">
        <f>VLOOKUP($A18,'Return Data'!$B$7:$R$2843,4,0)</f>
        <v>64.87</v>
      </c>
      <c r="D18" s="65">
        <f>VLOOKUP($A18,'Return Data'!$B$7:$R$2843,10,0)</f>
        <v>-2.2305999999999999</v>
      </c>
      <c r="E18" s="66">
        <f t="shared" si="0"/>
        <v>50</v>
      </c>
      <c r="F18" s="65">
        <f>VLOOKUP($A18,'Return Data'!$B$7:$R$2843,11,0)</f>
        <v>18.009799999999998</v>
      </c>
      <c r="G18" s="66">
        <f t="shared" si="1"/>
        <v>49</v>
      </c>
      <c r="H18" s="65">
        <f>VLOOKUP($A18,'Return Data'!$B$7:$R$2843,12,0)</f>
        <v>31.903199999999998</v>
      </c>
      <c r="I18" s="66">
        <f t="shared" si="2"/>
        <v>48</v>
      </c>
      <c r="J18" s="65">
        <f>VLOOKUP($A18,'Return Data'!$B$7:$R$2843,13,0)</f>
        <v>59.3857</v>
      </c>
      <c r="K18" s="66">
        <f t="shared" si="3"/>
        <v>46</v>
      </c>
      <c r="L18" s="65">
        <f>VLOOKUP($A18,'Return Data'!$B$7:$R$2843,17,0)</f>
        <v>16.849900000000002</v>
      </c>
      <c r="M18" s="66">
        <f t="shared" si="4"/>
        <v>31</v>
      </c>
      <c r="N18" s="65">
        <f>VLOOKUP($A18,'Return Data'!$B$7:$R$2843,14,0)</f>
        <v>9.5341000000000005</v>
      </c>
      <c r="O18" s="66">
        <f t="shared" si="6"/>
        <v>27</v>
      </c>
      <c r="P18" s="65">
        <f>VLOOKUP($A18,'Return Data'!$B$7:$R$2843,15,0)</f>
        <v>13.0291</v>
      </c>
      <c r="Q18" s="66">
        <f t="shared" si="7"/>
        <v>24</v>
      </c>
      <c r="R18" s="65">
        <f>VLOOKUP($A18,'Return Data'!$B$7:$R$2843,16,0)</f>
        <v>14.013199999999999</v>
      </c>
      <c r="S18" s="67">
        <f t="shared" si="5"/>
        <v>33</v>
      </c>
    </row>
    <row r="19" spans="1:19" x14ac:dyDescent="0.3">
      <c r="A19" s="63" t="s">
        <v>175</v>
      </c>
      <c r="B19" s="64">
        <f>VLOOKUP($A19,'Return Data'!$B$7:$R$2843,3,0)</f>
        <v>44330</v>
      </c>
      <c r="C19" s="65">
        <f>VLOOKUP($A19,'Return Data'!$B$7:$R$2843,4,0)</f>
        <v>761.93920000000003</v>
      </c>
      <c r="D19" s="65">
        <f>VLOOKUP($A19,'Return Data'!$B$7:$R$2843,10,0)</f>
        <v>0.2954</v>
      </c>
      <c r="E19" s="66">
        <f t="shared" si="0"/>
        <v>29</v>
      </c>
      <c r="F19" s="65">
        <f>VLOOKUP($A19,'Return Data'!$B$7:$R$2843,11,0)</f>
        <v>23.722799999999999</v>
      </c>
      <c r="G19" s="66">
        <f t="shared" si="1"/>
        <v>24</v>
      </c>
      <c r="H19" s="65">
        <f>VLOOKUP($A19,'Return Data'!$B$7:$R$2843,12,0)</f>
        <v>41.973500000000001</v>
      </c>
      <c r="I19" s="66">
        <f t="shared" si="2"/>
        <v>14</v>
      </c>
      <c r="J19" s="65">
        <f>VLOOKUP($A19,'Return Data'!$B$7:$R$2843,13,0)</f>
        <v>72.285300000000007</v>
      </c>
      <c r="K19" s="66">
        <f t="shared" si="3"/>
        <v>17</v>
      </c>
      <c r="L19" s="65">
        <f>VLOOKUP($A19,'Return Data'!$B$7:$R$2843,17,0)</f>
        <v>14.5707</v>
      </c>
      <c r="M19" s="66">
        <f t="shared" si="4"/>
        <v>50</v>
      </c>
      <c r="N19" s="65">
        <f>VLOOKUP($A19,'Return Data'!$B$7:$R$2843,14,0)</f>
        <v>9.0602999999999998</v>
      </c>
      <c r="O19" s="66">
        <f t="shared" si="6"/>
        <v>28</v>
      </c>
      <c r="P19" s="65">
        <f>VLOOKUP($A19,'Return Data'!$B$7:$R$2843,15,0)</f>
        <v>11.9351</v>
      </c>
      <c r="Q19" s="66">
        <f t="shared" si="7"/>
        <v>30</v>
      </c>
      <c r="R19" s="65">
        <f>VLOOKUP($A19,'Return Data'!$B$7:$R$2843,16,0)</f>
        <v>14.650499999999999</v>
      </c>
      <c r="S19" s="67">
        <f t="shared" si="5"/>
        <v>29</v>
      </c>
    </row>
    <row r="20" spans="1:19" x14ac:dyDescent="0.3">
      <c r="A20" s="63" t="s">
        <v>176</v>
      </c>
      <c r="B20" s="64">
        <f>VLOOKUP($A20,'Return Data'!$B$7:$R$2843,3,0)</f>
        <v>44330</v>
      </c>
      <c r="C20" s="65">
        <f>VLOOKUP($A20,'Return Data'!$B$7:$R$2843,4,0)</f>
        <v>486.00900000000001</v>
      </c>
      <c r="D20" s="65">
        <f>VLOOKUP($A20,'Return Data'!$B$7:$R$2843,10,0)</f>
        <v>-1.0729</v>
      </c>
      <c r="E20" s="66">
        <f t="shared" si="0"/>
        <v>40</v>
      </c>
      <c r="F20" s="65">
        <f>VLOOKUP($A20,'Return Data'!$B$7:$R$2843,11,0)</f>
        <v>23.325299999999999</v>
      </c>
      <c r="G20" s="66">
        <f t="shared" si="1"/>
        <v>26</v>
      </c>
      <c r="H20" s="65">
        <f>VLOOKUP($A20,'Return Data'!$B$7:$R$2843,12,0)</f>
        <v>37.7545</v>
      </c>
      <c r="I20" s="66">
        <f t="shared" si="2"/>
        <v>30</v>
      </c>
      <c r="J20" s="65">
        <f>VLOOKUP($A20,'Return Data'!$B$7:$R$2843,13,0)</f>
        <v>69.866699999999994</v>
      </c>
      <c r="K20" s="66">
        <f t="shared" si="3"/>
        <v>22</v>
      </c>
      <c r="L20" s="65">
        <f>VLOOKUP($A20,'Return Data'!$B$7:$R$2843,17,0)</f>
        <v>15.6496</v>
      </c>
      <c r="M20" s="66">
        <f t="shared" si="4"/>
        <v>44</v>
      </c>
      <c r="N20" s="65">
        <f>VLOOKUP($A20,'Return Data'!$B$7:$R$2843,14,0)</f>
        <v>10.8193</v>
      </c>
      <c r="O20" s="66">
        <f t="shared" si="6"/>
        <v>21</v>
      </c>
      <c r="P20" s="65">
        <f>VLOOKUP($A20,'Return Data'!$B$7:$R$2843,15,0)</f>
        <v>15.3346</v>
      </c>
      <c r="Q20" s="66">
        <f t="shared" si="7"/>
        <v>13</v>
      </c>
      <c r="R20" s="65">
        <f>VLOOKUP($A20,'Return Data'!$B$7:$R$2843,16,0)</f>
        <v>15.372199999999999</v>
      </c>
      <c r="S20" s="67">
        <f t="shared" si="5"/>
        <v>19</v>
      </c>
    </row>
    <row r="21" spans="1:19" x14ac:dyDescent="0.3">
      <c r="A21" s="63" t="s">
        <v>177</v>
      </c>
      <c r="B21" s="64">
        <f>VLOOKUP($A21,'Return Data'!$B$7:$R$2843,3,0)</f>
        <v>44330</v>
      </c>
      <c r="C21" s="65">
        <f>VLOOKUP($A21,'Return Data'!$B$7:$R$2843,4,0)</f>
        <v>619.01599999999996</v>
      </c>
      <c r="D21" s="65">
        <f>VLOOKUP($A21,'Return Data'!$B$7:$R$2843,10,0)</f>
        <v>-1.6565000000000001</v>
      </c>
      <c r="E21" s="66">
        <f t="shared" si="0"/>
        <v>43</v>
      </c>
      <c r="F21" s="65">
        <f>VLOOKUP($A21,'Return Data'!$B$7:$R$2843,11,0)</f>
        <v>18.981100000000001</v>
      </c>
      <c r="G21" s="66">
        <f t="shared" si="1"/>
        <v>45</v>
      </c>
      <c r="H21" s="65">
        <f>VLOOKUP($A21,'Return Data'!$B$7:$R$2843,12,0)</f>
        <v>27.756799999999998</v>
      </c>
      <c r="I21" s="66">
        <f t="shared" si="2"/>
        <v>59</v>
      </c>
      <c r="J21" s="65">
        <f>VLOOKUP($A21,'Return Data'!$B$7:$R$2843,13,0)</f>
        <v>56.332599999999999</v>
      </c>
      <c r="K21" s="66">
        <f t="shared" si="3"/>
        <v>53</v>
      </c>
      <c r="L21" s="65">
        <f>VLOOKUP($A21,'Return Data'!$B$7:$R$2843,17,0)</f>
        <v>8.6755999999999993</v>
      </c>
      <c r="M21" s="66">
        <f t="shared" si="4"/>
        <v>61</v>
      </c>
      <c r="N21" s="65">
        <f>VLOOKUP($A21,'Return Data'!$B$7:$R$2843,14,0)</f>
        <v>4.7843999999999998</v>
      </c>
      <c r="O21" s="66">
        <f t="shared" si="6"/>
        <v>46</v>
      </c>
      <c r="P21" s="65">
        <f>VLOOKUP($A21,'Return Data'!$B$7:$R$2843,15,0)</f>
        <v>11.136799999999999</v>
      </c>
      <c r="Q21" s="66">
        <f t="shared" si="7"/>
        <v>36</v>
      </c>
      <c r="R21" s="65">
        <f>VLOOKUP($A21,'Return Data'!$B$7:$R$2843,16,0)</f>
        <v>11.762</v>
      </c>
      <c r="S21" s="67">
        <f t="shared" si="5"/>
        <v>47</v>
      </c>
    </row>
    <row r="22" spans="1:19" x14ac:dyDescent="0.3">
      <c r="A22" s="63" t="s">
        <v>178</v>
      </c>
      <c r="B22" s="64">
        <f>VLOOKUP($A22,'Return Data'!$B$7:$R$2843,3,0)</f>
        <v>44330</v>
      </c>
      <c r="C22" s="65">
        <f>VLOOKUP($A22,'Return Data'!$B$7:$R$2843,4,0)</f>
        <v>48.651800000000001</v>
      </c>
      <c r="D22" s="65">
        <f>VLOOKUP($A22,'Return Data'!$B$7:$R$2843,10,0)</f>
        <v>-3.7061000000000002</v>
      </c>
      <c r="E22" s="66">
        <f t="shared" si="0"/>
        <v>62</v>
      </c>
      <c r="F22" s="65">
        <f>VLOOKUP($A22,'Return Data'!$B$7:$R$2843,11,0)</f>
        <v>16.717700000000001</v>
      </c>
      <c r="G22" s="66">
        <f t="shared" si="1"/>
        <v>53</v>
      </c>
      <c r="H22" s="65">
        <f>VLOOKUP($A22,'Return Data'!$B$7:$R$2843,12,0)</f>
        <v>32.282499999999999</v>
      </c>
      <c r="I22" s="66">
        <f t="shared" si="2"/>
        <v>45</v>
      </c>
      <c r="J22" s="65">
        <f>VLOOKUP($A22,'Return Data'!$B$7:$R$2843,13,0)</f>
        <v>58.742800000000003</v>
      </c>
      <c r="K22" s="66">
        <f t="shared" si="3"/>
        <v>48</v>
      </c>
      <c r="L22" s="65">
        <f>VLOOKUP($A22,'Return Data'!$B$7:$R$2843,17,0)</f>
        <v>15.203799999999999</v>
      </c>
      <c r="M22" s="66">
        <f t="shared" si="4"/>
        <v>46</v>
      </c>
      <c r="N22" s="65">
        <f>VLOOKUP($A22,'Return Data'!$B$7:$R$2843,14,0)</f>
        <v>7.3464</v>
      </c>
      <c r="O22" s="66">
        <f t="shared" si="6"/>
        <v>39</v>
      </c>
      <c r="P22" s="65">
        <f>VLOOKUP($A22,'Return Data'!$B$7:$R$2843,15,0)</f>
        <v>12.6861</v>
      </c>
      <c r="Q22" s="66">
        <f t="shared" si="7"/>
        <v>26</v>
      </c>
      <c r="R22" s="65">
        <f>VLOOKUP($A22,'Return Data'!$B$7:$R$2843,16,0)</f>
        <v>13.418100000000001</v>
      </c>
      <c r="S22" s="67">
        <f t="shared" si="5"/>
        <v>38</v>
      </c>
    </row>
    <row r="23" spans="1:19" x14ac:dyDescent="0.3">
      <c r="A23" s="63" t="s">
        <v>179</v>
      </c>
      <c r="B23" s="64">
        <f>VLOOKUP($A23,'Return Data'!$B$7:$R$2843,3,0)</f>
        <v>44330</v>
      </c>
      <c r="C23" s="65">
        <f>VLOOKUP($A23,'Return Data'!$B$7:$R$2843,4,0)</f>
        <v>524.53</v>
      </c>
      <c r="D23" s="65">
        <f>VLOOKUP($A23,'Return Data'!$B$7:$R$2843,10,0)</f>
        <v>-0.50460000000000005</v>
      </c>
      <c r="E23" s="66">
        <f t="shared" si="0"/>
        <v>37</v>
      </c>
      <c r="F23" s="65">
        <f>VLOOKUP($A23,'Return Data'!$B$7:$R$2843,11,0)</f>
        <v>22.305099999999999</v>
      </c>
      <c r="G23" s="66">
        <f t="shared" si="1"/>
        <v>30</v>
      </c>
      <c r="H23" s="65">
        <f>VLOOKUP($A23,'Return Data'!$B$7:$R$2843,12,0)</f>
        <v>36.639099999999999</v>
      </c>
      <c r="I23" s="66">
        <f t="shared" si="2"/>
        <v>33</v>
      </c>
      <c r="J23" s="65">
        <f>VLOOKUP($A23,'Return Data'!$B$7:$R$2843,13,0)</f>
        <v>64.264700000000005</v>
      </c>
      <c r="K23" s="66">
        <f t="shared" si="3"/>
        <v>36</v>
      </c>
      <c r="L23" s="65">
        <f>VLOOKUP($A23,'Return Data'!$B$7:$R$2843,17,0)</f>
        <v>15.508599999999999</v>
      </c>
      <c r="M23" s="66">
        <f t="shared" si="4"/>
        <v>45</v>
      </c>
      <c r="N23" s="65">
        <f>VLOOKUP($A23,'Return Data'!$B$7:$R$2843,14,0)</f>
        <v>11.749700000000001</v>
      </c>
      <c r="O23" s="66">
        <f t="shared" si="6"/>
        <v>17</v>
      </c>
      <c r="P23" s="65">
        <f>VLOOKUP($A23,'Return Data'!$B$7:$R$2843,15,0)</f>
        <v>13.8466</v>
      </c>
      <c r="Q23" s="66">
        <f t="shared" si="7"/>
        <v>19</v>
      </c>
      <c r="R23" s="65">
        <f>VLOOKUP($A23,'Return Data'!$B$7:$R$2843,16,0)</f>
        <v>15.3233</v>
      </c>
      <c r="S23" s="67">
        <f t="shared" si="5"/>
        <v>21</v>
      </c>
    </row>
    <row r="24" spans="1:19" x14ac:dyDescent="0.3">
      <c r="A24" s="63" t="s">
        <v>180</v>
      </c>
      <c r="B24" s="64">
        <f>VLOOKUP($A24,'Return Data'!$B$7:$R$2843,3,0)</f>
        <v>44330</v>
      </c>
      <c r="C24" s="65">
        <f>VLOOKUP($A24,'Return Data'!$B$7:$R$2843,4,0)</f>
        <v>13.29</v>
      </c>
      <c r="D24" s="65">
        <f>VLOOKUP($A24,'Return Data'!$B$7:$R$2843,10,0)</f>
        <v>-4.9356</v>
      </c>
      <c r="E24" s="66">
        <f t="shared" si="0"/>
        <v>64</v>
      </c>
      <c r="F24" s="65">
        <f>VLOOKUP($A24,'Return Data'!$B$7:$R$2843,11,0)</f>
        <v>14.965400000000001</v>
      </c>
      <c r="G24" s="66">
        <f t="shared" si="1"/>
        <v>56</v>
      </c>
      <c r="H24" s="65">
        <f>VLOOKUP($A24,'Return Data'!$B$7:$R$2843,12,0)</f>
        <v>32.3705</v>
      </c>
      <c r="I24" s="66">
        <f t="shared" si="2"/>
        <v>44</v>
      </c>
      <c r="J24" s="65">
        <f>VLOOKUP($A24,'Return Data'!$B$7:$R$2843,13,0)</f>
        <v>63.67</v>
      </c>
      <c r="K24" s="66">
        <f t="shared" si="3"/>
        <v>40</v>
      </c>
      <c r="L24" s="65">
        <f>VLOOKUP($A24,'Return Data'!$B$7:$R$2843,17,0)</f>
        <v>12.113300000000001</v>
      </c>
      <c r="M24" s="66">
        <f t="shared" si="4"/>
        <v>57</v>
      </c>
      <c r="N24" s="65"/>
      <c r="O24" s="66"/>
      <c r="P24" s="65"/>
      <c r="Q24" s="66"/>
      <c r="R24" s="65">
        <f>VLOOKUP($A24,'Return Data'!$B$7:$R$2843,16,0)</f>
        <v>9.4647000000000006</v>
      </c>
      <c r="S24" s="67">
        <f t="shared" si="5"/>
        <v>52</v>
      </c>
    </row>
    <row r="25" spans="1:19" x14ac:dyDescent="0.3">
      <c r="A25" s="63" t="s">
        <v>181</v>
      </c>
      <c r="B25" s="64">
        <f>VLOOKUP($A25,'Return Data'!$B$7:$R$2843,3,0)</f>
        <v>44330</v>
      </c>
      <c r="C25" s="65">
        <f>VLOOKUP($A25,'Return Data'!$B$7:$R$2843,4,0)</f>
        <v>34.58</v>
      </c>
      <c r="D25" s="65">
        <f>VLOOKUP($A25,'Return Data'!$B$7:$R$2843,10,0)</f>
        <v>-2.7012</v>
      </c>
      <c r="E25" s="66">
        <f t="shared" si="0"/>
        <v>55</v>
      </c>
      <c r="F25" s="65">
        <f>VLOOKUP($A25,'Return Data'!$B$7:$R$2843,11,0)</f>
        <v>14.731299999999999</v>
      </c>
      <c r="G25" s="66">
        <f t="shared" si="1"/>
        <v>59</v>
      </c>
      <c r="H25" s="65">
        <f>VLOOKUP($A25,'Return Data'!$B$7:$R$2843,12,0)</f>
        <v>28.645800000000001</v>
      </c>
      <c r="I25" s="66">
        <f t="shared" si="2"/>
        <v>56</v>
      </c>
      <c r="J25" s="65">
        <f>VLOOKUP($A25,'Return Data'!$B$7:$R$2843,13,0)</f>
        <v>43.010800000000003</v>
      </c>
      <c r="K25" s="66">
        <f t="shared" si="3"/>
        <v>62</v>
      </c>
      <c r="L25" s="65">
        <f>VLOOKUP($A25,'Return Data'!$B$7:$R$2843,17,0)</f>
        <v>14.6881</v>
      </c>
      <c r="M25" s="66">
        <f t="shared" si="4"/>
        <v>49</v>
      </c>
      <c r="N25" s="65">
        <f>VLOOKUP($A25,'Return Data'!$B$7:$R$2843,14,0)</f>
        <v>6.2313000000000001</v>
      </c>
      <c r="O25" s="66">
        <f>RANK(N25,N$8:N$71,0)</f>
        <v>43</v>
      </c>
      <c r="P25" s="65">
        <f>VLOOKUP($A25,'Return Data'!$B$7:$R$2843,15,0)</f>
        <v>11.327</v>
      </c>
      <c r="Q25" s="66">
        <f>RANK(P25,P$8:P$71,0)</f>
        <v>34</v>
      </c>
      <c r="R25" s="65">
        <f>VLOOKUP($A25,'Return Data'!$B$7:$R$2843,16,0)</f>
        <v>17.534300000000002</v>
      </c>
      <c r="S25" s="67">
        <f t="shared" si="5"/>
        <v>9</v>
      </c>
    </row>
    <row r="26" spans="1:19" x14ac:dyDescent="0.3">
      <c r="A26" s="63" t="s">
        <v>182</v>
      </c>
      <c r="B26" s="64">
        <f>VLOOKUP($A26,'Return Data'!$B$7:$R$2843,3,0)</f>
        <v>44330</v>
      </c>
      <c r="C26" s="65">
        <f>VLOOKUP($A26,'Return Data'!$B$7:$R$2843,4,0)</f>
        <v>85.59</v>
      </c>
      <c r="D26" s="65">
        <f>VLOOKUP($A26,'Return Data'!$B$7:$R$2843,10,0)</f>
        <v>5.3026999999999997</v>
      </c>
      <c r="E26" s="66">
        <f t="shared" si="0"/>
        <v>15</v>
      </c>
      <c r="F26" s="65">
        <f>VLOOKUP($A26,'Return Data'!$B$7:$R$2843,11,0)</f>
        <v>34.829900000000002</v>
      </c>
      <c r="G26" s="66">
        <f t="shared" si="1"/>
        <v>9</v>
      </c>
      <c r="H26" s="65">
        <f>VLOOKUP($A26,'Return Data'!$B$7:$R$2843,12,0)</f>
        <v>51.513500000000001</v>
      </c>
      <c r="I26" s="66">
        <f t="shared" si="2"/>
        <v>8</v>
      </c>
      <c r="J26" s="65">
        <f>VLOOKUP($A26,'Return Data'!$B$7:$R$2843,13,0)</f>
        <v>90.751099999999994</v>
      </c>
      <c r="K26" s="66">
        <f t="shared" si="3"/>
        <v>8</v>
      </c>
      <c r="L26" s="65">
        <f>VLOOKUP($A26,'Return Data'!$B$7:$R$2843,17,0)</f>
        <v>21.728899999999999</v>
      </c>
      <c r="M26" s="66">
        <f t="shared" si="4"/>
        <v>13</v>
      </c>
      <c r="N26" s="65">
        <f>VLOOKUP($A26,'Return Data'!$B$7:$R$2843,14,0)</f>
        <v>11.0197</v>
      </c>
      <c r="O26" s="66">
        <f>RANK(N26,N$8:N$71,0)</f>
        <v>20</v>
      </c>
      <c r="P26" s="65">
        <f>VLOOKUP($A26,'Return Data'!$B$7:$R$2843,15,0)</f>
        <v>16.8797</v>
      </c>
      <c r="Q26" s="66">
        <f>RANK(P26,P$8:P$71,0)</f>
        <v>7</v>
      </c>
      <c r="R26" s="65">
        <f>VLOOKUP($A26,'Return Data'!$B$7:$R$2843,16,0)</f>
        <v>17.4253</v>
      </c>
      <c r="S26" s="67">
        <f t="shared" si="5"/>
        <v>12</v>
      </c>
    </row>
    <row r="27" spans="1:19" x14ac:dyDescent="0.3">
      <c r="A27" s="63" t="s">
        <v>183</v>
      </c>
      <c r="B27" s="64">
        <f>VLOOKUP($A27,'Return Data'!$B$7:$R$2843,3,0)</f>
        <v>44330</v>
      </c>
      <c r="C27" s="65">
        <f>VLOOKUP($A27,'Return Data'!$B$7:$R$2843,4,0)</f>
        <v>11.98</v>
      </c>
      <c r="D27" s="65">
        <f>VLOOKUP($A27,'Return Data'!$B$7:$R$2843,10,0)</f>
        <v>-3.3871000000000002</v>
      </c>
      <c r="E27" s="66">
        <f t="shared" si="0"/>
        <v>60</v>
      </c>
      <c r="F27" s="65">
        <f>VLOOKUP($A27,'Return Data'!$B$7:$R$2843,11,0)</f>
        <v>13.446999999999999</v>
      </c>
      <c r="G27" s="66">
        <f t="shared" si="1"/>
        <v>61</v>
      </c>
      <c r="H27" s="65">
        <f>VLOOKUP($A27,'Return Data'!$B$7:$R$2843,12,0)</f>
        <v>25.840299999999999</v>
      </c>
      <c r="I27" s="66">
        <f t="shared" si="2"/>
        <v>61</v>
      </c>
      <c r="J27" s="65">
        <f>VLOOKUP($A27,'Return Data'!$B$7:$R$2843,13,0)</f>
        <v>49.75</v>
      </c>
      <c r="K27" s="66">
        <f t="shared" si="3"/>
        <v>60</v>
      </c>
      <c r="L27" s="65">
        <f>VLOOKUP($A27,'Return Data'!$B$7:$R$2843,17,0)</f>
        <v>13.235099999999999</v>
      </c>
      <c r="M27" s="66">
        <f t="shared" si="4"/>
        <v>53</v>
      </c>
      <c r="N27" s="65"/>
      <c r="O27" s="66"/>
      <c r="P27" s="65"/>
      <c r="Q27" s="66"/>
      <c r="R27" s="65">
        <f>VLOOKUP($A27,'Return Data'!$B$7:$R$2843,16,0)</f>
        <v>5.4934000000000003</v>
      </c>
      <c r="S27" s="67">
        <f t="shared" si="5"/>
        <v>58</v>
      </c>
    </row>
    <row r="28" spans="1:19" x14ac:dyDescent="0.3">
      <c r="A28" s="63" t="s">
        <v>184</v>
      </c>
      <c r="B28" s="64">
        <f>VLOOKUP($A28,'Return Data'!$B$7:$R$2843,3,0)</f>
        <v>44330</v>
      </c>
      <c r="C28" s="65">
        <f>VLOOKUP($A28,'Return Data'!$B$7:$R$2843,4,0)</f>
        <v>75.760000000000005</v>
      </c>
      <c r="D28" s="65">
        <f>VLOOKUP($A28,'Return Data'!$B$7:$R$2843,10,0)</f>
        <v>-2.1189</v>
      </c>
      <c r="E28" s="66">
        <f t="shared" si="0"/>
        <v>49</v>
      </c>
      <c r="F28" s="65">
        <f>VLOOKUP($A28,'Return Data'!$B$7:$R$2843,11,0)</f>
        <v>17.877700000000001</v>
      </c>
      <c r="G28" s="66">
        <f t="shared" si="1"/>
        <v>50</v>
      </c>
      <c r="H28" s="65">
        <f>VLOOKUP($A28,'Return Data'!$B$7:$R$2843,12,0)</f>
        <v>31.848199999999999</v>
      </c>
      <c r="I28" s="66">
        <f t="shared" si="2"/>
        <v>50</v>
      </c>
      <c r="J28" s="65">
        <f>VLOOKUP($A28,'Return Data'!$B$7:$R$2843,13,0)</f>
        <v>57.243699999999997</v>
      </c>
      <c r="K28" s="66">
        <f t="shared" si="3"/>
        <v>52</v>
      </c>
      <c r="L28" s="65">
        <f>VLOOKUP($A28,'Return Data'!$B$7:$R$2843,17,0)</f>
        <v>19.3612</v>
      </c>
      <c r="M28" s="66">
        <f t="shared" si="4"/>
        <v>21</v>
      </c>
      <c r="N28" s="65">
        <f>VLOOKUP($A28,'Return Data'!$B$7:$R$2843,14,0)</f>
        <v>11.736700000000001</v>
      </c>
      <c r="O28" s="66">
        <f>RANK(N28,N$8:N$71,0)</f>
        <v>18</v>
      </c>
      <c r="P28" s="65">
        <f>VLOOKUP($A28,'Return Data'!$B$7:$R$2843,15,0)</f>
        <v>15.8916</v>
      </c>
      <c r="Q28" s="66">
        <f>RANK(P28,P$8:P$71,0)</f>
        <v>12</v>
      </c>
      <c r="R28" s="65">
        <f>VLOOKUP($A28,'Return Data'!$B$7:$R$2843,16,0)</f>
        <v>17.431699999999999</v>
      </c>
      <c r="S28" s="67">
        <f t="shared" si="5"/>
        <v>11</v>
      </c>
    </row>
    <row r="29" spans="1:19" x14ac:dyDescent="0.3">
      <c r="A29" s="63" t="s">
        <v>185</v>
      </c>
      <c r="B29" s="64">
        <f>VLOOKUP($A29,'Return Data'!$B$7:$R$2843,3,0)</f>
        <v>44330</v>
      </c>
      <c r="C29" s="65">
        <f>VLOOKUP($A29,'Return Data'!$B$7:$R$2843,4,0)</f>
        <v>13.616400000000001</v>
      </c>
      <c r="D29" s="65">
        <f>VLOOKUP($A29,'Return Data'!$B$7:$R$2843,10,0)</f>
        <v>3.0615999999999999</v>
      </c>
      <c r="E29" s="66">
        <f t="shared" si="0"/>
        <v>20</v>
      </c>
      <c r="F29" s="65">
        <f>VLOOKUP($A29,'Return Data'!$B$7:$R$2843,11,0)</f>
        <v>24.942900000000002</v>
      </c>
      <c r="G29" s="66">
        <f t="shared" si="1"/>
        <v>22</v>
      </c>
      <c r="H29" s="65">
        <f>VLOOKUP($A29,'Return Data'!$B$7:$R$2843,12,0)</f>
        <v>35.793300000000002</v>
      </c>
      <c r="I29" s="66">
        <f t="shared" si="2"/>
        <v>35</v>
      </c>
      <c r="J29" s="65">
        <f>VLOOKUP($A29,'Return Data'!$B$7:$R$2843,13,0)</f>
        <v>67.355800000000002</v>
      </c>
      <c r="K29" s="66">
        <f t="shared" si="3"/>
        <v>30</v>
      </c>
      <c r="L29" s="65"/>
      <c r="M29" s="66"/>
      <c r="N29" s="65"/>
      <c r="O29" s="66"/>
      <c r="P29" s="65"/>
      <c r="Q29" s="66"/>
      <c r="R29" s="65">
        <f>VLOOKUP($A29,'Return Data'!$B$7:$R$2843,16,0)</f>
        <v>21.688300000000002</v>
      </c>
      <c r="S29" s="67">
        <f t="shared" si="5"/>
        <v>4</v>
      </c>
    </row>
    <row r="30" spans="1:19" x14ac:dyDescent="0.3">
      <c r="A30" s="63" t="s">
        <v>186</v>
      </c>
      <c r="B30" s="64">
        <f>VLOOKUP($A30,'Return Data'!$B$7:$R$2843,3,0)</f>
        <v>44330</v>
      </c>
      <c r="C30" s="65">
        <f>VLOOKUP($A30,'Return Data'!$B$7:$R$2843,4,0)</f>
        <v>25.214099999999998</v>
      </c>
      <c r="D30" s="65">
        <f>VLOOKUP($A30,'Return Data'!$B$7:$R$2843,10,0)</f>
        <v>-2.7593999999999999</v>
      </c>
      <c r="E30" s="66">
        <f t="shared" si="0"/>
        <v>56</v>
      </c>
      <c r="F30" s="65">
        <f>VLOOKUP($A30,'Return Data'!$B$7:$R$2843,11,0)</f>
        <v>18.154199999999999</v>
      </c>
      <c r="G30" s="66">
        <f t="shared" si="1"/>
        <v>48</v>
      </c>
      <c r="H30" s="65">
        <f>VLOOKUP($A30,'Return Data'!$B$7:$R$2843,12,0)</f>
        <v>37.823399999999999</v>
      </c>
      <c r="I30" s="66">
        <f t="shared" si="2"/>
        <v>28</v>
      </c>
      <c r="J30" s="65">
        <f>VLOOKUP($A30,'Return Data'!$B$7:$R$2843,13,0)</f>
        <v>69.650300000000001</v>
      </c>
      <c r="K30" s="66">
        <f t="shared" si="3"/>
        <v>23</v>
      </c>
      <c r="L30" s="65">
        <f>VLOOKUP($A30,'Return Data'!$B$7:$R$2843,17,0)</f>
        <v>20.242599999999999</v>
      </c>
      <c r="M30" s="66">
        <f t="shared" ref="M30:M38" si="8">RANK(L30,L$8:L$71,0)</f>
        <v>17</v>
      </c>
      <c r="N30" s="65">
        <f>VLOOKUP($A30,'Return Data'!$B$7:$R$2843,14,0)</f>
        <v>12.2133</v>
      </c>
      <c r="O30" s="66">
        <f t="shared" ref="O30:O38" si="9">RANK(N30,N$8:N$71,0)</f>
        <v>14</v>
      </c>
      <c r="P30" s="65">
        <f>VLOOKUP($A30,'Return Data'!$B$7:$R$2843,15,0)</f>
        <v>17.1966</v>
      </c>
      <c r="Q30" s="66">
        <f>RANK(P30,P$8:P$71,0)</f>
        <v>6</v>
      </c>
      <c r="R30" s="65">
        <f>VLOOKUP($A30,'Return Data'!$B$7:$R$2843,16,0)</f>
        <v>16.257400000000001</v>
      </c>
      <c r="S30" s="67">
        <f t="shared" si="5"/>
        <v>15</v>
      </c>
    </row>
    <row r="31" spans="1:19" x14ac:dyDescent="0.3">
      <c r="A31" s="63" t="s">
        <v>187</v>
      </c>
      <c r="B31" s="64">
        <f>VLOOKUP($A31,'Return Data'!$B$7:$R$2843,3,0)</f>
        <v>44330</v>
      </c>
      <c r="C31" s="65">
        <f>VLOOKUP($A31,'Return Data'!$B$7:$R$2843,4,0)</f>
        <v>65.825999999999993</v>
      </c>
      <c r="D31" s="65">
        <f>VLOOKUP($A31,'Return Data'!$B$7:$R$2843,10,0)</f>
        <v>1.1679999999999999</v>
      </c>
      <c r="E31" s="66">
        <f t="shared" si="0"/>
        <v>26</v>
      </c>
      <c r="F31" s="65">
        <f>VLOOKUP($A31,'Return Data'!$B$7:$R$2843,11,0)</f>
        <v>21.286799999999999</v>
      </c>
      <c r="G31" s="66">
        <f t="shared" si="1"/>
        <v>35</v>
      </c>
      <c r="H31" s="65">
        <f>VLOOKUP($A31,'Return Data'!$B$7:$R$2843,12,0)</f>
        <v>37.003399999999999</v>
      </c>
      <c r="I31" s="66">
        <f t="shared" si="2"/>
        <v>31</v>
      </c>
      <c r="J31" s="65">
        <f>VLOOKUP($A31,'Return Data'!$B$7:$R$2843,13,0)</f>
        <v>63.3643</v>
      </c>
      <c r="K31" s="66">
        <f t="shared" si="3"/>
        <v>41</v>
      </c>
      <c r="L31" s="65">
        <f>VLOOKUP($A31,'Return Data'!$B$7:$R$2843,17,0)</f>
        <v>19.3492</v>
      </c>
      <c r="M31" s="66">
        <f t="shared" si="8"/>
        <v>22</v>
      </c>
      <c r="N31" s="65">
        <f>VLOOKUP($A31,'Return Data'!$B$7:$R$2843,14,0)</f>
        <v>14.022</v>
      </c>
      <c r="O31" s="66">
        <f t="shared" si="9"/>
        <v>9</v>
      </c>
      <c r="P31" s="65">
        <f>VLOOKUP($A31,'Return Data'!$B$7:$R$2843,15,0)</f>
        <v>16.4895</v>
      </c>
      <c r="Q31" s="66">
        <f>RANK(P31,P$8:P$71,0)</f>
        <v>8</v>
      </c>
      <c r="R31" s="65">
        <f>VLOOKUP($A31,'Return Data'!$B$7:$R$2843,16,0)</f>
        <v>15.075900000000001</v>
      </c>
      <c r="S31" s="67">
        <f t="shared" si="5"/>
        <v>23</v>
      </c>
    </row>
    <row r="32" spans="1:19" x14ac:dyDescent="0.3">
      <c r="A32" s="63" t="s">
        <v>188</v>
      </c>
      <c r="B32" s="64">
        <f>VLOOKUP($A32,'Return Data'!$B$7:$R$2843,3,0)</f>
        <v>44330</v>
      </c>
      <c r="C32" s="65">
        <f>VLOOKUP($A32,'Return Data'!$B$7:$R$2843,4,0)</f>
        <v>71.665999999999997</v>
      </c>
      <c r="D32" s="65">
        <f>VLOOKUP($A32,'Return Data'!$B$7:$R$2843,10,0)</f>
        <v>2.2484999999999999</v>
      </c>
      <c r="E32" s="66">
        <f t="shared" si="0"/>
        <v>22</v>
      </c>
      <c r="F32" s="65">
        <f>VLOOKUP($A32,'Return Data'!$B$7:$R$2843,11,0)</f>
        <v>18.581600000000002</v>
      </c>
      <c r="G32" s="66">
        <f t="shared" si="1"/>
        <v>47</v>
      </c>
      <c r="H32" s="65">
        <f>VLOOKUP($A32,'Return Data'!$B$7:$R$2843,12,0)</f>
        <v>32.464599999999997</v>
      </c>
      <c r="I32" s="66">
        <f t="shared" si="2"/>
        <v>43</v>
      </c>
      <c r="J32" s="65">
        <f>VLOOKUP($A32,'Return Data'!$B$7:$R$2843,13,0)</f>
        <v>60.477400000000003</v>
      </c>
      <c r="K32" s="66">
        <f t="shared" si="3"/>
        <v>45</v>
      </c>
      <c r="L32" s="65">
        <f>VLOOKUP($A32,'Return Data'!$B$7:$R$2843,17,0)</f>
        <v>15.664</v>
      </c>
      <c r="M32" s="66">
        <f t="shared" si="8"/>
        <v>43</v>
      </c>
      <c r="N32" s="65">
        <f>VLOOKUP($A32,'Return Data'!$B$7:$R$2843,14,0)</f>
        <v>6.7182000000000004</v>
      </c>
      <c r="O32" s="66">
        <f t="shared" si="9"/>
        <v>41</v>
      </c>
      <c r="P32" s="65">
        <f>VLOOKUP($A32,'Return Data'!$B$7:$R$2843,15,0)</f>
        <v>13.5273</v>
      </c>
      <c r="Q32" s="66">
        <f>RANK(P32,P$8:P$71,0)</f>
        <v>22</v>
      </c>
      <c r="R32" s="65">
        <f>VLOOKUP($A32,'Return Data'!$B$7:$R$2843,16,0)</f>
        <v>14.1608</v>
      </c>
      <c r="S32" s="67">
        <f t="shared" si="5"/>
        <v>31</v>
      </c>
    </row>
    <row r="33" spans="1:19" x14ac:dyDescent="0.3">
      <c r="A33" s="63" t="s">
        <v>189</v>
      </c>
      <c r="B33" s="64">
        <f>VLOOKUP($A33,'Return Data'!$B$7:$R$2843,3,0)</f>
        <v>44330</v>
      </c>
      <c r="C33" s="65">
        <f>VLOOKUP($A33,'Return Data'!$B$7:$R$2843,4,0)</f>
        <v>88.910600000000002</v>
      </c>
      <c r="D33" s="65">
        <f>VLOOKUP($A33,'Return Data'!$B$7:$R$2843,10,0)</f>
        <v>-1.9670000000000001</v>
      </c>
      <c r="E33" s="66">
        <f t="shared" si="0"/>
        <v>46</v>
      </c>
      <c r="F33" s="65">
        <f>VLOOKUP($A33,'Return Data'!$B$7:$R$2843,11,0)</f>
        <v>14.141500000000001</v>
      </c>
      <c r="G33" s="66">
        <f t="shared" si="1"/>
        <v>60</v>
      </c>
      <c r="H33" s="65">
        <f>VLOOKUP($A33,'Return Data'!$B$7:$R$2843,12,0)</f>
        <v>30.122499999999999</v>
      </c>
      <c r="I33" s="66">
        <f t="shared" si="2"/>
        <v>53</v>
      </c>
      <c r="J33" s="65">
        <f>VLOOKUP($A33,'Return Data'!$B$7:$R$2843,13,0)</f>
        <v>52.765799999999999</v>
      </c>
      <c r="K33" s="66">
        <f t="shared" si="3"/>
        <v>58</v>
      </c>
      <c r="L33" s="65">
        <f>VLOOKUP($A33,'Return Data'!$B$7:$R$2843,17,0)</f>
        <v>15.0524</v>
      </c>
      <c r="M33" s="66">
        <f t="shared" si="8"/>
        <v>47</v>
      </c>
      <c r="N33" s="65">
        <f>VLOOKUP($A33,'Return Data'!$B$7:$R$2843,14,0)</f>
        <v>8.7405000000000008</v>
      </c>
      <c r="O33" s="66">
        <f t="shared" si="9"/>
        <v>30</v>
      </c>
      <c r="P33" s="65">
        <f>VLOOKUP($A33,'Return Data'!$B$7:$R$2843,15,0)</f>
        <v>13.594900000000001</v>
      </c>
      <c r="Q33" s="66">
        <f>RANK(P33,P$8:P$71,0)</f>
        <v>21</v>
      </c>
      <c r="R33" s="65">
        <f>VLOOKUP($A33,'Return Data'!$B$7:$R$2843,16,0)</f>
        <v>13.860900000000001</v>
      </c>
      <c r="S33" s="67">
        <f t="shared" si="5"/>
        <v>35</v>
      </c>
    </row>
    <row r="34" spans="1:19" x14ac:dyDescent="0.3">
      <c r="A34" s="63" t="s">
        <v>434</v>
      </c>
      <c r="B34" s="64">
        <f>VLOOKUP($A34,'Return Data'!$B$7:$R$2843,3,0)</f>
        <v>44330</v>
      </c>
      <c r="C34" s="65">
        <f>VLOOKUP($A34,'Return Data'!$B$7:$R$2843,4,0)</f>
        <v>16.448599999999999</v>
      </c>
      <c r="D34" s="65">
        <f>VLOOKUP($A34,'Return Data'!$B$7:$R$2843,10,0)</f>
        <v>0.52070000000000005</v>
      </c>
      <c r="E34" s="66">
        <f t="shared" si="0"/>
        <v>27</v>
      </c>
      <c r="F34" s="65">
        <f>VLOOKUP($A34,'Return Data'!$B$7:$R$2843,11,0)</f>
        <v>24.512499999999999</v>
      </c>
      <c r="G34" s="66">
        <f t="shared" si="1"/>
        <v>23</v>
      </c>
      <c r="H34" s="65">
        <f>VLOOKUP($A34,'Return Data'!$B$7:$R$2843,12,0)</f>
        <v>38.287399999999998</v>
      </c>
      <c r="I34" s="66">
        <f t="shared" si="2"/>
        <v>27</v>
      </c>
      <c r="J34" s="65">
        <f>VLOOKUP($A34,'Return Data'!$B$7:$R$2843,13,0)</f>
        <v>64.757900000000006</v>
      </c>
      <c r="K34" s="66">
        <f t="shared" si="3"/>
        <v>33</v>
      </c>
      <c r="L34" s="65">
        <f>VLOOKUP($A34,'Return Data'!$B$7:$R$2843,17,0)</f>
        <v>18.4102</v>
      </c>
      <c r="M34" s="66">
        <f t="shared" si="8"/>
        <v>24</v>
      </c>
      <c r="N34" s="65">
        <f>VLOOKUP($A34,'Return Data'!$B$7:$R$2843,14,0)</f>
        <v>10.349600000000001</v>
      </c>
      <c r="O34" s="66">
        <f t="shared" si="9"/>
        <v>24</v>
      </c>
      <c r="P34" s="65"/>
      <c r="Q34" s="66"/>
      <c r="R34" s="65">
        <f>VLOOKUP($A34,'Return Data'!$B$7:$R$2843,16,0)</f>
        <v>11.4977</v>
      </c>
      <c r="S34" s="67">
        <f t="shared" si="5"/>
        <v>48</v>
      </c>
    </row>
    <row r="35" spans="1:19" x14ac:dyDescent="0.3">
      <c r="A35" s="63" t="s">
        <v>191</v>
      </c>
      <c r="B35" s="64">
        <f>VLOOKUP($A35,'Return Data'!$B$7:$R$2843,3,0)</f>
        <v>44330</v>
      </c>
      <c r="C35" s="65">
        <f>VLOOKUP($A35,'Return Data'!$B$7:$R$2843,4,0)</f>
        <v>27.872</v>
      </c>
      <c r="D35" s="65">
        <f>VLOOKUP($A35,'Return Data'!$B$7:$R$2843,10,0)</f>
        <v>0.31669999999999998</v>
      </c>
      <c r="E35" s="66">
        <f t="shared" si="0"/>
        <v>28</v>
      </c>
      <c r="F35" s="65">
        <f>VLOOKUP($A35,'Return Data'!$B$7:$R$2843,11,0)</f>
        <v>22.589700000000001</v>
      </c>
      <c r="G35" s="66">
        <f t="shared" si="1"/>
        <v>28</v>
      </c>
      <c r="H35" s="65">
        <f>VLOOKUP($A35,'Return Data'!$B$7:$R$2843,12,0)</f>
        <v>41.921700000000001</v>
      </c>
      <c r="I35" s="66">
        <f t="shared" si="2"/>
        <v>15</v>
      </c>
      <c r="J35" s="65">
        <f>VLOOKUP($A35,'Return Data'!$B$7:$R$2843,13,0)</f>
        <v>78.004900000000006</v>
      </c>
      <c r="K35" s="66">
        <f t="shared" si="3"/>
        <v>15</v>
      </c>
      <c r="L35" s="65">
        <f>VLOOKUP($A35,'Return Data'!$B$7:$R$2843,17,0)</f>
        <v>25.728200000000001</v>
      </c>
      <c r="M35" s="66">
        <f t="shared" si="8"/>
        <v>7</v>
      </c>
      <c r="N35" s="65">
        <f>VLOOKUP($A35,'Return Data'!$B$7:$R$2843,14,0)</f>
        <v>17.597300000000001</v>
      </c>
      <c r="O35" s="66">
        <f t="shared" si="9"/>
        <v>4</v>
      </c>
      <c r="P35" s="65"/>
      <c r="Q35" s="66"/>
      <c r="R35" s="65">
        <f>VLOOKUP($A35,'Return Data'!$B$7:$R$2843,16,0)</f>
        <v>20.985199999999999</v>
      </c>
      <c r="S35" s="67">
        <f t="shared" si="5"/>
        <v>6</v>
      </c>
    </row>
    <row r="36" spans="1:19" x14ac:dyDescent="0.3">
      <c r="A36" s="63" t="s">
        <v>192</v>
      </c>
      <c r="B36" s="64">
        <f>VLOOKUP($A36,'Return Data'!$B$7:$R$2843,3,0)</f>
        <v>44330</v>
      </c>
      <c r="C36" s="65">
        <f>VLOOKUP($A36,'Return Data'!$B$7:$R$2843,4,0)</f>
        <v>23.879200000000001</v>
      </c>
      <c r="D36" s="65">
        <f>VLOOKUP($A36,'Return Data'!$B$7:$R$2843,10,0)</f>
        <v>-1.6305000000000001</v>
      </c>
      <c r="E36" s="66">
        <f t="shared" si="0"/>
        <v>42</v>
      </c>
      <c r="F36" s="65">
        <f>VLOOKUP($A36,'Return Data'!$B$7:$R$2843,11,0)</f>
        <v>19.859300000000001</v>
      </c>
      <c r="G36" s="66">
        <f t="shared" si="1"/>
        <v>37</v>
      </c>
      <c r="H36" s="65">
        <f>VLOOKUP($A36,'Return Data'!$B$7:$R$2843,12,0)</f>
        <v>36.936900000000001</v>
      </c>
      <c r="I36" s="66">
        <f t="shared" si="2"/>
        <v>32</v>
      </c>
      <c r="J36" s="65">
        <f>VLOOKUP($A36,'Return Data'!$B$7:$R$2843,13,0)</f>
        <v>57.452199999999998</v>
      </c>
      <c r="K36" s="66">
        <f t="shared" si="3"/>
        <v>50</v>
      </c>
      <c r="L36" s="65">
        <f>VLOOKUP($A36,'Return Data'!$B$7:$R$2843,17,0)</f>
        <v>17.548200000000001</v>
      </c>
      <c r="M36" s="66">
        <f t="shared" si="8"/>
        <v>27</v>
      </c>
      <c r="N36" s="65">
        <f>VLOOKUP($A36,'Return Data'!$B$7:$R$2843,14,0)</f>
        <v>7.92</v>
      </c>
      <c r="O36" s="66">
        <f t="shared" si="9"/>
        <v>36</v>
      </c>
      <c r="P36" s="65">
        <f>VLOOKUP($A36,'Return Data'!$B$7:$R$2843,15,0)</f>
        <v>16.008900000000001</v>
      </c>
      <c r="Q36" s="66">
        <f>RANK(P36,P$8:P$71,0)</f>
        <v>11</v>
      </c>
      <c r="R36" s="65">
        <f>VLOOKUP($A36,'Return Data'!$B$7:$R$2843,16,0)</f>
        <v>14.7783</v>
      </c>
      <c r="S36" s="67">
        <f t="shared" si="5"/>
        <v>27</v>
      </c>
    </row>
    <row r="37" spans="1:19" x14ac:dyDescent="0.3">
      <c r="A37" s="81" t="s">
        <v>2017</v>
      </c>
      <c r="B37" s="64">
        <f>VLOOKUP($A37,'Return Data'!$B$7:$R$2843,3,0)</f>
        <v>44330</v>
      </c>
      <c r="C37" s="65">
        <f>VLOOKUP($A37,'Return Data'!$B$7:$R$2843,4,0)</f>
        <v>18.664000000000001</v>
      </c>
      <c r="D37" s="65">
        <f>VLOOKUP($A37,'Return Data'!$B$7:$R$2843,10,0)</f>
        <v>-2.8801999999999999</v>
      </c>
      <c r="E37" s="66">
        <f t="shared" si="0"/>
        <v>57</v>
      </c>
      <c r="F37" s="65">
        <f>VLOOKUP($A37,'Return Data'!$B$7:$R$2843,11,0)</f>
        <v>15.4322</v>
      </c>
      <c r="G37" s="66">
        <f t="shared" si="1"/>
        <v>55</v>
      </c>
      <c r="H37" s="65">
        <f>VLOOKUP($A37,'Return Data'!$B$7:$R$2843,12,0)</f>
        <v>28.860299999999999</v>
      </c>
      <c r="I37" s="66">
        <f t="shared" si="2"/>
        <v>55</v>
      </c>
      <c r="J37" s="65">
        <f>VLOOKUP($A37,'Return Data'!$B$7:$R$2843,13,0)</f>
        <v>54.971600000000002</v>
      </c>
      <c r="K37" s="66">
        <f t="shared" si="3"/>
        <v>55</v>
      </c>
      <c r="L37" s="65">
        <f>VLOOKUP($A37,'Return Data'!$B$7:$R$2843,17,0)</f>
        <v>12.9366</v>
      </c>
      <c r="M37" s="66">
        <f t="shared" si="8"/>
        <v>55</v>
      </c>
      <c r="N37" s="65">
        <f>VLOOKUP($A37,'Return Data'!$B$7:$R$2843,14,0)</f>
        <v>8.5263000000000009</v>
      </c>
      <c r="O37" s="66">
        <f t="shared" si="9"/>
        <v>31</v>
      </c>
      <c r="P37" s="65"/>
      <c r="Q37" s="66"/>
      <c r="R37" s="65">
        <f>VLOOKUP($A37,'Return Data'!$B$7:$R$2843,16,0)</f>
        <v>12.3094</v>
      </c>
      <c r="S37" s="67">
        <f t="shared" si="5"/>
        <v>43</v>
      </c>
    </row>
    <row r="38" spans="1:19" x14ac:dyDescent="0.3">
      <c r="A38" s="63" t="s">
        <v>193</v>
      </c>
      <c r="B38" s="64">
        <f>VLOOKUP($A38,'Return Data'!$B$7:$R$2843,3,0)</f>
        <v>44330</v>
      </c>
      <c r="C38" s="65">
        <f>VLOOKUP($A38,'Return Data'!$B$7:$R$2843,4,0)</f>
        <v>67.247399999999999</v>
      </c>
      <c r="D38" s="65">
        <f>VLOOKUP($A38,'Return Data'!$B$7:$R$2843,10,0)</f>
        <v>2.2084000000000001</v>
      </c>
      <c r="E38" s="66">
        <f t="shared" si="0"/>
        <v>23</v>
      </c>
      <c r="F38" s="65">
        <f>VLOOKUP($A38,'Return Data'!$B$7:$R$2843,11,0)</f>
        <v>26.6508</v>
      </c>
      <c r="G38" s="66">
        <f t="shared" si="1"/>
        <v>17</v>
      </c>
      <c r="H38" s="65">
        <f>VLOOKUP($A38,'Return Data'!$B$7:$R$2843,12,0)</f>
        <v>41.8033</v>
      </c>
      <c r="I38" s="66">
        <f t="shared" si="2"/>
        <v>16</v>
      </c>
      <c r="J38" s="65">
        <f>VLOOKUP($A38,'Return Data'!$B$7:$R$2843,13,0)</f>
        <v>67.757400000000004</v>
      </c>
      <c r="K38" s="66">
        <f t="shared" si="3"/>
        <v>27</v>
      </c>
      <c r="L38" s="65">
        <f>VLOOKUP($A38,'Return Data'!$B$7:$R$2843,17,0)</f>
        <v>10.0244</v>
      </c>
      <c r="M38" s="66">
        <f t="shared" si="8"/>
        <v>60</v>
      </c>
      <c r="N38" s="65">
        <f>VLOOKUP($A38,'Return Data'!$B$7:$R$2843,14,0)</f>
        <v>3.0341999999999998</v>
      </c>
      <c r="O38" s="66">
        <f t="shared" si="9"/>
        <v>47</v>
      </c>
      <c r="P38" s="65">
        <f>VLOOKUP($A38,'Return Data'!$B$7:$R$2843,15,0)</f>
        <v>8.6266999999999996</v>
      </c>
      <c r="Q38" s="66">
        <f>RANK(P38,P$8:P$71,0)</f>
        <v>37</v>
      </c>
      <c r="R38" s="65">
        <f>VLOOKUP($A38,'Return Data'!$B$7:$R$2843,16,0)</f>
        <v>12.6595</v>
      </c>
      <c r="S38" s="67">
        <f t="shared" si="5"/>
        <v>40</v>
      </c>
    </row>
    <row r="39" spans="1:19" x14ac:dyDescent="0.3">
      <c r="A39" s="63" t="s">
        <v>194</v>
      </c>
      <c r="B39" s="64">
        <f>VLOOKUP($A39,'Return Data'!$B$7:$R$2843,3,0)</f>
        <v>44330</v>
      </c>
      <c r="C39" s="65">
        <f>VLOOKUP($A39,'Return Data'!$B$7:$R$2843,4,0)</f>
        <v>15.51</v>
      </c>
      <c r="D39" s="65">
        <f>VLOOKUP($A39,'Return Data'!$B$7:$R$2843,10,0)</f>
        <v>3.5331999999999999</v>
      </c>
      <c r="E39" s="66">
        <f t="shared" si="0"/>
        <v>17</v>
      </c>
      <c r="F39" s="65">
        <f>VLOOKUP($A39,'Return Data'!$B$7:$R$2843,11,0)</f>
        <v>19.012</v>
      </c>
      <c r="G39" s="66">
        <f t="shared" si="1"/>
        <v>43</v>
      </c>
      <c r="H39" s="65">
        <f>VLOOKUP($A39,'Return Data'!$B$7:$R$2843,12,0)</f>
        <v>32.107900000000001</v>
      </c>
      <c r="I39" s="66">
        <f t="shared" si="2"/>
        <v>46</v>
      </c>
      <c r="J39" s="65">
        <f>VLOOKUP($A39,'Return Data'!$B$7:$R$2843,13,0)</f>
        <v>67.4602</v>
      </c>
      <c r="K39" s="66">
        <f t="shared" si="3"/>
        <v>29</v>
      </c>
      <c r="L39" s="65"/>
      <c r="M39" s="66"/>
      <c r="N39" s="65"/>
      <c r="O39" s="66"/>
      <c r="P39" s="65"/>
      <c r="Q39" s="66"/>
      <c r="R39" s="65">
        <f>VLOOKUP($A39,'Return Data'!$B$7:$R$2843,16,0)</f>
        <v>27.471800000000002</v>
      </c>
      <c r="S39" s="67">
        <f t="shared" si="5"/>
        <v>1</v>
      </c>
    </row>
    <row r="40" spans="1:19" x14ac:dyDescent="0.3">
      <c r="A40" s="63" t="s">
        <v>195</v>
      </c>
      <c r="B40" s="64">
        <f>VLOOKUP($A40,'Return Data'!$B$7:$R$2843,3,0)</f>
        <v>44330</v>
      </c>
      <c r="C40" s="65">
        <f>VLOOKUP($A40,'Return Data'!$B$7:$R$2843,4,0)</f>
        <v>20.89</v>
      </c>
      <c r="D40" s="65">
        <f>VLOOKUP($A40,'Return Data'!$B$7:$R$2843,10,0)</f>
        <v>3.7239</v>
      </c>
      <c r="E40" s="66">
        <f t="shared" ref="E40:E71" si="10">RANK(D40,D$8:D$71,0)</f>
        <v>16</v>
      </c>
      <c r="F40" s="65">
        <f>VLOOKUP($A40,'Return Data'!$B$7:$R$2843,11,0)</f>
        <v>26.529399999999999</v>
      </c>
      <c r="G40" s="66">
        <f t="shared" ref="G40:G71" si="11">RANK(F40,F$8:F$71,0)</f>
        <v>18</v>
      </c>
      <c r="H40" s="65">
        <f>VLOOKUP($A40,'Return Data'!$B$7:$R$2843,12,0)</f>
        <v>38.527900000000002</v>
      </c>
      <c r="I40" s="66">
        <f t="shared" ref="I40:I71" si="12">RANK(H40,H$8:H$71,0)</f>
        <v>26</v>
      </c>
      <c r="J40" s="65">
        <f>VLOOKUP($A40,'Return Data'!$B$7:$R$2843,13,0)</f>
        <v>70.252600000000001</v>
      </c>
      <c r="K40" s="66">
        <f t="shared" ref="K40:K71" si="13">RANK(J40,J$8:J$71,0)</f>
        <v>19</v>
      </c>
      <c r="L40" s="65">
        <f>VLOOKUP($A40,'Return Data'!$B$7:$R$2843,17,0)</f>
        <v>20.040099999999999</v>
      </c>
      <c r="M40" s="66">
        <f t="shared" ref="M40:M52" si="14">RANK(L40,L$8:L$71,0)</f>
        <v>18</v>
      </c>
      <c r="N40" s="65">
        <f>VLOOKUP($A40,'Return Data'!$B$7:$R$2843,14,0)</f>
        <v>12.8262</v>
      </c>
      <c r="O40" s="66">
        <f t="shared" ref="O40:O49" si="15">RANK(N40,N$8:N$71,0)</f>
        <v>13</v>
      </c>
      <c r="P40" s="65"/>
      <c r="Q40" s="66"/>
      <c r="R40" s="65">
        <f>VLOOKUP($A40,'Return Data'!$B$7:$R$2843,16,0)</f>
        <v>14.537800000000001</v>
      </c>
      <c r="S40" s="67">
        <f t="shared" ref="S40:S71" si="16">RANK(R40,R$8:R$71,0)</f>
        <v>30</v>
      </c>
    </row>
    <row r="41" spans="1:19" x14ac:dyDescent="0.3">
      <c r="A41" s="63" t="s">
        <v>196</v>
      </c>
      <c r="B41" s="64">
        <f>VLOOKUP($A41,'Return Data'!$B$7:$R$2843,3,0)</f>
        <v>44330</v>
      </c>
      <c r="C41" s="65">
        <f>VLOOKUP($A41,'Return Data'!$B$7:$R$2843,4,0)</f>
        <v>259.52999999999997</v>
      </c>
      <c r="D41" s="65">
        <f>VLOOKUP($A41,'Return Data'!$B$7:$R$2843,10,0)</f>
        <v>-1.7602</v>
      </c>
      <c r="E41" s="66">
        <f t="shared" si="10"/>
        <v>45</v>
      </c>
      <c r="F41" s="65">
        <f>VLOOKUP($A41,'Return Data'!$B$7:$R$2843,11,0)</f>
        <v>19.2638</v>
      </c>
      <c r="G41" s="66">
        <f t="shared" si="11"/>
        <v>40</v>
      </c>
      <c r="H41" s="65">
        <f>VLOOKUP($A41,'Return Data'!$B$7:$R$2843,12,0)</f>
        <v>34.485399999999998</v>
      </c>
      <c r="I41" s="66">
        <f t="shared" si="12"/>
        <v>37</v>
      </c>
      <c r="J41" s="65">
        <f>VLOOKUP($A41,'Return Data'!$B$7:$R$2843,13,0)</f>
        <v>64.875200000000007</v>
      </c>
      <c r="K41" s="66">
        <f t="shared" si="13"/>
        <v>32</v>
      </c>
      <c r="L41" s="65">
        <f>VLOOKUP($A41,'Return Data'!$B$7:$R$2843,17,0)</f>
        <v>16.064499999999999</v>
      </c>
      <c r="M41" s="66">
        <f t="shared" si="14"/>
        <v>41</v>
      </c>
      <c r="N41" s="65">
        <f>VLOOKUP($A41,'Return Data'!$B$7:$R$2843,14,0)</f>
        <v>7.9946999999999999</v>
      </c>
      <c r="O41" s="66">
        <f t="shared" si="15"/>
        <v>35</v>
      </c>
      <c r="P41" s="65">
        <f>VLOOKUP($A41,'Return Data'!$B$7:$R$2843,15,0)</f>
        <v>11.7888</v>
      </c>
      <c r="Q41" s="66">
        <f t="shared" ref="Q41:Q47" si="17">RANK(P41,P$8:P$71,0)</f>
        <v>31</v>
      </c>
      <c r="R41" s="65">
        <f>VLOOKUP($A41,'Return Data'!$B$7:$R$2843,16,0)</f>
        <v>11.8238</v>
      </c>
      <c r="S41" s="67">
        <f t="shared" si="16"/>
        <v>46</v>
      </c>
    </row>
    <row r="42" spans="1:19" x14ac:dyDescent="0.3">
      <c r="A42" s="63" t="s">
        <v>197</v>
      </c>
      <c r="B42" s="64">
        <f>VLOOKUP($A42,'Return Data'!$B$7:$R$2843,3,0)</f>
        <v>44330</v>
      </c>
      <c r="C42" s="65">
        <f>VLOOKUP($A42,'Return Data'!$B$7:$R$2843,4,0)</f>
        <v>277.95999999999998</v>
      </c>
      <c r="D42" s="65">
        <f>VLOOKUP($A42,'Return Data'!$B$7:$R$2843,10,0)</f>
        <v>-1.7358</v>
      </c>
      <c r="E42" s="66">
        <f t="shared" si="10"/>
        <v>44</v>
      </c>
      <c r="F42" s="65">
        <f>VLOOKUP($A42,'Return Data'!$B$7:$R$2843,11,0)</f>
        <v>19.280799999999999</v>
      </c>
      <c r="G42" s="66">
        <f t="shared" si="11"/>
        <v>39</v>
      </c>
      <c r="H42" s="65">
        <f>VLOOKUP($A42,'Return Data'!$B$7:$R$2843,12,0)</f>
        <v>34.241300000000003</v>
      </c>
      <c r="I42" s="66">
        <f t="shared" si="12"/>
        <v>38</v>
      </c>
      <c r="J42" s="65">
        <f>VLOOKUP($A42,'Return Data'!$B$7:$R$2843,13,0)</f>
        <v>64.191599999999994</v>
      </c>
      <c r="K42" s="66">
        <f t="shared" si="13"/>
        <v>37</v>
      </c>
      <c r="L42" s="65">
        <f>VLOOKUP($A42,'Return Data'!$B$7:$R$2843,17,0)</f>
        <v>16.3935</v>
      </c>
      <c r="M42" s="66">
        <f t="shared" si="14"/>
        <v>34</v>
      </c>
      <c r="N42" s="65">
        <f>VLOOKUP($A42,'Return Data'!$B$7:$R$2843,14,0)</f>
        <v>8.109</v>
      </c>
      <c r="O42" s="66">
        <f t="shared" si="15"/>
        <v>34</v>
      </c>
      <c r="P42" s="65">
        <f>VLOOKUP($A42,'Return Data'!$B$7:$R$2843,15,0)</f>
        <v>14.9816</v>
      </c>
      <c r="Q42" s="66">
        <f t="shared" si="17"/>
        <v>16</v>
      </c>
      <c r="R42" s="65">
        <f>VLOOKUP($A42,'Return Data'!$B$7:$R$2843,16,0)</f>
        <v>15.095599999999999</v>
      </c>
      <c r="S42" s="67">
        <f t="shared" si="16"/>
        <v>22</v>
      </c>
    </row>
    <row r="43" spans="1:19" x14ac:dyDescent="0.3">
      <c r="A43" s="63" t="s">
        <v>198</v>
      </c>
      <c r="B43" s="64">
        <f>VLOOKUP($A43,'Return Data'!$B$7:$R$2843,3,0)</f>
        <v>44330</v>
      </c>
      <c r="C43" s="65">
        <f>VLOOKUP($A43,'Return Data'!$B$7:$R$2843,4,0)</f>
        <v>191.28530000000001</v>
      </c>
      <c r="D43" s="65">
        <f>VLOOKUP($A43,'Return Data'!$B$7:$R$2843,10,0)</f>
        <v>21.909600000000001</v>
      </c>
      <c r="E43" s="66">
        <f t="shared" si="10"/>
        <v>1</v>
      </c>
      <c r="F43" s="65">
        <f>VLOOKUP($A43,'Return Data'!$B$7:$R$2843,11,0)</f>
        <v>53.1982</v>
      </c>
      <c r="G43" s="66">
        <f t="shared" si="11"/>
        <v>1</v>
      </c>
      <c r="H43" s="65">
        <f>VLOOKUP($A43,'Return Data'!$B$7:$R$2843,12,0)</f>
        <v>70.604900000000001</v>
      </c>
      <c r="I43" s="66">
        <f t="shared" si="12"/>
        <v>1</v>
      </c>
      <c r="J43" s="65">
        <f>VLOOKUP($A43,'Return Data'!$B$7:$R$2843,13,0)</f>
        <v>131.3092</v>
      </c>
      <c r="K43" s="66">
        <f t="shared" si="13"/>
        <v>1</v>
      </c>
      <c r="L43" s="65">
        <f>VLOOKUP($A43,'Return Data'!$B$7:$R$2843,17,0)</f>
        <v>45.725000000000001</v>
      </c>
      <c r="M43" s="66">
        <f t="shared" si="14"/>
        <v>1</v>
      </c>
      <c r="N43" s="65">
        <f>VLOOKUP($A43,'Return Data'!$B$7:$R$2843,14,0)</f>
        <v>27.664300000000001</v>
      </c>
      <c r="O43" s="66">
        <f t="shared" si="15"/>
        <v>1</v>
      </c>
      <c r="P43" s="65">
        <f>VLOOKUP($A43,'Return Data'!$B$7:$R$2843,15,0)</f>
        <v>23.6845</v>
      </c>
      <c r="Q43" s="66">
        <f t="shared" si="17"/>
        <v>1</v>
      </c>
      <c r="R43" s="65">
        <f>VLOOKUP($A43,'Return Data'!$B$7:$R$2843,16,0)</f>
        <v>20.9129</v>
      </c>
      <c r="S43" s="67">
        <f t="shared" si="16"/>
        <v>7</v>
      </c>
    </row>
    <row r="44" spans="1:19" x14ac:dyDescent="0.3">
      <c r="A44" s="63" t="s">
        <v>199</v>
      </c>
      <c r="B44" s="64">
        <f>VLOOKUP($A44,'Return Data'!$B$7:$R$2843,3,0)</f>
        <v>44330</v>
      </c>
      <c r="C44" s="65">
        <f>VLOOKUP($A44,'Return Data'!$B$7:$R$2843,4,0)</f>
        <v>67.42</v>
      </c>
      <c r="D44" s="65">
        <f>VLOOKUP($A44,'Return Data'!$B$7:$R$2843,10,0)</f>
        <v>-0.29580000000000001</v>
      </c>
      <c r="E44" s="66">
        <f t="shared" si="10"/>
        <v>34</v>
      </c>
      <c r="F44" s="65">
        <f>VLOOKUP($A44,'Return Data'!$B$7:$R$2843,11,0)</f>
        <v>22.137699999999999</v>
      </c>
      <c r="G44" s="66">
        <f t="shared" si="11"/>
        <v>32</v>
      </c>
      <c r="H44" s="65">
        <f>VLOOKUP($A44,'Return Data'!$B$7:$R$2843,12,0)</f>
        <v>39.211199999999998</v>
      </c>
      <c r="I44" s="66">
        <f t="shared" si="12"/>
        <v>24</v>
      </c>
      <c r="J44" s="65">
        <f>VLOOKUP($A44,'Return Data'!$B$7:$R$2843,13,0)</f>
        <v>67.628</v>
      </c>
      <c r="K44" s="66">
        <f t="shared" si="13"/>
        <v>28</v>
      </c>
      <c r="L44" s="65">
        <f>VLOOKUP($A44,'Return Data'!$B$7:$R$2843,17,0)</f>
        <v>12.408300000000001</v>
      </c>
      <c r="M44" s="66">
        <f t="shared" si="14"/>
        <v>56</v>
      </c>
      <c r="N44" s="65">
        <f>VLOOKUP($A44,'Return Data'!$B$7:$R$2843,14,0)</f>
        <v>8.4602000000000004</v>
      </c>
      <c r="O44" s="66">
        <f t="shared" si="15"/>
        <v>32</v>
      </c>
      <c r="P44" s="65">
        <f>VLOOKUP($A44,'Return Data'!$B$7:$R$2843,15,0)</f>
        <v>11.516</v>
      </c>
      <c r="Q44" s="66">
        <f t="shared" si="17"/>
        <v>33</v>
      </c>
      <c r="R44" s="65">
        <f>VLOOKUP($A44,'Return Data'!$B$7:$R$2843,16,0)</f>
        <v>16.641400000000001</v>
      </c>
      <c r="S44" s="67">
        <f t="shared" si="16"/>
        <v>14</v>
      </c>
    </row>
    <row r="45" spans="1:19" x14ac:dyDescent="0.3">
      <c r="A45" s="63" t="s">
        <v>370</v>
      </c>
      <c r="B45" s="64">
        <f>VLOOKUP($A45,'Return Data'!$B$7:$R$2843,3,0)</f>
        <v>44330</v>
      </c>
      <c r="C45" s="65">
        <f>VLOOKUP($A45,'Return Data'!$B$7:$R$2843,4,0)</f>
        <v>195.69669999999999</v>
      </c>
      <c r="D45" s="65">
        <f>VLOOKUP($A45,'Return Data'!$B$7:$R$2843,10,0)</f>
        <v>0.1313</v>
      </c>
      <c r="E45" s="66">
        <f t="shared" si="10"/>
        <v>31</v>
      </c>
      <c r="F45" s="65">
        <f>VLOOKUP($A45,'Return Data'!$B$7:$R$2843,11,0)</f>
        <v>23.434200000000001</v>
      </c>
      <c r="G45" s="66">
        <f t="shared" si="11"/>
        <v>25</v>
      </c>
      <c r="H45" s="65">
        <f>VLOOKUP($A45,'Return Data'!$B$7:$R$2843,12,0)</f>
        <v>31.841100000000001</v>
      </c>
      <c r="I45" s="66">
        <f t="shared" si="12"/>
        <v>51</v>
      </c>
      <c r="J45" s="65">
        <f>VLOOKUP($A45,'Return Data'!$B$7:$R$2843,13,0)</f>
        <v>63.744599999999998</v>
      </c>
      <c r="K45" s="66">
        <f t="shared" si="13"/>
        <v>39</v>
      </c>
      <c r="L45" s="65">
        <f>VLOOKUP($A45,'Return Data'!$B$7:$R$2843,17,0)</f>
        <v>17.098099999999999</v>
      </c>
      <c r="M45" s="66">
        <f t="shared" si="14"/>
        <v>30</v>
      </c>
      <c r="N45" s="65">
        <f>VLOOKUP($A45,'Return Data'!$B$7:$R$2843,14,0)</f>
        <v>10.4442</v>
      </c>
      <c r="O45" s="66">
        <f t="shared" si="15"/>
        <v>23</v>
      </c>
      <c r="P45" s="65">
        <f>VLOOKUP($A45,'Return Data'!$B$7:$R$2843,15,0)</f>
        <v>12.225899999999999</v>
      </c>
      <c r="Q45" s="66">
        <f t="shared" si="17"/>
        <v>28</v>
      </c>
      <c r="R45" s="65">
        <f>VLOOKUP($A45,'Return Data'!$B$7:$R$2843,16,0)</f>
        <v>13.5495</v>
      </c>
      <c r="S45" s="67">
        <f t="shared" si="16"/>
        <v>37</v>
      </c>
    </row>
    <row r="46" spans="1:19" x14ac:dyDescent="0.3">
      <c r="A46" s="63" t="s">
        <v>201</v>
      </c>
      <c r="B46" s="64">
        <f>VLOOKUP($A46,'Return Data'!$B$7:$R$2843,3,0)</f>
        <v>44330</v>
      </c>
      <c r="C46" s="65">
        <f>VLOOKUP($A46,'Return Data'!$B$7:$R$2843,4,0)</f>
        <v>20.252600000000001</v>
      </c>
      <c r="D46" s="65">
        <f>VLOOKUP($A46,'Return Data'!$B$7:$R$2843,10,0)</f>
        <v>7.0812999999999997</v>
      </c>
      <c r="E46" s="66">
        <f t="shared" si="10"/>
        <v>10</v>
      </c>
      <c r="F46" s="65">
        <f>VLOOKUP($A46,'Return Data'!$B$7:$R$2843,11,0)</f>
        <v>28.561800000000002</v>
      </c>
      <c r="G46" s="66">
        <f t="shared" si="11"/>
        <v>14</v>
      </c>
      <c r="H46" s="65">
        <f>VLOOKUP($A46,'Return Data'!$B$7:$R$2843,12,0)</f>
        <v>41.338999999999999</v>
      </c>
      <c r="I46" s="66">
        <f t="shared" si="12"/>
        <v>20</v>
      </c>
      <c r="J46" s="65">
        <f>VLOOKUP($A46,'Return Data'!$B$7:$R$2843,13,0)</f>
        <v>86.251400000000004</v>
      </c>
      <c r="K46" s="66">
        <f t="shared" si="13"/>
        <v>10</v>
      </c>
      <c r="L46" s="65">
        <f>VLOOKUP($A46,'Return Data'!$B$7:$R$2843,17,0)</f>
        <v>23.635200000000001</v>
      </c>
      <c r="M46" s="66">
        <f t="shared" si="14"/>
        <v>11</v>
      </c>
      <c r="N46" s="65">
        <f>VLOOKUP($A46,'Return Data'!$B$7:$R$2843,14,0)</f>
        <v>13.0762</v>
      </c>
      <c r="O46" s="66">
        <f t="shared" si="15"/>
        <v>12</v>
      </c>
      <c r="P46" s="65">
        <f>VLOOKUP($A46,'Return Data'!$B$7:$R$2843,15,0)</f>
        <v>15.2392</v>
      </c>
      <c r="Q46" s="66">
        <f t="shared" si="17"/>
        <v>14</v>
      </c>
      <c r="R46" s="65">
        <f>VLOOKUP($A46,'Return Data'!$B$7:$R$2843,16,0)</f>
        <v>12.005100000000001</v>
      </c>
      <c r="S46" s="67">
        <f t="shared" si="16"/>
        <v>44</v>
      </c>
    </row>
    <row r="47" spans="1:19" x14ac:dyDescent="0.3">
      <c r="A47" s="63" t="s">
        <v>202</v>
      </c>
      <c r="B47" s="64">
        <f>VLOOKUP($A47,'Return Data'!$B$7:$R$2843,3,0)</f>
        <v>44330</v>
      </c>
      <c r="C47" s="65">
        <f>VLOOKUP($A47,'Return Data'!$B$7:$R$2843,4,0)</f>
        <v>21.401800000000001</v>
      </c>
      <c r="D47" s="65">
        <f>VLOOKUP($A47,'Return Data'!$B$7:$R$2843,10,0)</f>
        <v>6.4802999999999997</v>
      </c>
      <c r="E47" s="66">
        <f t="shared" si="10"/>
        <v>11</v>
      </c>
      <c r="F47" s="65">
        <f>VLOOKUP($A47,'Return Data'!$B$7:$R$2843,11,0)</f>
        <v>27.5306</v>
      </c>
      <c r="G47" s="66">
        <f t="shared" si="11"/>
        <v>15</v>
      </c>
      <c r="H47" s="65">
        <f>VLOOKUP($A47,'Return Data'!$B$7:$R$2843,12,0)</f>
        <v>40.617199999999997</v>
      </c>
      <c r="I47" s="66">
        <f t="shared" si="12"/>
        <v>22</v>
      </c>
      <c r="J47" s="65">
        <f>VLOOKUP($A47,'Return Data'!$B$7:$R$2843,13,0)</f>
        <v>83.157799999999995</v>
      </c>
      <c r="K47" s="66">
        <f t="shared" si="13"/>
        <v>12</v>
      </c>
      <c r="L47" s="65">
        <f>VLOOKUP($A47,'Return Data'!$B$7:$R$2843,17,0)</f>
        <v>25.177199999999999</v>
      </c>
      <c r="M47" s="66">
        <f t="shared" si="14"/>
        <v>8</v>
      </c>
      <c r="N47" s="65">
        <f>VLOOKUP($A47,'Return Data'!$B$7:$R$2843,14,0)</f>
        <v>14.178100000000001</v>
      </c>
      <c r="O47" s="66">
        <f t="shared" si="15"/>
        <v>8</v>
      </c>
      <c r="P47" s="65">
        <f>VLOOKUP($A47,'Return Data'!$B$7:$R$2843,15,0)</f>
        <v>16.409400000000002</v>
      </c>
      <c r="Q47" s="66">
        <f t="shared" si="17"/>
        <v>9</v>
      </c>
      <c r="R47" s="65">
        <f>VLOOKUP($A47,'Return Data'!$B$7:$R$2843,16,0)</f>
        <v>13.186299999999999</v>
      </c>
      <c r="S47" s="67">
        <f t="shared" si="16"/>
        <v>39</v>
      </c>
    </row>
    <row r="48" spans="1:19" x14ac:dyDescent="0.3">
      <c r="A48" s="63" t="s">
        <v>203</v>
      </c>
      <c r="B48" s="64">
        <f>VLOOKUP($A48,'Return Data'!$B$7:$R$2843,3,0)</f>
        <v>44330</v>
      </c>
      <c r="C48" s="65">
        <f>VLOOKUP($A48,'Return Data'!$B$7:$R$2843,4,0)</f>
        <v>21.182600000000001</v>
      </c>
      <c r="D48" s="65">
        <f>VLOOKUP($A48,'Return Data'!$B$7:$R$2843,10,0)</f>
        <v>7.2157</v>
      </c>
      <c r="E48" s="66">
        <f t="shared" si="10"/>
        <v>9</v>
      </c>
      <c r="F48" s="65">
        <f>VLOOKUP($A48,'Return Data'!$B$7:$R$2843,11,0)</f>
        <v>28.697600000000001</v>
      </c>
      <c r="G48" s="66">
        <f t="shared" si="11"/>
        <v>13</v>
      </c>
      <c r="H48" s="65">
        <f>VLOOKUP($A48,'Return Data'!$B$7:$R$2843,12,0)</f>
        <v>41.524000000000001</v>
      </c>
      <c r="I48" s="66">
        <f t="shared" si="12"/>
        <v>19</v>
      </c>
      <c r="J48" s="65">
        <f>VLOOKUP($A48,'Return Data'!$B$7:$R$2843,13,0)</f>
        <v>84.012500000000003</v>
      </c>
      <c r="K48" s="66">
        <f t="shared" si="13"/>
        <v>11</v>
      </c>
      <c r="L48" s="65">
        <f>VLOOKUP($A48,'Return Data'!$B$7:$R$2843,17,0)</f>
        <v>25.1633</v>
      </c>
      <c r="M48" s="66">
        <f t="shared" si="14"/>
        <v>9</v>
      </c>
      <c r="N48" s="65">
        <f>VLOOKUP($A48,'Return Data'!$B$7:$R$2843,14,0)</f>
        <v>15.6045</v>
      </c>
      <c r="O48" s="66">
        <f t="shared" si="15"/>
        <v>6</v>
      </c>
      <c r="P48" s="65"/>
      <c r="Q48" s="66"/>
      <c r="R48" s="65">
        <f>VLOOKUP($A48,'Return Data'!$B$7:$R$2843,16,0)</f>
        <v>15.7782</v>
      </c>
      <c r="S48" s="67">
        <f t="shared" si="16"/>
        <v>16</v>
      </c>
    </row>
    <row r="49" spans="1:19" x14ac:dyDescent="0.3">
      <c r="A49" s="63" t="s">
        <v>204</v>
      </c>
      <c r="B49" s="64">
        <f>VLOOKUP($A49,'Return Data'!$B$7:$R$2843,3,0)</f>
        <v>44330</v>
      </c>
      <c r="C49" s="65">
        <f>VLOOKUP($A49,'Return Data'!$B$7:$R$2843,4,0)</f>
        <v>22.3432</v>
      </c>
      <c r="D49" s="65">
        <f>VLOOKUP($A49,'Return Data'!$B$7:$R$2843,10,0)</f>
        <v>7.8689</v>
      </c>
      <c r="E49" s="66">
        <f t="shared" si="10"/>
        <v>8</v>
      </c>
      <c r="F49" s="65">
        <f>VLOOKUP($A49,'Return Data'!$B$7:$R$2843,11,0)</f>
        <v>35.0197</v>
      </c>
      <c r="G49" s="66">
        <f t="shared" si="11"/>
        <v>8</v>
      </c>
      <c r="H49" s="65">
        <f>VLOOKUP($A49,'Return Data'!$B$7:$R$2843,12,0)</f>
        <v>50.201300000000003</v>
      </c>
      <c r="I49" s="66">
        <f t="shared" si="12"/>
        <v>9</v>
      </c>
      <c r="J49" s="65">
        <f>VLOOKUP($A49,'Return Data'!$B$7:$R$2843,13,0)</f>
        <v>88.170699999999997</v>
      </c>
      <c r="K49" s="66">
        <f t="shared" si="13"/>
        <v>9</v>
      </c>
      <c r="L49" s="65">
        <f>VLOOKUP($A49,'Return Data'!$B$7:$R$2843,17,0)</f>
        <v>34.643000000000001</v>
      </c>
      <c r="M49" s="66">
        <f t="shared" si="14"/>
        <v>3</v>
      </c>
      <c r="N49" s="65">
        <f>VLOOKUP($A49,'Return Data'!$B$7:$R$2843,14,0)</f>
        <v>18.585699999999999</v>
      </c>
      <c r="O49" s="66">
        <f t="shared" si="15"/>
        <v>3</v>
      </c>
      <c r="P49" s="65"/>
      <c r="Q49" s="66"/>
      <c r="R49" s="65">
        <f>VLOOKUP($A49,'Return Data'!$B$7:$R$2843,16,0)</f>
        <v>21.527999999999999</v>
      </c>
      <c r="S49" s="67">
        <f t="shared" si="16"/>
        <v>5</v>
      </c>
    </row>
    <row r="50" spans="1:19" x14ac:dyDescent="0.3">
      <c r="A50" s="63" t="s">
        <v>205</v>
      </c>
      <c r="B50" s="64">
        <f>VLOOKUP($A50,'Return Data'!$B$7:$R$2843,3,0)</f>
        <v>44330</v>
      </c>
      <c r="C50" s="65">
        <f>VLOOKUP($A50,'Return Data'!$B$7:$R$2843,4,0)</f>
        <v>13.668900000000001</v>
      </c>
      <c r="D50" s="65">
        <f>VLOOKUP($A50,'Return Data'!$B$7:$R$2843,10,0)</f>
        <v>-0.27939999999999998</v>
      </c>
      <c r="E50" s="66">
        <f t="shared" si="10"/>
        <v>33</v>
      </c>
      <c r="F50" s="65">
        <f>VLOOKUP($A50,'Return Data'!$B$7:$R$2843,11,0)</f>
        <v>19.554500000000001</v>
      </c>
      <c r="G50" s="66">
        <f t="shared" si="11"/>
        <v>38</v>
      </c>
      <c r="H50" s="65">
        <f>VLOOKUP($A50,'Return Data'!$B$7:$R$2843,12,0)</f>
        <v>32.968499999999999</v>
      </c>
      <c r="I50" s="66">
        <f t="shared" si="12"/>
        <v>40</v>
      </c>
      <c r="J50" s="65">
        <f>VLOOKUP($A50,'Return Data'!$B$7:$R$2843,13,0)</f>
        <v>57.927</v>
      </c>
      <c r="K50" s="66">
        <f t="shared" si="13"/>
        <v>49</v>
      </c>
      <c r="L50" s="65">
        <f>VLOOKUP($A50,'Return Data'!$B$7:$R$2843,17,0)</f>
        <v>17.651700000000002</v>
      </c>
      <c r="M50" s="66">
        <f t="shared" si="14"/>
        <v>26</v>
      </c>
      <c r="N50" s="65"/>
      <c r="O50" s="66"/>
      <c r="P50" s="65"/>
      <c r="Q50" s="66"/>
      <c r="R50" s="65">
        <f>VLOOKUP($A50,'Return Data'!$B$7:$R$2843,16,0)</f>
        <v>10.485799999999999</v>
      </c>
      <c r="S50" s="67">
        <f t="shared" si="16"/>
        <v>50</v>
      </c>
    </row>
    <row r="51" spans="1:19" x14ac:dyDescent="0.3">
      <c r="A51" s="63" t="s">
        <v>206</v>
      </c>
      <c r="B51" s="64">
        <f>VLOOKUP($A51,'Return Data'!$B$7:$R$2843,3,0)</f>
        <v>44330</v>
      </c>
      <c r="C51" s="65">
        <f>VLOOKUP($A51,'Return Data'!$B$7:$R$2843,4,0)</f>
        <v>14.9762</v>
      </c>
      <c r="D51" s="65">
        <f>VLOOKUP($A51,'Return Data'!$B$7:$R$2843,10,0)</f>
        <v>0.2611</v>
      </c>
      <c r="E51" s="66">
        <f t="shared" si="10"/>
        <v>30</v>
      </c>
      <c r="F51" s="65">
        <f>VLOOKUP($A51,'Return Data'!$B$7:$R$2843,11,0)</f>
        <v>22.429600000000001</v>
      </c>
      <c r="G51" s="66">
        <f t="shared" si="11"/>
        <v>29</v>
      </c>
      <c r="H51" s="65">
        <f>VLOOKUP($A51,'Return Data'!$B$7:$R$2843,12,0)</f>
        <v>38.671100000000003</v>
      </c>
      <c r="I51" s="66">
        <f t="shared" si="12"/>
        <v>25</v>
      </c>
      <c r="J51" s="65">
        <f>VLOOKUP($A51,'Return Data'!$B$7:$R$2843,13,0)</f>
        <v>69.291499999999999</v>
      </c>
      <c r="K51" s="66">
        <f t="shared" si="13"/>
        <v>24</v>
      </c>
      <c r="L51" s="65">
        <f>VLOOKUP($A51,'Return Data'!$B$7:$R$2843,17,0)</f>
        <v>21.4559</v>
      </c>
      <c r="M51" s="66">
        <f t="shared" si="14"/>
        <v>14</v>
      </c>
      <c r="N51" s="65"/>
      <c r="O51" s="66"/>
      <c r="P51" s="65"/>
      <c r="Q51" s="66"/>
      <c r="R51" s="65">
        <f>VLOOKUP($A51,'Return Data'!$B$7:$R$2843,16,0)</f>
        <v>15.355</v>
      </c>
      <c r="S51" s="67">
        <f t="shared" si="16"/>
        <v>20</v>
      </c>
    </row>
    <row r="52" spans="1:19" x14ac:dyDescent="0.3">
      <c r="A52" s="63" t="s">
        <v>207</v>
      </c>
      <c r="B52" s="64">
        <f>VLOOKUP($A52,'Return Data'!$B$7:$R$2843,3,0)</f>
        <v>44330</v>
      </c>
      <c r="C52" s="65">
        <f>VLOOKUP($A52,'Return Data'!$B$7:$R$2843,4,0)</f>
        <v>46.214599999999997</v>
      </c>
      <c r="D52" s="65">
        <f>VLOOKUP($A52,'Return Data'!$B$7:$R$2843,10,0)</f>
        <v>5.9085999999999999</v>
      </c>
      <c r="E52" s="66">
        <f t="shared" si="10"/>
        <v>13</v>
      </c>
      <c r="F52" s="65">
        <f>VLOOKUP($A52,'Return Data'!$B$7:$R$2843,11,0)</f>
        <v>27.099</v>
      </c>
      <c r="G52" s="66">
        <f t="shared" si="11"/>
        <v>16</v>
      </c>
      <c r="H52" s="65">
        <f>VLOOKUP($A52,'Return Data'!$B$7:$R$2843,12,0)</f>
        <v>46.842100000000002</v>
      </c>
      <c r="I52" s="66">
        <f t="shared" si="12"/>
        <v>10</v>
      </c>
      <c r="J52" s="65">
        <f>VLOOKUP($A52,'Return Data'!$B$7:$R$2843,13,0)</f>
        <v>82.659899999999993</v>
      </c>
      <c r="K52" s="66">
        <f t="shared" si="13"/>
        <v>13</v>
      </c>
      <c r="L52" s="65">
        <f>VLOOKUP($A52,'Return Data'!$B$7:$R$2843,17,0)</f>
        <v>38.392600000000002</v>
      </c>
      <c r="M52" s="66">
        <f t="shared" si="14"/>
        <v>2</v>
      </c>
      <c r="N52" s="65">
        <f>VLOOKUP($A52,'Return Data'!$B$7:$R$2843,14,0)</f>
        <v>24.664899999999999</v>
      </c>
      <c r="O52" s="66">
        <f>RANK(N52,N$8:N$71,0)</f>
        <v>2</v>
      </c>
      <c r="P52" s="65">
        <f>VLOOKUP($A52,'Return Data'!$B$7:$R$2843,15,0)</f>
        <v>23.517800000000001</v>
      </c>
      <c r="Q52" s="66">
        <f>RANK(P52,P$8:P$71,0)</f>
        <v>2</v>
      </c>
      <c r="R52" s="65">
        <f>VLOOKUP($A52,'Return Data'!$B$7:$R$2843,16,0)</f>
        <v>23.9314</v>
      </c>
      <c r="S52" s="67">
        <f t="shared" si="16"/>
        <v>2</v>
      </c>
    </row>
    <row r="53" spans="1:19" x14ac:dyDescent="0.3">
      <c r="A53" s="63" t="s">
        <v>208</v>
      </c>
      <c r="B53" s="64">
        <f>VLOOKUP($A53,'Return Data'!$B$7:$R$2843,3,0)</f>
        <v>44330</v>
      </c>
      <c r="C53" s="65">
        <f>VLOOKUP($A53,'Return Data'!$B$7:$R$2843,4,0)</f>
        <v>13.7081</v>
      </c>
      <c r="D53" s="65">
        <f>VLOOKUP($A53,'Return Data'!$B$7:$R$2843,10,0)</f>
        <v>-3.0215000000000001</v>
      </c>
      <c r="E53" s="66">
        <f t="shared" si="10"/>
        <v>58</v>
      </c>
      <c r="F53" s="65">
        <f>VLOOKUP($A53,'Return Data'!$B$7:$R$2843,11,0)</f>
        <v>9.7719000000000005</v>
      </c>
      <c r="G53" s="66">
        <f t="shared" si="11"/>
        <v>64</v>
      </c>
      <c r="H53" s="65">
        <f>VLOOKUP($A53,'Return Data'!$B$7:$R$2843,12,0)</f>
        <v>21.273099999999999</v>
      </c>
      <c r="I53" s="66">
        <f t="shared" si="12"/>
        <v>64</v>
      </c>
      <c r="J53" s="65">
        <f>VLOOKUP($A53,'Return Data'!$B$7:$R$2843,13,0)</f>
        <v>43.140099999999997</v>
      </c>
      <c r="K53" s="66">
        <f t="shared" si="13"/>
        <v>61</v>
      </c>
      <c r="L53" s="65"/>
      <c r="M53" s="66"/>
      <c r="N53" s="65"/>
      <c r="O53" s="66"/>
      <c r="P53" s="65"/>
      <c r="Q53" s="66"/>
      <c r="R53" s="65">
        <f>VLOOKUP($A53,'Return Data'!$B$7:$R$2843,16,0)</f>
        <v>14.688499999999999</v>
      </c>
      <c r="S53" s="67">
        <f t="shared" si="16"/>
        <v>28</v>
      </c>
    </row>
    <row r="54" spans="1:19" x14ac:dyDescent="0.3">
      <c r="A54" s="63" t="s">
        <v>209</v>
      </c>
      <c r="B54" s="64">
        <f>VLOOKUP($A54,'Return Data'!$B$7:$R$2843,3,0)</f>
        <v>44330</v>
      </c>
      <c r="C54" s="65">
        <f>VLOOKUP($A54,'Return Data'!$B$7:$R$2843,4,0)</f>
        <v>125.09010000000001</v>
      </c>
      <c r="D54" s="65">
        <f>VLOOKUP($A54,'Return Data'!$B$7:$R$2843,10,0)</f>
        <v>-2.1032000000000002</v>
      </c>
      <c r="E54" s="66">
        <f t="shared" si="10"/>
        <v>48</v>
      </c>
      <c r="F54" s="65">
        <f>VLOOKUP($A54,'Return Data'!$B$7:$R$2843,11,0)</f>
        <v>18.917999999999999</v>
      </c>
      <c r="G54" s="66">
        <f t="shared" si="11"/>
        <v>46</v>
      </c>
      <c r="H54" s="65">
        <f>VLOOKUP($A54,'Return Data'!$B$7:$R$2843,12,0)</f>
        <v>31.819500000000001</v>
      </c>
      <c r="I54" s="66">
        <f t="shared" si="12"/>
        <v>52</v>
      </c>
      <c r="J54" s="65">
        <f>VLOOKUP($A54,'Return Data'!$B$7:$R$2843,13,0)</f>
        <v>61.169699999999999</v>
      </c>
      <c r="K54" s="66">
        <f t="shared" si="13"/>
        <v>43</v>
      </c>
      <c r="L54" s="65">
        <f>VLOOKUP($A54,'Return Data'!$B$7:$R$2843,17,0)</f>
        <v>11.702299999999999</v>
      </c>
      <c r="M54" s="66">
        <f t="shared" ref="M54:M71" si="18">RANK(L54,L$8:L$71,0)</f>
        <v>59</v>
      </c>
      <c r="N54" s="65">
        <f>VLOOKUP($A54,'Return Data'!$B$7:$R$2843,14,0)</f>
        <v>5.4519000000000002</v>
      </c>
      <c r="O54" s="66">
        <f t="shared" ref="O54:O60" si="19">RANK(N54,N$8:N$71,0)</f>
        <v>45</v>
      </c>
      <c r="P54" s="65">
        <f>VLOOKUP($A54,'Return Data'!$B$7:$R$2843,15,0)</f>
        <v>11.3093</v>
      </c>
      <c r="Q54" s="66">
        <f>RANK(P54,P$8:P$71,0)</f>
        <v>35</v>
      </c>
      <c r="R54" s="65">
        <f>VLOOKUP($A54,'Return Data'!$B$7:$R$2843,16,0)</f>
        <v>11.9358</v>
      </c>
      <c r="S54" s="67">
        <f t="shared" si="16"/>
        <v>45</v>
      </c>
    </row>
    <row r="55" spans="1:19" x14ac:dyDescent="0.3">
      <c r="A55" s="63" t="s">
        <v>210</v>
      </c>
      <c r="B55" s="64">
        <f>VLOOKUP($A55,'Return Data'!$B$7:$R$2843,3,0)</f>
        <v>44330</v>
      </c>
      <c r="C55" s="65">
        <f>VLOOKUP($A55,'Return Data'!$B$7:$R$2843,4,0)</f>
        <v>13.527100000000001</v>
      </c>
      <c r="D55" s="65">
        <f>VLOOKUP($A55,'Return Data'!$B$7:$R$2843,10,0)</f>
        <v>11.7019</v>
      </c>
      <c r="E55" s="66">
        <f t="shared" si="10"/>
        <v>5</v>
      </c>
      <c r="F55" s="65">
        <f>VLOOKUP($A55,'Return Data'!$B$7:$R$2843,11,0)</f>
        <v>44.412300000000002</v>
      </c>
      <c r="G55" s="66">
        <f t="shared" si="11"/>
        <v>6</v>
      </c>
      <c r="H55" s="65">
        <f>VLOOKUP($A55,'Return Data'!$B$7:$R$2843,12,0)</f>
        <v>60.203499999999998</v>
      </c>
      <c r="I55" s="66">
        <f t="shared" si="12"/>
        <v>5</v>
      </c>
      <c r="J55" s="65">
        <f>VLOOKUP($A55,'Return Data'!$B$7:$R$2843,13,0)</f>
        <v>99.594200000000001</v>
      </c>
      <c r="K55" s="66">
        <f t="shared" si="13"/>
        <v>6</v>
      </c>
      <c r="L55" s="65">
        <f>VLOOKUP($A55,'Return Data'!$B$7:$R$2843,17,0)</f>
        <v>15.674899999999999</v>
      </c>
      <c r="M55" s="66">
        <f t="shared" si="18"/>
        <v>42</v>
      </c>
      <c r="N55" s="65">
        <f>VLOOKUP($A55,'Return Data'!$B$7:$R$2843,14,0)</f>
        <v>0.11990000000000001</v>
      </c>
      <c r="O55" s="66">
        <f t="shared" si="19"/>
        <v>51</v>
      </c>
      <c r="P55" s="65"/>
      <c r="Q55" s="66"/>
      <c r="R55" s="65">
        <f>VLOOKUP($A55,'Return Data'!$B$7:$R$2843,16,0)</f>
        <v>6.9638</v>
      </c>
      <c r="S55" s="67">
        <f t="shared" si="16"/>
        <v>56</v>
      </c>
    </row>
    <row r="56" spans="1:19" x14ac:dyDescent="0.3">
      <c r="A56" s="63" t="s">
        <v>211</v>
      </c>
      <c r="B56" s="64">
        <f>VLOOKUP($A56,'Return Data'!$B$7:$R$2843,3,0)</f>
        <v>44330</v>
      </c>
      <c r="C56" s="65">
        <f>VLOOKUP($A56,'Return Data'!$B$7:$R$2843,4,0)</f>
        <v>11.604799999999999</v>
      </c>
      <c r="D56" s="65">
        <f>VLOOKUP($A56,'Return Data'!$B$7:$R$2843,10,0)</f>
        <v>12.3527</v>
      </c>
      <c r="E56" s="66">
        <f t="shared" si="10"/>
        <v>4</v>
      </c>
      <c r="F56" s="65">
        <f>VLOOKUP($A56,'Return Data'!$B$7:$R$2843,11,0)</f>
        <v>45.3307</v>
      </c>
      <c r="G56" s="66">
        <f t="shared" si="11"/>
        <v>4</v>
      </c>
      <c r="H56" s="65">
        <f>VLOOKUP($A56,'Return Data'!$B$7:$R$2843,12,0)</f>
        <v>62.259500000000003</v>
      </c>
      <c r="I56" s="66">
        <f t="shared" si="12"/>
        <v>4</v>
      </c>
      <c r="J56" s="65">
        <f>VLOOKUP($A56,'Return Data'!$B$7:$R$2843,13,0)</f>
        <v>102.9414</v>
      </c>
      <c r="K56" s="66">
        <f t="shared" si="13"/>
        <v>4</v>
      </c>
      <c r="L56" s="65">
        <f>VLOOKUP($A56,'Return Data'!$B$7:$R$2843,17,0)</f>
        <v>16.673999999999999</v>
      </c>
      <c r="M56" s="66">
        <f t="shared" si="18"/>
        <v>33</v>
      </c>
      <c r="N56" s="65">
        <f>VLOOKUP($A56,'Return Data'!$B$7:$R$2843,14,0)</f>
        <v>0.51459999999999995</v>
      </c>
      <c r="O56" s="66">
        <f t="shared" si="19"/>
        <v>50</v>
      </c>
      <c r="P56" s="65"/>
      <c r="Q56" s="66"/>
      <c r="R56" s="65">
        <f>VLOOKUP($A56,'Return Data'!$B$7:$R$2843,16,0)</f>
        <v>3.6581999999999999</v>
      </c>
      <c r="S56" s="67">
        <f t="shared" si="16"/>
        <v>62</v>
      </c>
    </row>
    <row r="57" spans="1:19" x14ac:dyDescent="0.3">
      <c r="A57" s="63" t="s">
        <v>212</v>
      </c>
      <c r="B57" s="64">
        <f>VLOOKUP($A57,'Return Data'!$B$7:$R$2843,3,0)</f>
        <v>44330</v>
      </c>
      <c r="C57" s="65">
        <f>VLOOKUP($A57,'Return Data'!$B$7:$R$2843,4,0)</f>
        <v>11.547800000000001</v>
      </c>
      <c r="D57" s="65">
        <f>VLOOKUP($A57,'Return Data'!$B$7:$R$2843,10,0)</f>
        <v>13.8264</v>
      </c>
      <c r="E57" s="66">
        <f t="shared" si="10"/>
        <v>2</v>
      </c>
      <c r="F57" s="65">
        <f>VLOOKUP($A57,'Return Data'!$B$7:$R$2843,11,0)</f>
        <v>49.0289</v>
      </c>
      <c r="G57" s="66">
        <f t="shared" si="11"/>
        <v>2</v>
      </c>
      <c r="H57" s="65">
        <f>VLOOKUP($A57,'Return Data'!$B$7:$R$2843,12,0)</f>
        <v>65.013400000000004</v>
      </c>
      <c r="I57" s="66">
        <f t="shared" si="12"/>
        <v>2</v>
      </c>
      <c r="J57" s="65">
        <f>VLOOKUP($A57,'Return Data'!$B$7:$R$2843,13,0)</f>
        <v>106.8201</v>
      </c>
      <c r="K57" s="66">
        <f t="shared" si="13"/>
        <v>3</v>
      </c>
      <c r="L57" s="65">
        <f>VLOOKUP($A57,'Return Data'!$B$7:$R$2843,17,0)</f>
        <v>17.848800000000001</v>
      </c>
      <c r="M57" s="66">
        <f t="shared" si="18"/>
        <v>25</v>
      </c>
      <c r="N57" s="65">
        <f>VLOOKUP($A57,'Return Data'!$B$7:$R$2843,14,0)</f>
        <v>1.5678000000000001</v>
      </c>
      <c r="O57" s="66">
        <f t="shared" si="19"/>
        <v>48</v>
      </c>
      <c r="P57" s="65"/>
      <c r="Q57" s="66"/>
      <c r="R57" s="65">
        <f>VLOOKUP($A57,'Return Data'!$B$7:$R$2843,16,0)</f>
        <v>3.7982999999999998</v>
      </c>
      <c r="S57" s="67">
        <f t="shared" si="16"/>
        <v>61</v>
      </c>
    </row>
    <row r="58" spans="1:19" x14ac:dyDescent="0.3">
      <c r="A58" s="63" t="s">
        <v>213</v>
      </c>
      <c r="B58" s="64">
        <f>VLOOKUP($A58,'Return Data'!$B$7:$R$2843,3,0)</f>
        <v>44330</v>
      </c>
      <c r="C58" s="65">
        <f>VLOOKUP($A58,'Return Data'!$B$7:$R$2843,4,0)</f>
        <v>10.767200000000001</v>
      </c>
      <c r="D58" s="65">
        <f>VLOOKUP($A58,'Return Data'!$B$7:$R$2843,10,0)</f>
        <v>13.452400000000001</v>
      </c>
      <c r="E58" s="66">
        <f t="shared" si="10"/>
        <v>3</v>
      </c>
      <c r="F58" s="65">
        <f>VLOOKUP($A58,'Return Data'!$B$7:$R$2843,11,0)</f>
        <v>47.7834</v>
      </c>
      <c r="G58" s="66">
        <f t="shared" si="11"/>
        <v>3</v>
      </c>
      <c r="H58" s="65">
        <f>VLOOKUP($A58,'Return Data'!$B$7:$R$2843,12,0)</f>
        <v>63.471299999999999</v>
      </c>
      <c r="I58" s="66">
        <f t="shared" si="12"/>
        <v>3</v>
      </c>
      <c r="J58" s="65">
        <f>VLOOKUP($A58,'Return Data'!$B$7:$R$2843,13,0)</f>
        <v>106.9143</v>
      </c>
      <c r="K58" s="66">
        <f t="shared" si="13"/>
        <v>2</v>
      </c>
      <c r="L58" s="65">
        <f>VLOOKUP($A58,'Return Data'!$B$7:$R$2843,17,0)</f>
        <v>16.327500000000001</v>
      </c>
      <c r="M58" s="66">
        <f t="shared" si="18"/>
        <v>36</v>
      </c>
      <c r="N58" s="65">
        <f>VLOOKUP($A58,'Return Data'!$B$7:$R$2843,14,0)</f>
        <v>0.56999999999999995</v>
      </c>
      <c r="O58" s="66">
        <f t="shared" si="19"/>
        <v>49</v>
      </c>
      <c r="P58" s="65"/>
      <c r="Q58" s="66"/>
      <c r="R58" s="65">
        <f>VLOOKUP($A58,'Return Data'!$B$7:$R$2843,16,0)</f>
        <v>2.0587</v>
      </c>
      <c r="S58" s="67">
        <f t="shared" si="16"/>
        <v>64</v>
      </c>
    </row>
    <row r="59" spans="1:19" x14ac:dyDescent="0.3">
      <c r="A59" s="63" t="s">
        <v>214</v>
      </c>
      <c r="B59" s="64">
        <f>VLOOKUP($A59,'Return Data'!$B$7:$R$2843,3,0)</f>
        <v>44330</v>
      </c>
      <c r="C59" s="65">
        <f>VLOOKUP($A59,'Return Data'!$B$7:$R$2843,4,0)</f>
        <v>18.067599999999999</v>
      </c>
      <c r="D59" s="65">
        <f>VLOOKUP($A59,'Return Data'!$B$7:$R$2843,10,0)</f>
        <v>-0.41120000000000001</v>
      </c>
      <c r="E59" s="66">
        <f t="shared" si="10"/>
        <v>36</v>
      </c>
      <c r="F59" s="65">
        <f>VLOOKUP($A59,'Return Data'!$B$7:$R$2843,11,0)</f>
        <v>19.877700000000001</v>
      </c>
      <c r="G59" s="66">
        <f t="shared" si="11"/>
        <v>36</v>
      </c>
      <c r="H59" s="65">
        <f>VLOOKUP($A59,'Return Data'!$B$7:$R$2843,12,0)</f>
        <v>32.787500000000001</v>
      </c>
      <c r="I59" s="66">
        <f t="shared" si="12"/>
        <v>42</v>
      </c>
      <c r="J59" s="65">
        <f>VLOOKUP($A59,'Return Data'!$B$7:$R$2843,13,0)</f>
        <v>65.7654</v>
      </c>
      <c r="K59" s="66">
        <f t="shared" si="13"/>
        <v>31</v>
      </c>
      <c r="L59" s="65">
        <f>VLOOKUP($A59,'Return Data'!$B$7:$R$2843,17,0)</f>
        <v>16.289000000000001</v>
      </c>
      <c r="M59" s="66">
        <f t="shared" si="18"/>
        <v>37</v>
      </c>
      <c r="N59" s="65">
        <f>VLOOKUP($A59,'Return Data'!$B$7:$R$2843,14,0)</f>
        <v>9.5422999999999991</v>
      </c>
      <c r="O59" s="66">
        <f t="shared" si="19"/>
        <v>26</v>
      </c>
      <c r="P59" s="65">
        <f>VLOOKUP($A59,'Return Data'!$B$7:$R$2843,15,0)</f>
        <v>13.733499999999999</v>
      </c>
      <c r="Q59" s="66">
        <f>RANK(P59,P$8:P$71,0)</f>
        <v>20</v>
      </c>
      <c r="R59" s="65">
        <f>VLOOKUP($A59,'Return Data'!$B$7:$R$2843,16,0)</f>
        <v>10.113899999999999</v>
      </c>
      <c r="S59" s="67">
        <f t="shared" si="16"/>
        <v>51</v>
      </c>
    </row>
    <row r="60" spans="1:19" x14ac:dyDescent="0.3">
      <c r="A60" s="63" t="s">
        <v>215</v>
      </c>
      <c r="B60" s="64">
        <f>VLOOKUP($A60,'Return Data'!$B$7:$R$2843,3,0)</f>
        <v>44330</v>
      </c>
      <c r="C60" s="65">
        <f>VLOOKUP($A60,'Return Data'!$B$7:$R$2843,4,0)</f>
        <v>19.689299999999999</v>
      </c>
      <c r="D60" s="65">
        <f>VLOOKUP($A60,'Return Data'!$B$7:$R$2843,10,0)</f>
        <v>-0.89690000000000003</v>
      </c>
      <c r="E60" s="66">
        <f t="shared" si="10"/>
        <v>38</v>
      </c>
      <c r="F60" s="65">
        <f>VLOOKUP($A60,'Return Data'!$B$7:$R$2843,11,0)</f>
        <v>18.9923</v>
      </c>
      <c r="G60" s="66">
        <f t="shared" si="11"/>
        <v>44</v>
      </c>
      <c r="H60" s="65">
        <f>VLOOKUP($A60,'Return Data'!$B$7:$R$2843,12,0)</f>
        <v>31.8916</v>
      </c>
      <c r="I60" s="66">
        <f t="shared" si="12"/>
        <v>49</v>
      </c>
      <c r="J60" s="65">
        <f>VLOOKUP($A60,'Return Data'!$B$7:$R$2843,13,0)</f>
        <v>64.354200000000006</v>
      </c>
      <c r="K60" s="66">
        <f t="shared" si="13"/>
        <v>35</v>
      </c>
      <c r="L60" s="65">
        <f>VLOOKUP($A60,'Return Data'!$B$7:$R$2843,17,0)</f>
        <v>17.099299999999999</v>
      </c>
      <c r="M60" s="66">
        <f t="shared" si="18"/>
        <v>29</v>
      </c>
      <c r="N60" s="65">
        <f>VLOOKUP($A60,'Return Data'!$B$7:$R$2843,14,0)</f>
        <v>10.061</v>
      </c>
      <c r="O60" s="66">
        <f t="shared" si="19"/>
        <v>25</v>
      </c>
      <c r="P60" s="65"/>
      <c r="Q60" s="66"/>
      <c r="R60" s="65">
        <f>VLOOKUP($A60,'Return Data'!$B$7:$R$2843,16,0)</f>
        <v>14.057700000000001</v>
      </c>
      <c r="S60" s="67">
        <f t="shared" si="16"/>
        <v>32</v>
      </c>
    </row>
    <row r="61" spans="1:19" x14ac:dyDescent="0.3">
      <c r="A61" s="63" t="s">
        <v>216</v>
      </c>
      <c r="B61" s="64">
        <f>VLOOKUP($A61,'Return Data'!$B$7:$R$2843,3,0)</f>
        <v>44330</v>
      </c>
      <c r="C61" s="65">
        <f>VLOOKUP($A61,'Return Data'!$B$7:$R$2843,4,0)</f>
        <v>11.266299999999999</v>
      </c>
      <c r="D61" s="65">
        <f>VLOOKUP($A61,'Return Data'!$B$7:$R$2843,10,0)</f>
        <v>11.335900000000001</v>
      </c>
      <c r="E61" s="66">
        <f t="shared" si="10"/>
        <v>6</v>
      </c>
      <c r="F61" s="65">
        <f>VLOOKUP($A61,'Return Data'!$B$7:$R$2843,11,0)</f>
        <v>44.857599999999998</v>
      </c>
      <c r="G61" s="66">
        <f t="shared" si="11"/>
        <v>5</v>
      </c>
      <c r="H61" s="65">
        <f>VLOOKUP($A61,'Return Data'!$B$7:$R$2843,12,0)</f>
        <v>57.84</v>
      </c>
      <c r="I61" s="66">
        <f t="shared" si="12"/>
        <v>6</v>
      </c>
      <c r="J61" s="65">
        <f>VLOOKUP($A61,'Return Data'!$B$7:$R$2843,13,0)</f>
        <v>101.9448</v>
      </c>
      <c r="K61" s="66">
        <f t="shared" si="13"/>
        <v>5</v>
      </c>
      <c r="L61" s="65">
        <f>VLOOKUP($A61,'Return Data'!$B$7:$R$2843,17,0)</f>
        <v>16.3916</v>
      </c>
      <c r="M61" s="66">
        <f t="shared" si="18"/>
        <v>35</v>
      </c>
      <c r="N61" s="65"/>
      <c r="O61" s="66"/>
      <c r="P61" s="65"/>
      <c r="Q61" s="66"/>
      <c r="R61" s="65">
        <f>VLOOKUP($A61,'Return Data'!$B$7:$R$2843,16,0)</f>
        <v>3.8809</v>
      </c>
      <c r="S61" s="67">
        <f t="shared" si="16"/>
        <v>60</v>
      </c>
    </row>
    <row r="62" spans="1:19" x14ac:dyDescent="0.3">
      <c r="A62" s="63" t="s">
        <v>217</v>
      </c>
      <c r="B62" s="64">
        <f>VLOOKUP($A62,'Return Data'!$B$7:$R$2843,3,0)</f>
        <v>44330</v>
      </c>
      <c r="C62" s="65">
        <f>VLOOKUP($A62,'Return Data'!$B$7:$R$2843,4,0)</f>
        <v>12.9079</v>
      </c>
      <c r="D62" s="65">
        <f>VLOOKUP($A62,'Return Data'!$B$7:$R$2843,10,0)</f>
        <v>9.6342999999999996</v>
      </c>
      <c r="E62" s="66">
        <f t="shared" si="10"/>
        <v>7</v>
      </c>
      <c r="F62" s="65">
        <f>VLOOKUP($A62,'Return Data'!$B$7:$R$2843,11,0)</f>
        <v>43.900799999999997</v>
      </c>
      <c r="G62" s="66">
        <f t="shared" si="11"/>
        <v>7</v>
      </c>
      <c r="H62" s="65">
        <f>VLOOKUP($A62,'Return Data'!$B$7:$R$2843,12,0)</f>
        <v>57.367400000000004</v>
      </c>
      <c r="I62" s="66">
        <f t="shared" si="12"/>
        <v>7</v>
      </c>
      <c r="J62" s="65">
        <f>VLOOKUP($A62,'Return Data'!$B$7:$R$2843,13,0)</f>
        <v>91.287700000000001</v>
      </c>
      <c r="K62" s="66">
        <f t="shared" si="13"/>
        <v>7</v>
      </c>
      <c r="L62" s="65">
        <f>VLOOKUP($A62,'Return Data'!$B$7:$R$2843,17,0)</f>
        <v>16.288399999999999</v>
      </c>
      <c r="M62" s="66">
        <f t="shared" si="18"/>
        <v>38</v>
      </c>
      <c r="N62" s="65"/>
      <c r="O62" s="66"/>
      <c r="P62" s="65"/>
      <c r="Q62" s="66"/>
      <c r="R62" s="65">
        <f>VLOOKUP($A62,'Return Data'!$B$7:$R$2843,16,0)</f>
        <v>9.2787000000000006</v>
      </c>
      <c r="S62" s="67">
        <f t="shared" si="16"/>
        <v>53</v>
      </c>
    </row>
    <row r="63" spans="1:19" x14ac:dyDescent="0.3">
      <c r="A63" s="63" t="s">
        <v>218</v>
      </c>
      <c r="B63" s="64">
        <f>VLOOKUP($A63,'Return Data'!$B$7:$R$2843,3,0)</f>
        <v>44330</v>
      </c>
      <c r="C63" s="65">
        <f>VLOOKUP($A63,'Return Data'!$B$7:$R$2843,4,0)</f>
        <v>25.1387</v>
      </c>
      <c r="D63" s="65">
        <f>VLOOKUP($A63,'Return Data'!$B$7:$R$2843,10,0)</f>
        <v>-4.3185000000000002</v>
      </c>
      <c r="E63" s="66">
        <f t="shared" si="10"/>
        <v>63</v>
      </c>
      <c r="F63" s="65">
        <f>VLOOKUP($A63,'Return Data'!$B$7:$R$2843,11,0)</f>
        <v>16.965</v>
      </c>
      <c r="G63" s="66">
        <f t="shared" si="11"/>
        <v>52</v>
      </c>
      <c r="H63" s="65">
        <f>VLOOKUP($A63,'Return Data'!$B$7:$R$2843,12,0)</f>
        <v>32.876800000000003</v>
      </c>
      <c r="I63" s="66">
        <f t="shared" si="12"/>
        <v>41</v>
      </c>
      <c r="J63" s="65">
        <f>VLOOKUP($A63,'Return Data'!$B$7:$R$2843,13,0)</f>
        <v>59.245800000000003</v>
      </c>
      <c r="K63" s="66">
        <f t="shared" si="13"/>
        <v>47</v>
      </c>
      <c r="L63" s="65">
        <f>VLOOKUP($A63,'Return Data'!$B$7:$R$2843,17,0)</f>
        <v>16.8385</v>
      </c>
      <c r="M63" s="66">
        <f t="shared" si="18"/>
        <v>32</v>
      </c>
      <c r="N63" s="65">
        <f>VLOOKUP($A63,'Return Data'!$B$7:$R$2843,14,0)</f>
        <v>10.750400000000001</v>
      </c>
      <c r="O63" s="66">
        <f t="shared" ref="O63:O68" si="20">RANK(N63,N$8:N$71,0)</f>
        <v>22</v>
      </c>
      <c r="P63" s="65">
        <f>VLOOKUP($A63,'Return Data'!$B$7:$R$2843,15,0)</f>
        <v>15.0413</v>
      </c>
      <c r="Q63" s="66">
        <f>RANK(P63,P$8:P$71,0)</f>
        <v>15</v>
      </c>
      <c r="R63" s="65">
        <f>VLOOKUP($A63,'Return Data'!$B$7:$R$2843,16,0)</f>
        <v>15.0162</v>
      </c>
      <c r="S63" s="67">
        <f t="shared" si="16"/>
        <v>24</v>
      </c>
    </row>
    <row r="64" spans="1:19" x14ac:dyDescent="0.3">
      <c r="A64" s="63" t="s">
        <v>219</v>
      </c>
      <c r="B64" s="64">
        <f>VLOOKUP($A64,'Return Data'!$B$7:$R$2843,3,0)</f>
        <v>44330</v>
      </c>
      <c r="C64" s="65">
        <f>VLOOKUP($A64,'Return Data'!$B$7:$R$2843,4,0)</f>
        <v>103.59</v>
      </c>
      <c r="D64" s="65">
        <f>VLOOKUP($A64,'Return Data'!$B$7:$R$2843,10,0)</f>
        <v>-0.35589999999999999</v>
      </c>
      <c r="E64" s="66">
        <f t="shared" si="10"/>
        <v>35</v>
      </c>
      <c r="F64" s="65">
        <f>VLOOKUP($A64,'Return Data'!$B$7:$R$2843,11,0)</f>
        <v>14.793900000000001</v>
      </c>
      <c r="G64" s="66">
        <f t="shared" si="11"/>
        <v>57</v>
      </c>
      <c r="H64" s="65">
        <f>VLOOKUP($A64,'Return Data'!$B$7:$R$2843,12,0)</f>
        <v>26.114000000000001</v>
      </c>
      <c r="I64" s="66">
        <f t="shared" si="12"/>
        <v>60</v>
      </c>
      <c r="J64" s="65">
        <f>VLOOKUP($A64,'Return Data'!$B$7:$R$2843,13,0)</f>
        <v>51.358899999999998</v>
      </c>
      <c r="K64" s="66">
        <f t="shared" si="13"/>
        <v>59</v>
      </c>
      <c r="L64" s="65">
        <f>VLOOKUP($A64,'Return Data'!$B$7:$R$2843,17,0)</f>
        <v>14.525499999999999</v>
      </c>
      <c r="M64" s="66">
        <f t="shared" si="18"/>
        <v>51</v>
      </c>
      <c r="N64" s="65">
        <f>VLOOKUP($A64,'Return Data'!$B$7:$R$2843,14,0)</f>
        <v>8.7702000000000009</v>
      </c>
      <c r="O64" s="66">
        <f t="shared" si="20"/>
        <v>29</v>
      </c>
      <c r="P64" s="65">
        <f>VLOOKUP($A64,'Return Data'!$B$7:$R$2843,15,0)</f>
        <v>14.5731</v>
      </c>
      <c r="Q64" s="66">
        <f>RANK(P64,P$8:P$71,0)</f>
        <v>17</v>
      </c>
      <c r="R64" s="65">
        <f>VLOOKUP($A64,'Return Data'!$B$7:$R$2843,16,0)</f>
        <v>12.487</v>
      </c>
      <c r="S64" s="67">
        <f t="shared" si="16"/>
        <v>41</v>
      </c>
    </row>
    <row r="65" spans="1:19" x14ac:dyDescent="0.3">
      <c r="A65" s="63" t="s">
        <v>220</v>
      </c>
      <c r="B65" s="64">
        <f>VLOOKUP($A65,'Return Data'!$B$7:$R$2843,3,0)</f>
        <v>44330</v>
      </c>
      <c r="C65" s="65">
        <f>VLOOKUP($A65,'Return Data'!$B$7:$R$2843,4,0)</f>
        <v>34.78</v>
      </c>
      <c r="D65" s="65">
        <f>VLOOKUP($A65,'Return Data'!$B$7:$R$2843,10,0)</f>
        <v>-1.5568</v>
      </c>
      <c r="E65" s="66">
        <f t="shared" si="10"/>
        <v>41</v>
      </c>
      <c r="F65" s="65">
        <f>VLOOKUP($A65,'Return Data'!$B$7:$R$2843,11,0)</f>
        <v>17.4603</v>
      </c>
      <c r="G65" s="66">
        <f t="shared" si="11"/>
        <v>51</v>
      </c>
      <c r="H65" s="65">
        <f>VLOOKUP($A65,'Return Data'!$B$7:$R$2843,12,0)</f>
        <v>31.942299999999999</v>
      </c>
      <c r="I65" s="66">
        <f t="shared" si="12"/>
        <v>47</v>
      </c>
      <c r="J65" s="65">
        <f>VLOOKUP($A65,'Return Data'!$B$7:$R$2843,13,0)</f>
        <v>60.7209</v>
      </c>
      <c r="K65" s="66">
        <f t="shared" si="13"/>
        <v>44</v>
      </c>
      <c r="L65" s="65">
        <f>VLOOKUP($A65,'Return Data'!$B$7:$R$2843,17,0)</f>
        <v>19.729700000000001</v>
      </c>
      <c r="M65" s="66">
        <f t="shared" si="18"/>
        <v>19</v>
      </c>
      <c r="N65" s="65">
        <f>VLOOKUP($A65,'Return Data'!$B$7:$R$2843,14,0)</f>
        <v>11.7271</v>
      </c>
      <c r="O65" s="66">
        <f t="shared" si="20"/>
        <v>19</v>
      </c>
      <c r="P65" s="65">
        <f>VLOOKUP($A65,'Return Data'!$B$7:$R$2843,15,0)</f>
        <v>12.521000000000001</v>
      </c>
      <c r="Q65" s="66">
        <f>RANK(P65,P$8:P$71,0)</f>
        <v>27</v>
      </c>
      <c r="R65" s="65">
        <f>VLOOKUP($A65,'Return Data'!$B$7:$R$2843,16,0)</f>
        <v>12.343</v>
      </c>
      <c r="S65" s="67">
        <f t="shared" si="16"/>
        <v>42</v>
      </c>
    </row>
    <row r="66" spans="1:19" x14ac:dyDescent="0.3">
      <c r="A66" s="63" t="s">
        <v>221</v>
      </c>
      <c r="B66" s="64">
        <f>VLOOKUP($A66,'Return Data'!$B$7:$R$2843,3,0)</f>
        <v>44330</v>
      </c>
      <c r="C66" s="65">
        <f>VLOOKUP($A66,'Return Data'!$B$7:$R$2843,4,0)</f>
        <v>19.286200000000001</v>
      </c>
      <c r="D66" s="65">
        <f>VLOOKUP($A66,'Return Data'!$B$7:$R$2843,10,0)</f>
        <v>2.8860999999999999</v>
      </c>
      <c r="E66" s="66">
        <f t="shared" si="10"/>
        <v>21</v>
      </c>
      <c r="F66" s="65">
        <f>VLOOKUP($A66,'Return Data'!$B$7:$R$2843,11,0)</f>
        <v>29.053899999999999</v>
      </c>
      <c r="G66" s="66">
        <f t="shared" si="11"/>
        <v>12</v>
      </c>
      <c r="H66" s="65">
        <f>VLOOKUP($A66,'Return Data'!$B$7:$R$2843,12,0)</f>
        <v>41.6509</v>
      </c>
      <c r="I66" s="66">
        <f t="shared" si="12"/>
        <v>17</v>
      </c>
      <c r="J66" s="65">
        <f>VLOOKUP($A66,'Return Data'!$B$7:$R$2843,13,0)</f>
        <v>80.079899999999995</v>
      </c>
      <c r="K66" s="66">
        <f t="shared" si="13"/>
        <v>14</v>
      </c>
      <c r="L66" s="65">
        <f>VLOOKUP($A66,'Return Data'!$B$7:$R$2843,17,0)</f>
        <v>18.708400000000001</v>
      </c>
      <c r="M66" s="66">
        <f t="shared" si="18"/>
        <v>23</v>
      </c>
      <c r="N66" s="65">
        <f>VLOOKUP($A66,'Return Data'!$B$7:$R$2843,14,0)</f>
        <v>8.1964000000000006</v>
      </c>
      <c r="O66" s="66">
        <f t="shared" si="20"/>
        <v>33</v>
      </c>
      <c r="P66" s="65"/>
      <c r="Q66" s="66"/>
      <c r="R66" s="65">
        <f>VLOOKUP($A66,'Return Data'!$B$7:$R$2843,16,0)</f>
        <v>13.670199999999999</v>
      </c>
      <c r="S66" s="67">
        <f t="shared" si="16"/>
        <v>36</v>
      </c>
    </row>
    <row r="67" spans="1:19" x14ac:dyDescent="0.3">
      <c r="A67" s="63" t="s">
        <v>222</v>
      </c>
      <c r="B67" s="64">
        <f>VLOOKUP($A67,'Return Data'!$B$7:$R$2843,3,0)</f>
        <v>44330</v>
      </c>
      <c r="C67" s="65">
        <f>VLOOKUP($A67,'Return Data'!$B$7:$R$2843,4,0)</f>
        <v>14.0083</v>
      </c>
      <c r="D67" s="65">
        <f>VLOOKUP($A67,'Return Data'!$B$7:$R$2843,10,0)</f>
        <v>2.0165000000000002</v>
      </c>
      <c r="E67" s="66">
        <f t="shared" si="10"/>
        <v>24</v>
      </c>
      <c r="F67" s="65">
        <f>VLOOKUP($A67,'Return Data'!$B$7:$R$2843,11,0)</f>
        <v>31.265899999999998</v>
      </c>
      <c r="G67" s="66">
        <f t="shared" si="11"/>
        <v>10</v>
      </c>
      <c r="H67" s="65">
        <f>VLOOKUP($A67,'Return Data'!$B$7:$R$2843,12,0)</f>
        <v>44.35</v>
      </c>
      <c r="I67" s="66">
        <f t="shared" si="12"/>
        <v>11</v>
      </c>
      <c r="J67" s="65">
        <f>VLOOKUP($A67,'Return Data'!$B$7:$R$2843,13,0)</f>
        <v>75.864400000000003</v>
      </c>
      <c r="K67" s="66">
        <f t="shared" si="13"/>
        <v>16</v>
      </c>
      <c r="L67" s="65">
        <f>VLOOKUP($A67,'Return Data'!$B$7:$R$2843,17,0)</f>
        <v>16.1389</v>
      </c>
      <c r="M67" s="66">
        <f t="shared" si="18"/>
        <v>40</v>
      </c>
      <c r="N67" s="65">
        <f>VLOOKUP($A67,'Return Data'!$B$7:$R$2843,14,0)</f>
        <v>6.4802999999999997</v>
      </c>
      <c r="O67" s="66">
        <f t="shared" si="20"/>
        <v>42</v>
      </c>
      <c r="P67" s="65"/>
      <c r="Q67" s="66"/>
      <c r="R67" s="65">
        <f>VLOOKUP($A67,'Return Data'!$B$7:$R$2843,16,0)</f>
        <v>8.1514000000000006</v>
      </c>
      <c r="S67" s="67">
        <f t="shared" si="16"/>
        <v>54</v>
      </c>
    </row>
    <row r="68" spans="1:19" x14ac:dyDescent="0.3">
      <c r="A68" s="63" t="s">
        <v>223</v>
      </c>
      <c r="B68" s="64">
        <f>VLOOKUP($A68,'Return Data'!$B$7:$R$2843,3,0)</f>
        <v>44330</v>
      </c>
      <c r="C68" s="65">
        <f>VLOOKUP($A68,'Return Data'!$B$7:$R$2843,4,0)</f>
        <v>12.9573</v>
      </c>
      <c r="D68" s="65">
        <f>VLOOKUP($A68,'Return Data'!$B$7:$R$2843,10,0)</f>
        <v>1.8270999999999999</v>
      </c>
      <c r="E68" s="66">
        <f t="shared" si="10"/>
        <v>25</v>
      </c>
      <c r="F68" s="65">
        <f>VLOOKUP($A68,'Return Data'!$B$7:$R$2843,11,0)</f>
        <v>29.985099999999999</v>
      </c>
      <c r="G68" s="66">
        <f t="shared" si="11"/>
        <v>11</v>
      </c>
      <c r="H68" s="65">
        <f>VLOOKUP($A68,'Return Data'!$B$7:$R$2843,12,0)</f>
        <v>41.612900000000003</v>
      </c>
      <c r="I68" s="66">
        <f t="shared" si="12"/>
        <v>18</v>
      </c>
      <c r="J68" s="65">
        <f>VLOOKUP($A68,'Return Data'!$B$7:$R$2843,13,0)</f>
        <v>71.476799999999997</v>
      </c>
      <c r="K68" s="66">
        <f t="shared" si="13"/>
        <v>18</v>
      </c>
      <c r="L68" s="65">
        <f>VLOOKUP($A68,'Return Data'!$B$7:$R$2843,17,0)</f>
        <v>16.2637</v>
      </c>
      <c r="M68" s="66">
        <f t="shared" si="18"/>
        <v>39</v>
      </c>
      <c r="N68" s="65">
        <f>VLOOKUP($A68,'Return Data'!$B$7:$R$2843,14,0)</f>
        <v>7.5324999999999998</v>
      </c>
      <c r="O68" s="66">
        <f t="shared" si="20"/>
        <v>38</v>
      </c>
      <c r="P68" s="65"/>
      <c r="Q68" s="66"/>
      <c r="R68" s="65">
        <f>VLOOKUP($A68,'Return Data'!$B$7:$R$2843,16,0)</f>
        <v>6.4759000000000002</v>
      </c>
      <c r="S68" s="67">
        <f t="shared" si="16"/>
        <v>57</v>
      </c>
    </row>
    <row r="69" spans="1:19" x14ac:dyDescent="0.3">
      <c r="A69" s="63" t="s">
        <v>224</v>
      </c>
      <c r="B69" s="64">
        <f>VLOOKUP($A69,'Return Data'!$B$7:$R$2843,3,0)</f>
        <v>44330</v>
      </c>
      <c r="C69" s="65">
        <f>VLOOKUP($A69,'Return Data'!$B$7:$R$2843,4,0)</f>
        <v>11.0769</v>
      </c>
      <c r="D69" s="65">
        <f>VLOOKUP($A69,'Return Data'!$B$7:$R$2843,10,0)</f>
        <v>-2.5280999999999998</v>
      </c>
      <c r="E69" s="66">
        <f t="shared" si="10"/>
        <v>54</v>
      </c>
      <c r="F69" s="65">
        <f>VLOOKUP($A69,'Return Data'!$B$7:$R$2843,11,0)</f>
        <v>22.272400000000001</v>
      </c>
      <c r="G69" s="66">
        <f t="shared" si="11"/>
        <v>31</v>
      </c>
      <c r="H69" s="65">
        <f>VLOOKUP($A69,'Return Data'!$B$7:$R$2843,12,0)</f>
        <v>29.084800000000001</v>
      </c>
      <c r="I69" s="66">
        <f t="shared" si="12"/>
        <v>54</v>
      </c>
      <c r="J69" s="65">
        <f>VLOOKUP($A69,'Return Data'!$B$7:$R$2843,13,0)</f>
        <v>57.328899999999997</v>
      </c>
      <c r="K69" s="66">
        <f t="shared" si="13"/>
        <v>51</v>
      </c>
      <c r="L69" s="65">
        <f>VLOOKUP($A69,'Return Data'!$B$7:$R$2843,17,0)</f>
        <v>14.126899999999999</v>
      </c>
      <c r="M69" s="66">
        <f t="shared" si="18"/>
        <v>52</v>
      </c>
      <c r="N69" s="65"/>
      <c r="O69" s="66"/>
      <c r="P69" s="65"/>
      <c r="Q69" s="66"/>
      <c r="R69" s="65">
        <f>VLOOKUP($A69,'Return Data'!$B$7:$R$2843,16,0)</f>
        <v>3.1280000000000001</v>
      </c>
      <c r="S69" s="67">
        <f t="shared" si="16"/>
        <v>63</v>
      </c>
    </row>
    <row r="70" spans="1:19" x14ac:dyDescent="0.3">
      <c r="A70" s="63" t="s">
        <v>225</v>
      </c>
      <c r="B70" s="64">
        <f>VLOOKUP($A70,'Return Data'!$B$7:$R$2843,3,0)</f>
        <v>44330</v>
      </c>
      <c r="C70" s="65">
        <f>VLOOKUP($A70,'Return Data'!$B$7:$R$2843,4,0)</f>
        <v>11.503500000000001</v>
      </c>
      <c r="D70" s="65">
        <f>VLOOKUP($A70,'Return Data'!$B$7:$R$2843,10,0)</f>
        <v>-2.3132000000000001</v>
      </c>
      <c r="E70" s="66">
        <f t="shared" si="10"/>
        <v>52</v>
      </c>
      <c r="F70" s="65">
        <f>VLOOKUP($A70,'Return Data'!$B$7:$R$2843,11,0)</f>
        <v>21.425599999999999</v>
      </c>
      <c r="G70" s="66">
        <f t="shared" si="11"/>
        <v>34</v>
      </c>
      <c r="H70" s="65">
        <f>VLOOKUP($A70,'Return Data'!$B$7:$R$2843,12,0)</f>
        <v>28.2456</v>
      </c>
      <c r="I70" s="66">
        <f t="shared" si="12"/>
        <v>58</v>
      </c>
      <c r="J70" s="65">
        <f>VLOOKUP($A70,'Return Data'!$B$7:$R$2843,13,0)</f>
        <v>55.865499999999997</v>
      </c>
      <c r="K70" s="66">
        <f t="shared" si="13"/>
        <v>54</v>
      </c>
      <c r="L70" s="65">
        <f>VLOOKUP($A70,'Return Data'!$B$7:$R$2843,17,0)</f>
        <v>14.8916</v>
      </c>
      <c r="M70" s="66">
        <f t="shared" si="18"/>
        <v>48</v>
      </c>
      <c r="N70" s="65"/>
      <c r="O70" s="66"/>
      <c r="P70" s="65"/>
      <c r="Q70" s="66"/>
      <c r="R70" s="65">
        <f>VLOOKUP($A70,'Return Data'!$B$7:$R$2843,16,0)</f>
        <v>4.5702999999999996</v>
      </c>
      <c r="S70" s="67">
        <f t="shared" si="16"/>
        <v>59</v>
      </c>
    </row>
    <row r="71" spans="1:19" x14ac:dyDescent="0.3">
      <c r="A71" s="63" t="s">
        <v>226</v>
      </c>
      <c r="B71" s="64">
        <f>VLOOKUP($A71,'Return Data'!$B$7:$R$2843,3,0)</f>
        <v>44330</v>
      </c>
      <c r="C71" s="65">
        <f>VLOOKUP($A71,'Return Data'!$B$7:$R$2843,4,0)</f>
        <v>126.99209999999999</v>
      </c>
      <c r="D71" s="65">
        <f>VLOOKUP($A71,'Return Data'!$B$7:$R$2843,10,0)</f>
        <v>-0.92430000000000001</v>
      </c>
      <c r="E71" s="66">
        <f t="shared" si="10"/>
        <v>39</v>
      </c>
      <c r="F71" s="65">
        <f>VLOOKUP($A71,'Return Data'!$B$7:$R$2843,11,0)</f>
        <v>19.1966</v>
      </c>
      <c r="G71" s="66">
        <f t="shared" si="11"/>
        <v>42</v>
      </c>
      <c r="H71" s="65">
        <f>VLOOKUP($A71,'Return Data'!$B$7:$R$2843,12,0)</f>
        <v>35.969799999999999</v>
      </c>
      <c r="I71" s="66">
        <f t="shared" si="12"/>
        <v>34</v>
      </c>
      <c r="J71" s="65">
        <f>VLOOKUP($A71,'Return Data'!$B$7:$R$2843,13,0)</f>
        <v>64.7</v>
      </c>
      <c r="K71" s="66">
        <f t="shared" si="13"/>
        <v>34</v>
      </c>
      <c r="L71" s="65">
        <f>VLOOKUP($A71,'Return Data'!$B$7:$R$2843,17,0)</f>
        <v>20.479500000000002</v>
      </c>
      <c r="M71" s="66">
        <f t="shared" si="18"/>
        <v>16</v>
      </c>
      <c r="N71" s="65">
        <f>VLOOKUP($A71,'Return Data'!$B$7:$R$2843,14,0)</f>
        <v>11.7613</v>
      </c>
      <c r="O71" s="66">
        <f>RANK(N71,N$8:N$71,0)</f>
        <v>16</v>
      </c>
      <c r="P71" s="65">
        <f>VLOOKUP($A71,'Return Data'!$B$7:$R$2843,15,0)</f>
        <v>14.441599999999999</v>
      </c>
      <c r="Q71" s="66">
        <f>RANK(P71,P$8:P$71,0)</f>
        <v>18</v>
      </c>
      <c r="R71" s="65">
        <f>VLOOKUP($A71,'Return Data'!$B$7:$R$2843,16,0)</f>
        <v>13.9831</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1.6993890624999999</v>
      </c>
      <c r="E73" s="74"/>
      <c r="F73" s="75">
        <f>AVERAGE(F8:F71)</f>
        <v>24.071876562500002</v>
      </c>
      <c r="G73" s="74"/>
      <c r="H73" s="75">
        <f>AVERAGE(H8:H71)</f>
        <v>38.33629375000001</v>
      </c>
      <c r="I73" s="74"/>
      <c r="J73" s="75">
        <f>AVERAGE(J8:J71)</f>
        <v>69.070856250000034</v>
      </c>
      <c r="K73" s="74"/>
      <c r="L73" s="75">
        <f>AVERAGE(L8:L71)</f>
        <v>18.874165573770494</v>
      </c>
      <c r="M73" s="74"/>
      <c r="N73" s="75">
        <f>AVERAGE(N8:N71)</f>
        <v>10.124396078431371</v>
      </c>
      <c r="O73" s="74"/>
      <c r="P73" s="75">
        <f>AVERAGE(P8:P71)</f>
        <v>14.545678378378382</v>
      </c>
      <c r="Q73" s="74"/>
      <c r="R73" s="75">
        <f>AVERAGE(R8:R71)</f>
        <v>13.505812499999998</v>
      </c>
      <c r="S73" s="76"/>
    </row>
    <row r="74" spans="1:19" x14ac:dyDescent="0.3">
      <c r="A74" s="73" t="s">
        <v>28</v>
      </c>
      <c r="B74" s="74"/>
      <c r="C74" s="74"/>
      <c r="D74" s="75">
        <f>MIN(D8:D71)</f>
        <v>-4.9356</v>
      </c>
      <c r="E74" s="74"/>
      <c r="F74" s="75">
        <f>MIN(F8:F71)</f>
        <v>9.7719000000000005</v>
      </c>
      <c r="G74" s="74"/>
      <c r="H74" s="75">
        <f>MIN(H8:H71)</f>
        <v>21.273099999999999</v>
      </c>
      <c r="I74" s="74"/>
      <c r="J74" s="75">
        <f>MIN(J8:J71)</f>
        <v>42.529400000000003</v>
      </c>
      <c r="K74" s="74"/>
      <c r="L74" s="75">
        <f>MIN(L8:L71)</f>
        <v>8.6755999999999993</v>
      </c>
      <c r="M74" s="74"/>
      <c r="N74" s="75">
        <f>MIN(N8:N71)</f>
        <v>0.11990000000000001</v>
      </c>
      <c r="O74" s="74"/>
      <c r="P74" s="75">
        <f>MIN(P8:P71)</f>
        <v>8.6266999999999996</v>
      </c>
      <c r="Q74" s="74"/>
      <c r="R74" s="75">
        <f>MIN(R8:R71)</f>
        <v>2.0587</v>
      </c>
      <c r="S74" s="76"/>
    </row>
    <row r="75" spans="1:19" ht="15" thickBot="1" x14ac:dyDescent="0.35">
      <c r="A75" s="77" t="s">
        <v>29</v>
      </c>
      <c r="B75" s="78"/>
      <c r="C75" s="78"/>
      <c r="D75" s="79">
        <f>MAX(D8:D71)</f>
        <v>21.909600000000001</v>
      </c>
      <c r="E75" s="78"/>
      <c r="F75" s="79">
        <f>MAX(F8:F71)</f>
        <v>53.1982</v>
      </c>
      <c r="G75" s="78"/>
      <c r="H75" s="79">
        <f>MAX(H8:H71)</f>
        <v>70.604900000000001</v>
      </c>
      <c r="I75" s="78"/>
      <c r="J75" s="79">
        <f>MAX(J8:J71)</f>
        <v>131.3092</v>
      </c>
      <c r="K75" s="78"/>
      <c r="L75" s="79">
        <f>MAX(L8:L71)</f>
        <v>45.725000000000001</v>
      </c>
      <c r="M75" s="78"/>
      <c r="N75" s="79">
        <f>MAX(N8:N71)</f>
        <v>27.664300000000001</v>
      </c>
      <c r="O75" s="78"/>
      <c r="P75" s="79">
        <f>MAX(P8:P71)</f>
        <v>23.6845</v>
      </c>
      <c r="Q75" s="78"/>
      <c r="R75" s="79">
        <f>MAX(R8:R71)</f>
        <v>27.471800000000002</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344</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44330</v>
      </c>
      <c r="C8" s="65">
        <f>VLOOKUP($A8,'Return Data'!$B$7:$R$2843,4,0)</f>
        <v>46.04</v>
      </c>
      <c r="D8" s="65">
        <f>VLOOKUP($A8,'Return Data'!$B$7:$R$2843,10,0)</f>
        <v>-3.6619000000000002</v>
      </c>
      <c r="E8" s="66">
        <f t="shared" ref="E8:E39" si="0">RANK(D8,D$8:D$73,0)</f>
        <v>62</v>
      </c>
      <c r="F8" s="65">
        <f>VLOOKUP($A8,'Return Data'!$B$7:$R$2843,11,0)</f>
        <v>12.5672</v>
      </c>
      <c r="G8" s="66">
        <f t="shared" ref="G8:G39" si="1">RANK(F8,F$8:F$73,0)</f>
        <v>64</v>
      </c>
      <c r="H8" s="65">
        <f>VLOOKUP($A8,'Return Data'!$B$7:$R$2843,12,0)</f>
        <v>21.094200000000001</v>
      </c>
      <c r="I8" s="66">
        <f t="shared" ref="I8:I39" si="2">RANK(H8,H$8:H$73,0)</f>
        <v>65</v>
      </c>
      <c r="J8" s="65">
        <f>VLOOKUP($A8,'Return Data'!$B$7:$R$2843,13,0)</f>
        <v>41.574399999999997</v>
      </c>
      <c r="K8" s="66">
        <f t="shared" ref="K8:K39" si="3">RANK(J8,J$8:J$73,0)</f>
        <v>64</v>
      </c>
      <c r="L8" s="65">
        <f>VLOOKUP($A8,'Return Data'!$B$7:$R$2843,17,0)</f>
        <v>11.158200000000001</v>
      </c>
      <c r="M8" s="66">
        <f t="shared" ref="M8:M28" si="4">RANK(L8,L$8:L$73,0)</f>
        <v>59</v>
      </c>
      <c r="N8" s="65">
        <f>VLOOKUP($A8,'Return Data'!$B$7:$R$2843,14,0)</f>
        <v>4.8997000000000002</v>
      </c>
      <c r="O8" s="66">
        <f>RANK(N8,N$8:N$73,0)</f>
        <v>46</v>
      </c>
      <c r="P8" s="65">
        <f>VLOOKUP($A8,'Return Data'!$B$7:$R$2843,15,0)</f>
        <v>10.956899999999999</v>
      </c>
      <c r="Q8" s="66">
        <f>RANK(P8,P$8:P$73,0)</f>
        <v>33</v>
      </c>
      <c r="R8" s="65">
        <f>VLOOKUP($A8,'Return Data'!$B$7:$R$2843,16,0)</f>
        <v>11.0075</v>
      </c>
      <c r="S8" s="67">
        <f t="shared" ref="S8:S39" si="5">RANK(R8,R$8:R$73,0)</f>
        <v>45</v>
      </c>
    </row>
    <row r="9" spans="1:20" x14ac:dyDescent="0.3">
      <c r="A9" s="63" t="s">
        <v>267</v>
      </c>
      <c r="B9" s="64">
        <f>VLOOKUP($A9,'Return Data'!$B$7:$R$2843,3,0)</f>
        <v>44330</v>
      </c>
      <c r="C9" s="65">
        <f>VLOOKUP($A9,'Return Data'!$B$7:$R$2843,4,0)</f>
        <v>37.659999999999997</v>
      </c>
      <c r="D9" s="65">
        <f>VLOOKUP($A9,'Return Data'!$B$7:$R$2843,10,0)</f>
        <v>-3.3864000000000001</v>
      </c>
      <c r="E9" s="66">
        <f t="shared" si="0"/>
        <v>60</v>
      </c>
      <c r="F9" s="65">
        <f>VLOOKUP($A9,'Return Data'!$B$7:$R$2843,11,0)</f>
        <v>12.686999999999999</v>
      </c>
      <c r="G9" s="66">
        <f t="shared" si="1"/>
        <v>63</v>
      </c>
      <c r="H9" s="65">
        <f>VLOOKUP($A9,'Return Data'!$B$7:$R$2843,12,0)</f>
        <v>21.4055</v>
      </c>
      <c r="I9" s="66">
        <f t="shared" si="2"/>
        <v>64</v>
      </c>
      <c r="J9" s="65">
        <f>VLOOKUP($A9,'Return Data'!$B$7:$R$2843,13,0)</f>
        <v>41.685499999999998</v>
      </c>
      <c r="K9" s="66">
        <f t="shared" si="3"/>
        <v>63</v>
      </c>
      <c r="L9" s="65">
        <f>VLOOKUP($A9,'Return Data'!$B$7:$R$2843,17,0)</f>
        <v>11.987</v>
      </c>
      <c r="M9" s="66">
        <f t="shared" si="4"/>
        <v>55</v>
      </c>
      <c r="N9" s="65">
        <f>VLOOKUP($A9,'Return Data'!$B$7:$R$2843,14,0)</f>
        <v>5.7279</v>
      </c>
      <c r="O9" s="66">
        <f>RANK(N9,N$8:N$73,0)</f>
        <v>44</v>
      </c>
      <c r="P9" s="65">
        <f>VLOOKUP($A9,'Return Data'!$B$7:$R$2843,15,0)</f>
        <v>11.6739</v>
      </c>
      <c r="Q9" s="66">
        <f>RANK(P9,P$8:P$73,0)</f>
        <v>27</v>
      </c>
      <c r="R9" s="65">
        <f>VLOOKUP($A9,'Return Data'!$B$7:$R$2843,16,0)</f>
        <v>10.680300000000001</v>
      </c>
      <c r="S9" s="67">
        <f t="shared" si="5"/>
        <v>46</v>
      </c>
    </row>
    <row r="10" spans="1:20" x14ac:dyDescent="0.3">
      <c r="A10" s="63" t="s">
        <v>268</v>
      </c>
      <c r="B10" s="64">
        <f>VLOOKUP($A10,'Return Data'!$B$7:$R$2843,3,0)</f>
        <v>44330</v>
      </c>
      <c r="C10" s="65">
        <f>VLOOKUP($A10,'Return Data'!$B$7:$R$2843,4,0)</f>
        <v>60.869199999999999</v>
      </c>
      <c r="D10" s="65">
        <f>VLOOKUP($A10,'Return Data'!$B$7:$R$2843,10,0)</f>
        <v>-2.5167999999999999</v>
      </c>
      <c r="E10" s="66">
        <f t="shared" si="0"/>
        <v>52</v>
      </c>
      <c r="F10" s="65">
        <f>VLOOKUP($A10,'Return Data'!$B$7:$R$2843,11,0)</f>
        <v>15.748900000000001</v>
      </c>
      <c r="G10" s="66">
        <f t="shared" si="1"/>
        <v>55</v>
      </c>
      <c r="H10" s="65">
        <f>VLOOKUP($A10,'Return Data'!$B$7:$R$2843,12,0)</f>
        <v>33.150199999999998</v>
      </c>
      <c r="I10" s="66">
        <f t="shared" si="2"/>
        <v>40</v>
      </c>
      <c r="J10" s="65">
        <f>VLOOKUP($A10,'Return Data'!$B$7:$R$2843,13,0)</f>
        <v>52.254800000000003</v>
      </c>
      <c r="K10" s="66">
        <f t="shared" si="3"/>
        <v>57</v>
      </c>
      <c r="L10" s="65">
        <f>VLOOKUP($A10,'Return Data'!$B$7:$R$2843,17,0)</f>
        <v>19.7805</v>
      </c>
      <c r="M10" s="66">
        <f t="shared" si="4"/>
        <v>16</v>
      </c>
      <c r="N10" s="65">
        <f>VLOOKUP($A10,'Return Data'!$B$7:$R$2843,14,0)</f>
        <v>12.221500000000001</v>
      </c>
      <c r="O10" s="66">
        <f>RANK(N10,N$8:N$73,0)</f>
        <v>12</v>
      </c>
      <c r="P10" s="65">
        <f>VLOOKUP($A10,'Return Data'!$B$7:$R$2843,15,0)</f>
        <v>15.2346</v>
      </c>
      <c r="Q10" s="66">
        <f>RANK(P10,P$8:P$73,0)</f>
        <v>10</v>
      </c>
      <c r="R10" s="65">
        <f>VLOOKUP($A10,'Return Data'!$B$7:$R$2843,16,0)</f>
        <v>17.198699999999999</v>
      </c>
      <c r="S10" s="67">
        <f t="shared" si="5"/>
        <v>17</v>
      </c>
    </row>
    <row r="11" spans="1:20" x14ac:dyDescent="0.3">
      <c r="A11" s="63" t="s">
        <v>269</v>
      </c>
      <c r="B11" s="64">
        <f>VLOOKUP($A11,'Return Data'!$B$7:$R$2843,3,0)</f>
        <v>44330</v>
      </c>
      <c r="C11" s="65">
        <f>VLOOKUP($A11,'Return Data'!$B$7:$R$2843,4,0)</f>
        <v>57.02</v>
      </c>
      <c r="D11" s="65">
        <f>VLOOKUP($A11,'Return Data'!$B$7:$R$2843,10,0)</f>
        <v>-0.22750000000000001</v>
      </c>
      <c r="E11" s="66">
        <f t="shared" si="0"/>
        <v>33</v>
      </c>
      <c r="F11" s="65">
        <f>VLOOKUP($A11,'Return Data'!$B$7:$R$2843,11,0)</f>
        <v>18.791699999999999</v>
      </c>
      <c r="G11" s="66">
        <f t="shared" si="1"/>
        <v>43</v>
      </c>
      <c r="H11" s="65">
        <f>VLOOKUP($A11,'Return Data'!$B$7:$R$2843,12,0)</f>
        <v>33.786999999999999</v>
      </c>
      <c r="I11" s="66">
        <f t="shared" si="2"/>
        <v>37</v>
      </c>
      <c r="J11" s="65">
        <f>VLOOKUP($A11,'Return Data'!$B$7:$R$2843,13,0)</f>
        <v>61.850700000000003</v>
      </c>
      <c r="K11" s="66">
        <f t="shared" si="3"/>
        <v>42</v>
      </c>
      <c r="L11" s="65">
        <f>VLOOKUP($A11,'Return Data'!$B$7:$R$2843,17,0)</f>
        <v>16.409500000000001</v>
      </c>
      <c r="M11" s="66">
        <f t="shared" si="4"/>
        <v>30</v>
      </c>
      <c r="N11" s="65">
        <f>VLOOKUP($A11,'Return Data'!$B$7:$R$2843,14,0)</f>
        <v>6.9744999999999999</v>
      </c>
      <c r="O11" s="66">
        <f>RANK(N11,N$8:N$73,0)</f>
        <v>37</v>
      </c>
      <c r="P11" s="65">
        <f>VLOOKUP($A11,'Return Data'!$B$7:$R$2843,15,0)</f>
        <v>10.816800000000001</v>
      </c>
      <c r="Q11" s="66">
        <f>RANK(P11,P$8:P$73,0)</f>
        <v>35</v>
      </c>
      <c r="R11" s="65">
        <f>VLOOKUP($A11,'Return Data'!$B$7:$R$2843,16,0)</f>
        <v>6.3651</v>
      </c>
      <c r="S11" s="67">
        <f t="shared" si="5"/>
        <v>58</v>
      </c>
    </row>
    <row r="12" spans="1:20" x14ac:dyDescent="0.3">
      <c r="A12" s="63" t="s">
        <v>270</v>
      </c>
      <c r="B12" s="64">
        <f>VLOOKUP($A12,'Return Data'!$B$7:$R$2843,3,0)</f>
        <v>44330</v>
      </c>
      <c r="C12" s="65">
        <f>VLOOKUP($A12,'Return Data'!$B$7:$R$2843,4,0)</f>
        <v>50.944000000000003</v>
      </c>
      <c r="D12" s="65">
        <f>VLOOKUP($A12,'Return Data'!$B$7:$R$2843,10,0)</f>
        <v>-2.3856000000000002</v>
      </c>
      <c r="E12" s="66">
        <f t="shared" si="0"/>
        <v>49</v>
      </c>
      <c r="F12" s="65">
        <f>VLOOKUP($A12,'Return Data'!$B$7:$R$2843,11,0)</f>
        <v>14.0222</v>
      </c>
      <c r="G12" s="66">
        <f t="shared" si="1"/>
        <v>61</v>
      </c>
      <c r="H12" s="65">
        <f>VLOOKUP($A12,'Return Data'!$B$7:$R$2843,12,0)</f>
        <v>27.369599999999998</v>
      </c>
      <c r="I12" s="66">
        <f t="shared" si="2"/>
        <v>59</v>
      </c>
      <c r="J12" s="65">
        <f>VLOOKUP($A12,'Return Data'!$B$7:$R$2843,13,0)</f>
        <v>50.967599999999997</v>
      </c>
      <c r="K12" s="66">
        <f t="shared" si="3"/>
        <v>59</v>
      </c>
      <c r="L12" s="65">
        <f>VLOOKUP($A12,'Return Data'!$B$7:$R$2843,17,0)</f>
        <v>18.104199999999999</v>
      </c>
      <c r="M12" s="66">
        <f t="shared" si="4"/>
        <v>22</v>
      </c>
      <c r="N12" s="65">
        <f>VLOOKUP($A12,'Return Data'!$B$7:$R$2843,14,0)</f>
        <v>10.5991</v>
      </c>
      <c r="O12" s="66">
        <f>RANK(N12,N$8:N$73,0)</f>
        <v>19</v>
      </c>
      <c r="P12" s="65">
        <f>VLOOKUP($A12,'Return Data'!$B$7:$R$2843,15,0)</f>
        <v>11.841900000000001</v>
      </c>
      <c r="Q12" s="66">
        <f>RANK(P12,P$8:P$73,0)</f>
        <v>25</v>
      </c>
      <c r="R12" s="65">
        <f>VLOOKUP($A12,'Return Data'!$B$7:$R$2843,16,0)</f>
        <v>11.178699999999999</v>
      </c>
      <c r="S12" s="67">
        <f t="shared" si="5"/>
        <v>43</v>
      </c>
    </row>
    <row r="13" spans="1:20" x14ac:dyDescent="0.3">
      <c r="A13" s="63" t="s">
        <v>271</v>
      </c>
      <c r="B13" s="64">
        <f>VLOOKUP($A13,'Return Data'!$B$7:$R$2843,3,0)</f>
        <v>44330</v>
      </c>
      <c r="C13" s="65">
        <f>VLOOKUP($A13,'Return Data'!$B$7:$R$2843,4,0)</f>
        <v>13.59</v>
      </c>
      <c r="D13" s="65">
        <f>VLOOKUP($A13,'Return Data'!$B$7:$R$2843,10,0)</f>
        <v>5.6764999999999999</v>
      </c>
      <c r="E13" s="66">
        <f t="shared" si="0"/>
        <v>14</v>
      </c>
      <c r="F13" s="65">
        <f>VLOOKUP($A13,'Return Data'!$B$7:$R$2843,11,0)</f>
        <v>25.138100000000001</v>
      </c>
      <c r="G13" s="66">
        <f t="shared" si="1"/>
        <v>21</v>
      </c>
      <c r="H13" s="65">
        <f>VLOOKUP($A13,'Return Data'!$B$7:$R$2843,12,0)</f>
        <v>39.671100000000003</v>
      </c>
      <c r="I13" s="66">
        <f t="shared" si="2"/>
        <v>23</v>
      </c>
      <c r="J13" s="65">
        <f>VLOOKUP($A13,'Return Data'!$B$7:$R$2843,13,0)</f>
        <v>67.570899999999995</v>
      </c>
      <c r="K13" s="66">
        <f t="shared" si="3"/>
        <v>26</v>
      </c>
      <c r="L13" s="65">
        <f>VLOOKUP($A13,'Return Data'!$B$7:$R$2843,17,0)</f>
        <v>29.165099999999999</v>
      </c>
      <c r="M13" s="66">
        <f t="shared" si="4"/>
        <v>6</v>
      </c>
      <c r="N13" s="65"/>
      <c r="O13" s="66"/>
      <c r="P13" s="65"/>
      <c r="Q13" s="66"/>
      <c r="R13" s="65">
        <f>VLOOKUP($A13,'Return Data'!$B$7:$R$2843,16,0)</f>
        <v>9.9532000000000007</v>
      </c>
      <c r="S13" s="67">
        <f t="shared" si="5"/>
        <v>48</v>
      </c>
    </row>
    <row r="14" spans="1:20" x14ac:dyDescent="0.3">
      <c r="A14" s="63" t="s">
        <v>272</v>
      </c>
      <c r="B14" s="64">
        <f>VLOOKUP($A14,'Return Data'!$B$7:$R$2843,3,0)</f>
        <v>44330</v>
      </c>
      <c r="C14" s="65">
        <f>VLOOKUP($A14,'Return Data'!$B$7:$R$2843,4,0)</f>
        <v>16.52</v>
      </c>
      <c r="D14" s="65">
        <f>VLOOKUP($A14,'Return Data'!$B$7:$R$2843,10,0)</f>
        <v>5.4916999999999998</v>
      </c>
      <c r="E14" s="66">
        <f t="shared" si="0"/>
        <v>15</v>
      </c>
      <c r="F14" s="65">
        <f>VLOOKUP($A14,'Return Data'!$B$7:$R$2843,11,0)</f>
        <v>24.5852</v>
      </c>
      <c r="G14" s="66">
        <f t="shared" si="1"/>
        <v>22</v>
      </c>
      <c r="H14" s="65">
        <f>VLOOKUP($A14,'Return Data'!$B$7:$R$2843,12,0)</f>
        <v>40.955599999999997</v>
      </c>
      <c r="I14" s="66">
        <f t="shared" si="2"/>
        <v>20</v>
      </c>
      <c r="J14" s="65">
        <f>VLOOKUP($A14,'Return Data'!$B$7:$R$2843,13,0)</f>
        <v>68.571399999999997</v>
      </c>
      <c r="K14" s="66">
        <f t="shared" si="3"/>
        <v>21</v>
      </c>
      <c r="L14" s="65">
        <f>VLOOKUP($A14,'Return Data'!$B$7:$R$2843,17,0)</f>
        <v>27.035399999999999</v>
      </c>
      <c r="M14" s="66">
        <f t="shared" si="4"/>
        <v>7</v>
      </c>
      <c r="N14" s="65"/>
      <c r="O14" s="66"/>
      <c r="P14" s="65"/>
      <c r="Q14" s="66"/>
      <c r="R14" s="65">
        <f>VLOOKUP($A14,'Return Data'!$B$7:$R$2843,16,0)</f>
        <v>21.571899999999999</v>
      </c>
      <c r="S14" s="67">
        <f t="shared" si="5"/>
        <v>5</v>
      </c>
    </row>
    <row r="15" spans="1:20" x14ac:dyDescent="0.3">
      <c r="A15" s="63" t="s">
        <v>273</v>
      </c>
      <c r="B15" s="64">
        <f>VLOOKUP($A15,'Return Data'!$B$7:$R$2843,3,0)</f>
        <v>44330</v>
      </c>
      <c r="C15" s="65">
        <f>VLOOKUP($A15,'Return Data'!$B$7:$R$2843,4,0)</f>
        <v>80.900000000000006</v>
      </c>
      <c r="D15" s="65">
        <f>VLOOKUP($A15,'Return Data'!$B$7:$R$2843,10,0)</f>
        <v>2.9655</v>
      </c>
      <c r="E15" s="66">
        <f t="shared" si="0"/>
        <v>20</v>
      </c>
      <c r="F15" s="65">
        <f>VLOOKUP($A15,'Return Data'!$B$7:$R$2843,11,0)</f>
        <v>22.5943</v>
      </c>
      <c r="G15" s="66">
        <f t="shared" si="1"/>
        <v>28</v>
      </c>
      <c r="H15" s="65">
        <f>VLOOKUP($A15,'Return Data'!$B$7:$R$2843,12,0)</f>
        <v>39.627200000000002</v>
      </c>
      <c r="I15" s="66">
        <f t="shared" si="2"/>
        <v>24</v>
      </c>
      <c r="J15" s="65">
        <f>VLOOKUP($A15,'Return Data'!$B$7:$R$2843,13,0)</f>
        <v>67.252399999999994</v>
      </c>
      <c r="K15" s="66">
        <f t="shared" si="3"/>
        <v>27</v>
      </c>
      <c r="L15" s="65">
        <f>VLOOKUP($A15,'Return Data'!$B$7:$R$2843,17,0)</f>
        <v>29.750299999999999</v>
      </c>
      <c r="M15" s="66">
        <f t="shared" si="4"/>
        <v>5</v>
      </c>
      <c r="N15" s="65">
        <f>VLOOKUP($A15,'Return Data'!$B$7:$R$2843,14,0)</f>
        <v>12.094200000000001</v>
      </c>
      <c r="O15" s="66">
        <f t="shared" ref="O15:O23" si="6">RANK(N15,N$8:N$73,0)</f>
        <v>13</v>
      </c>
      <c r="P15" s="65">
        <f>VLOOKUP($A15,'Return Data'!$B$7:$R$2843,15,0)</f>
        <v>17.492899999999999</v>
      </c>
      <c r="Q15" s="66">
        <f t="shared" ref="Q15:Q23" si="7">RANK(P15,P$8:P$73,0)</f>
        <v>4</v>
      </c>
      <c r="R15" s="65">
        <f>VLOOKUP($A15,'Return Data'!$B$7:$R$2843,16,0)</f>
        <v>18.6557</v>
      </c>
      <c r="S15" s="67">
        <f t="shared" si="5"/>
        <v>13</v>
      </c>
    </row>
    <row r="16" spans="1:20" x14ac:dyDescent="0.3">
      <c r="A16" s="63" t="s">
        <v>274</v>
      </c>
      <c r="B16" s="64">
        <f>VLOOKUP($A16,'Return Data'!$B$7:$R$2843,3,0)</f>
        <v>44330</v>
      </c>
      <c r="C16" s="65">
        <f>VLOOKUP($A16,'Return Data'!$B$7:$R$2843,4,0)</f>
        <v>94.88</v>
      </c>
      <c r="D16" s="65">
        <f>VLOOKUP($A16,'Return Data'!$B$7:$R$2843,10,0)</f>
        <v>-2.7968000000000002</v>
      </c>
      <c r="E16" s="66">
        <f t="shared" si="0"/>
        <v>55</v>
      </c>
      <c r="F16" s="65">
        <f>VLOOKUP($A16,'Return Data'!$B$7:$R$2843,11,0)</f>
        <v>21.020399999999999</v>
      </c>
      <c r="G16" s="66">
        <f t="shared" si="1"/>
        <v>35</v>
      </c>
      <c r="H16" s="65">
        <f>VLOOKUP($A16,'Return Data'!$B$7:$R$2843,12,0)</f>
        <v>36.616300000000003</v>
      </c>
      <c r="I16" s="66">
        <f t="shared" si="2"/>
        <v>30</v>
      </c>
      <c r="J16" s="65">
        <f>VLOOKUP($A16,'Return Data'!$B$7:$R$2843,13,0)</f>
        <v>62.271299999999997</v>
      </c>
      <c r="K16" s="66">
        <f t="shared" si="3"/>
        <v>40</v>
      </c>
      <c r="L16" s="65">
        <f>VLOOKUP($A16,'Return Data'!$B$7:$R$2843,17,0)</f>
        <v>23.057300000000001</v>
      </c>
      <c r="M16" s="66">
        <f t="shared" si="4"/>
        <v>12</v>
      </c>
      <c r="N16" s="65">
        <f>VLOOKUP($A16,'Return Data'!$B$7:$R$2843,14,0)</f>
        <v>16.16</v>
      </c>
      <c r="O16" s="66">
        <f t="shared" si="6"/>
        <v>5</v>
      </c>
      <c r="P16" s="65">
        <f>VLOOKUP($A16,'Return Data'!$B$7:$R$2843,15,0)</f>
        <v>16.518699999999999</v>
      </c>
      <c r="Q16" s="66">
        <f t="shared" si="7"/>
        <v>5</v>
      </c>
      <c r="R16" s="65">
        <f>VLOOKUP($A16,'Return Data'!$B$7:$R$2843,16,0)</f>
        <v>19.6983</v>
      </c>
      <c r="S16" s="67">
        <f t="shared" si="5"/>
        <v>9</v>
      </c>
    </row>
    <row r="17" spans="1:19" x14ac:dyDescent="0.3">
      <c r="A17" s="63" t="s">
        <v>275</v>
      </c>
      <c r="B17" s="64">
        <f>VLOOKUP($A17,'Return Data'!$B$7:$R$2843,3,0)</f>
        <v>44330</v>
      </c>
      <c r="C17" s="65">
        <f>VLOOKUP($A17,'Return Data'!$B$7:$R$2843,4,0)</f>
        <v>67.620999999999995</v>
      </c>
      <c r="D17" s="65">
        <f>VLOOKUP($A17,'Return Data'!$B$7:$R$2843,10,0)</f>
        <v>2.9834999999999998</v>
      </c>
      <c r="E17" s="66">
        <f t="shared" si="0"/>
        <v>19</v>
      </c>
      <c r="F17" s="65">
        <f>VLOOKUP($A17,'Return Data'!$B$7:$R$2843,11,0)</f>
        <v>25.708300000000001</v>
      </c>
      <c r="G17" s="66">
        <f t="shared" si="1"/>
        <v>20</v>
      </c>
      <c r="H17" s="65">
        <f>VLOOKUP($A17,'Return Data'!$B$7:$R$2843,12,0)</f>
        <v>41.766100000000002</v>
      </c>
      <c r="I17" s="66">
        <f t="shared" si="2"/>
        <v>13</v>
      </c>
      <c r="J17" s="65">
        <f>VLOOKUP($A17,'Return Data'!$B$7:$R$2843,13,0)</f>
        <v>68.408299999999997</v>
      </c>
      <c r="K17" s="66">
        <f t="shared" si="3"/>
        <v>22</v>
      </c>
      <c r="L17" s="65">
        <f>VLOOKUP($A17,'Return Data'!$B$7:$R$2843,17,0)</f>
        <v>21.081099999999999</v>
      </c>
      <c r="M17" s="66">
        <f t="shared" si="4"/>
        <v>13</v>
      </c>
      <c r="N17" s="65">
        <f>VLOOKUP($A17,'Return Data'!$B$7:$R$2843,14,0)</f>
        <v>13.1256</v>
      </c>
      <c r="O17" s="66">
        <f t="shared" si="6"/>
        <v>9</v>
      </c>
      <c r="P17" s="65">
        <f>VLOOKUP($A17,'Return Data'!$B$7:$R$2843,15,0)</f>
        <v>16.044</v>
      </c>
      <c r="Q17" s="66">
        <f t="shared" si="7"/>
        <v>6</v>
      </c>
      <c r="R17" s="65">
        <f>VLOOKUP($A17,'Return Data'!$B$7:$R$2843,16,0)</f>
        <v>14.2697</v>
      </c>
      <c r="S17" s="67">
        <f t="shared" si="5"/>
        <v>27</v>
      </c>
    </row>
    <row r="18" spans="1:19" x14ac:dyDescent="0.3">
      <c r="A18" s="63" t="s">
        <v>276</v>
      </c>
      <c r="B18" s="64">
        <f>VLOOKUP($A18,'Return Data'!$B$7:$R$2843,3,0)</f>
        <v>44330</v>
      </c>
      <c r="C18" s="65">
        <f>VLOOKUP($A18,'Return Data'!$B$7:$R$2843,4,0)</f>
        <v>58.83</v>
      </c>
      <c r="D18" s="65">
        <f>VLOOKUP($A18,'Return Data'!$B$7:$R$2843,10,0)</f>
        <v>-2.6316000000000002</v>
      </c>
      <c r="E18" s="66">
        <f t="shared" si="0"/>
        <v>54</v>
      </c>
      <c r="F18" s="65">
        <f>VLOOKUP($A18,'Return Data'!$B$7:$R$2843,11,0)</f>
        <v>17.027999999999999</v>
      </c>
      <c r="G18" s="66">
        <f t="shared" si="1"/>
        <v>52</v>
      </c>
      <c r="H18" s="65">
        <f>VLOOKUP($A18,'Return Data'!$B$7:$R$2843,12,0)</f>
        <v>30.270199999999999</v>
      </c>
      <c r="I18" s="66">
        <f t="shared" si="2"/>
        <v>53</v>
      </c>
      <c r="J18" s="65">
        <f>VLOOKUP($A18,'Return Data'!$B$7:$R$2843,13,0)</f>
        <v>56.754600000000003</v>
      </c>
      <c r="K18" s="66">
        <f t="shared" si="3"/>
        <v>51</v>
      </c>
      <c r="L18" s="65">
        <f>VLOOKUP($A18,'Return Data'!$B$7:$R$2843,17,0)</f>
        <v>14.88</v>
      </c>
      <c r="M18" s="66">
        <f t="shared" si="4"/>
        <v>45</v>
      </c>
      <c r="N18" s="65">
        <f>VLOOKUP($A18,'Return Data'!$B$7:$R$2843,14,0)</f>
        <v>7.7099000000000002</v>
      </c>
      <c r="O18" s="66">
        <f t="shared" si="6"/>
        <v>33</v>
      </c>
      <c r="P18" s="65">
        <f>VLOOKUP($A18,'Return Data'!$B$7:$R$2843,15,0)</f>
        <v>11.458600000000001</v>
      </c>
      <c r="Q18" s="66">
        <f t="shared" si="7"/>
        <v>30</v>
      </c>
      <c r="R18" s="65">
        <f>VLOOKUP($A18,'Return Data'!$B$7:$R$2843,16,0)</f>
        <v>15.3916</v>
      </c>
      <c r="S18" s="67">
        <f t="shared" si="5"/>
        <v>22</v>
      </c>
    </row>
    <row r="19" spans="1:19" x14ac:dyDescent="0.3">
      <c r="A19" s="63" t="s">
        <v>278</v>
      </c>
      <c r="B19" s="64">
        <f>VLOOKUP($A19,'Return Data'!$B$7:$R$2843,3,0)</f>
        <v>44330</v>
      </c>
      <c r="C19" s="65">
        <f>VLOOKUP($A19,'Return Data'!$B$7:$R$2843,4,0)</f>
        <v>707.1893</v>
      </c>
      <c r="D19" s="65">
        <f>VLOOKUP($A19,'Return Data'!$B$7:$R$2843,10,0)</f>
        <v>7.8100000000000003E-2</v>
      </c>
      <c r="E19" s="66">
        <f t="shared" si="0"/>
        <v>30</v>
      </c>
      <c r="F19" s="65">
        <f>VLOOKUP($A19,'Return Data'!$B$7:$R$2843,11,0)</f>
        <v>23.186399999999999</v>
      </c>
      <c r="G19" s="66">
        <f t="shared" si="1"/>
        <v>25</v>
      </c>
      <c r="H19" s="65">
        <f>VLOOKUP($A19,'Return Data'!$B$7:$R$2843,12,0)</f>
        <v>41.044499999999999</v>
      </c>
      <c r="I19" s="66">
        <f t="shared" si="2"/>
        <v>16</v>
      </c>
      <c r="J19" s="65">
        <f>VLOOKUP($A19,'Return Data'!$B$7:$R$2843,13,0)</f>
        <v>70.751199999999997</v>
      </c>
      <c r="K19" s="66">
        <f t="shared" si="3"/>
        <v>19</v>
      </c>
      <c r="L19" s="65">
        <f>VLOOKUP($A19,'Return Data'!$B$7:$R$2843,17,0)</f>
        <v>13.504200000000001</v>
      </c>
      <c r="M19" s="66">
        <f t="shared" si="4"/>
        <v>52</v>
      </c>
      <c r="N19" s="65">
        <f>VLOOKUP($A19,'Return Data'!$B$7:$R$2843,14,0)</f>
        <v>8.0350000000000001</v>
      </c>
      <c r="O19" s="66">
        <f t="shared" si="6"/>
        <v>29</v>
      </c>
      <c r="P19" s="65">
        <f>VLOOKUP($A19,'Return Data'!$B$7:$R$2843,15,0)</f>
        <v>10.8515</v>
      </c>
      <c r="Q19" s="66">
        <f t="shared" si="7"/>
        <v>34</v>
      </c>
      <c r="R19" s="65">
        <f>VLOOKUP($A19,'Return Data'!$B$7:$R$2843,16,0)</f>
        <v>21.242000000000001</v>
      </c>
      <c r="S19" s="67">
        <f t="shared" si="5"/>
        <v>6</v>
      </c>
    </row>
    <row r="20" spans="1:19" x14ac:dyDescent="0.3">
      <c r="A20" s="63" t="s">
        <v>279</v>
      </c>
      <c r="B20" s="64">
        <f>VLOOKUP($A20,'Return Data'!$B$7:$R$2843,3,0)</f>
        <v>44330</v>
      </c>
      <c r="C20" s="65">
        <f>VLOOKUP($A20,'Return Data'!$B$7:$R$2843,4,0)</f>
        <v>463.84199999999998</v>
      </c>
      <c r="D20" s="65">
        <f>VLOOKUP($A20,'Return Data'!$B$7:$R$2843,10,0)</f>
        <v>-1.1647000000000001</v>
      </c>
      <c r="E20" s="66">
        <f t="shared" si="0"/>
        <v>40</v>
      </c>
      <c r="F20" s="65">
        <f>VLOOKUP($A20,'Return Data'!$B$7:$R$2843,11,0)</f>
        <v>23.0716</v>
      </c>
      <c r="G20" s="66">
        <f t="shared" si="1"/>
        <v>26</v>
      </c>
      <c r="H20" s="65">
        <f>VLOOKUP($A20,'Return Data'!$B$7:$R$2843,12,0)</f>
        <v>37.311799999999998</v>
      </c>
      <c r="I20" s="66">
        <f t="shared" si="2"/>
        <v>28</v>
      </c>
      <c r="J20" s="65">
        <f>VLOOKUP($A20,'Return Data'!$B$7:$R$2843,13,0)</f>
        <v>69.106999999999999</v>
      </c>
      <c r="K20" s="66">
        <f t="shared" si="3"/>
        <v>20</v>
      </c>
      <c r="L20" s="65">
        <f>VLOOKUP($A20,'Return Data'!$B$7:$R$2843,17,0)</f>
        <v>15.102499999999999</v>
      </c>
      <c r="M20" s="66">
        <f t="shared" si="4"/>
        <v>43</v>
      </c>
      <c r="N20" s="65">
        <f>VLOOKUP($A20,'Return Data'!$B$7:$R$2843,14,0)</f>
        <v>10.272600000000001</v>
      </c>
      <c r="O20" s="66">
        <f t="shared" si="6"/>
        <v>21</v>
      </c>
      <c r="P20" s="65">
        <f>VLOOKUP($A20,'Return Data'!$B$7:$R$2843,15,0)</f>
        <v>14.673400000000001</v>
      </c>
      <c r="Q20" s="66">
        <f t="shared" si="7"/>
        <v>13</v>
      </c>
      <c r="R20" s="65">
        <f>VLOOKUP($A20,'Return Data'!$B$7:$R$2843,16,0)</f>
        <v>20.7212</v>
      </c>
      <c r="S20" s="67">
        <f t="shared" si="5"/>
        <v>7</v>
      </c>
    </row>
    <row r="21" spans="1:19" x14ac:dyDescent="0.3">
      <c r="A21" s="63" t="s">
        <v>280</v>
      </c>
      <c r="B21" s="64">
        <f>VLOOKUP($A21,'Return Data'!$B$7:$R$2843,3,0)</f>
        <v>44330</v>
      </c>
      <c r="C21" s="65">
        <f>VLOOKUP($A21,'Return Data'!$B$7:$R$2843,4,0)</f>
        <v>1918.6901451270801</v>
      </c>
      <c r="D21" s="65">
        <f>VLOOKUP($A21,'Return Data'!$B$7:$R$2843,10,0)</f>
        <v>-1.7749999999999999</v>
      </c>
      <c r="E21" s="66">
        <f t="shared" si="0"/>
        <v>43</v>
      </c>
      <c r="F21" s="65">
        <f>VLOOKUP($A21,'Return Data'!$B$7:$R$2843,11,0)</f>
        <v>18.66</v>
      </c>
      <c r="G21" s="66">
        <f t="shared" si="1"/>
        <v>44</v>
      </c>
      <c r="H21" s="65">
        <f>VLOOKUP($A21,'Return Data'!$B$7:$R$2843,12,0)</f>
        <v>27.206299999999999</v>
      </c>
      <c r="I21" s="66">
        <f t="shared" si="2"/>
        <v>60</v>
      </c>
      <c r="J21" s="65">
        <f>VLOOKUP($A21,'Return Data'!$B$7:$R$2843,13,0)</f>
        <v>55.408200000000001</v>
      </c>
      <c r="K21" s="66">
        <f t="shared" si="3"/>
        <v>53</v>
      </c>
      <c r="L21" s="65">
        <f>VLOOKUP($A21,'Return Data'!$B$7:$R$2843,17,0)</f>
        <v>8.0542999999999996</v>
      </c>
      <c r="M21" s="66">
        <f t="shared" si="4"/>
        <v>63</v>
      </c>
      <c r="N21" s="65">
        <f>VLOOKUP($A21,'Return Data'!$B$7:$R$2843,14,0)</f>
        <v>4.1475</v>
      </c>
      <c r="O21" s="66">
        <f t="shared" si="6"/>
        <v>48</v>
      </c>
      <c r="P21" s="65">
        <f>VLOOKUP($A21,'Return Data'!$B$7:$R$2843,15,0)</f>
        <v>10.4146</v>
      </c>
      <c r="Q21" s="66">
        <f t="shared" si="7"/>
        <v>37</v>
      </c>
      <c r="R21" s="65">
        <f>VLOOKUP($A21,'Return Data'!$B$7:$R$2843,16,0)</f>
        <v>23.260100000000001</v>
      </c>
      <c r="S21" s="67">
        <f t="shared" si="5"/>
        <v>3</v>
      </c>
    </row>
    <row r="22" spans="1:19" x14ac:dyDescent="0.3">
      <c r="A22" s="63" t="s">
        <v>281</v>
      </c>
      <c r="B22" s="64">
        <f>VLOOKUP($A22,'Return Data'!$B$7:$R$2843,3,0)</f>
        <v>44330</v>
      </c>
      <c r="C22" s="65">
        <f>VLOOKUP($A22,'Return Data'!$B$7:$R$2843,4,0)</f>
        <v>45.292000000000002</v>
      </c>
      <c r="D22" s="65">
        <f>VLOOKUP($A22,'Return Data'!$B$7:$R$2843,10,0)</f>
        <v>-4.0110999999999999</v>
      </c>
      <c r="E22" s="66">
        <f t="shared" si="0"/>
        <v>64</v>
      </c>
      <c r="F22" s="65">
        <f>VLOOKUP($A22,'Return Data'!$B$7:$R$2843,11,0)</f>
        <v>15.983700000000001</v>
      </c>
      <c r="G22" s="66">
        <f t="shared" si="1"/>
        <v>54</v>
      </c>
      <c r="H22" s="65">
        <f>VLOOKUP($A22,'Return Data'!$B$7:$R$2843,12,0)</f>
        <v>31.040299999999998</v>
      </c>
      <c r="I22" s="66">
        <f t="shared" si="2"/>
        <v>50</v>
      </c>
      <c r="J22" s="65">
        <f>VLOOKUP($A22,'Return Data'!$B$7:$R$2843,13,0)</f>
        <v>56.755000000000003</v>
      </c>
      <c r="K22" s="66">
        <f t="shared" si="3"/>
        <v>50</v>
      </c>
      <c r="L22" s="65">
        <f>VLOOKUP($A22,'Return Data'!$B$7:$R$2843,17,0)</f>
        <v>13.759499999999999</v>
      </c>
      <c r="M22" s="66">
        <f t="shared" si="4"/>
        <v>48</v>
      </c>
      <c r="N22" s="65">
        <f>VLOOKUP($A22,'Return Data'!$B$7:$R$2843,14,0)</f>
        <v>6.1867000000000001</v>
      </c>
      <c r="O22" s="66">
        <f t="shared" si="6"/>
        <v>41</v>
      </c>
      <c r="P22" s="65">
        <f>VLOOKUP($A22,'Return Data'!$B$7:$R$2843,15,0)</f>
        <v>11.637</v>
      </c>
      <c r="Q22" s="66">
        <f t="shared" si="7"/>
        <v>28</v>
      </c>
      <c r="R22" s="65">
        <f>VLOOKUP($A22,'Return Data'!$B$7:$R$2843,16,0)</f>
        <v>11.088699999999999</v>
      </c>
      <c r="S22" s="67">
        <f t="shared" si="5"/>
        <v>44</v>
      </c>
    </row>
    <row r="23" spans="1:19" x14ac:dyDescent="0.3">
      <c r="A23" s="63" t="s">
        <v>282</v>
      </c>
      <c r="B23" s="64">
        <f>VLOOKUP($A23,'Return Data'!$B$7:$R$2843,3,0)</f>
        <v>44330</v>
      </c>
      <c r="C23" s="65">
        <f>VLOOKUP($A23,'Return Data'!$B$7:$R$2843,4,0)</f>
        <v>485.86</v>
      </c>
      <c r="D23" s="65">
        <f>VLOOKUP($A23,'Return Data'!$B$7:$R$2843,10,0)</f>
        <v>-0.62180000000000002</v>
      </c>
      <c r="E23" s="66">
        <f t="shared" si="0"/>
        <v>38</v>
      </c>
      <c r="F23" s="65">
        <f>VLOOKUP($A23,'Return Data'!$B$7:$R$2843,11,0)</f>
        <v>21.9467</v>
      </c>
      <c r="G23" s="66">
        <f t="shared" si="1"/>
        <v>31</v>
      </c>
      <c r="H23" s="65">
        <f>VLOOKUP($A23,'Return Data'!$B$7:$R$2843,12,0)</f>
        <v>35.9619</v>
      </c>
      <c r="I23" s="66">
        <f t="shared" si="2"/>
        <v>32</v>
      </c>
      <c r="J23" s="65">
        <f>VLOOKUP($A23,'Return Data'!$B$7:$R$2843,13,0)</f>
        <v>63.100499999999997</v>
      </c>
      <c r="K23" s="66">
        <f t="shared" si="3"/>
        <v>37</v>
      </c>
      <c r="L23" s="65">
        <f>VLOOKUP($A23,'Return Data'!$B$7:$R$2843,17,0)</f>
        <v>14.702400000000001</v>
      </c>
      <c r="M23" s="66">
        <f t="shared" si="4"/>
        <v>46</v>
      </c>
      <c r="N23" s="65">
        <f>VLOOKUP($A23,'Return Data'!$B$7:$R$2843,14,0)</f>
        <v>10.8987</v>
      </c>
      <c r="O23" s="66">
        <f t="shared" si="6"/>
        <v>17</v>
      </c>
      <c r="P23" s="65">
        <f>VLOOKUP($A23,'Return Data'!$B$7:$R$2843,15,0)</f>
        <v>12.770899999999999</v>
      </c>
      <c r="Q23" s="66">
        <f t="shared" si="7"/>
        <v>21</v>
      </c>
      <c r="R23" s="65">
        <f>VLOOKUP($A23,'Return Data'!$B$7:$R$2843,16,0)</f>
        <v>19.546900000000001</v>
      </c>
      <c r="S23" s="67">
        <f t="shared" si="5"/>
        <v>10</v>
      </c>
    </row>
    <row r="24" spans="1:19" x14ac:dyDescent="0.3">
      <c r="A24" s="63" t="s">
        <v>283</v>
      </c>
      <c r="B24" s="64">
        <f>VLOOKUP($A24,'Return Data'!$B$7:$R$2843,3,0)</f>
        <v>44330</v>
      </c>
      <c r="C24" s="65">
        <f>VLOOKUP($A24,'Return Data'!$B$7:$R$2843,4,0)</f>
        <v>12.94</v>
      </c>
      <c r="D24" s="65">
        <f>VLOOKUP($A24,'Return Data'!$B$7:$R$2843,10,0)</f>
        <v>-4.9927000000000001</v>
      </c>
      <c r="E24" s="66">
        <f t="shared" si="0"/>
        <v>66</v>
      </c>
      <c r="F24" s="65">
        <f>VLOOKUP($A24,'Return Data'!$B$7:$R$2843,11,0)</f>
        <v>14.7163</v>
      </c>
      <c r="G24" s="66">
        <f t="shared" si="1"/>
        <v>57</v>
      </c>
      <c r="H24" s="65">
        <f>VLOOKUP($A24,'Return Data'!$B$7:$R$2843,12,0)</f>
        <v>31.906199999999998</v>
      </c>
      <c r="I24" s="66">
        <f t="shared" si="2"/>
        <v>43</v>
      </c>
      <c r="J24" s="65">
        <f>VLOOKUP($A24,'Return Data'!$B$7:$R$2843,13,0)</f>
        <v>62.767299999999999</v>
      </c>
      <c r="K24" s="66">
        <f t="shared" si="3"/>
        <v>38</v>
      </c>
      <c r="L24" s="65">
        <f>VLOOKUP($A24,'Return Data'!$B$7:$R$2843,17,0)</f>
        <v>11.582000000000001</v>
      </c>
      <c r="M24" s="66">
        <f t="shared" si="4"/>
        <v>57</v>
      </c>
      <c r="N24" s="65"/>
      <c r="O24" s="66"/>
      <c r="P24" s="65"/>
      <c r="Q24" s="66"/>
      <c r="R24" s="65">
        <f>VLOOKUP($A24,'Return Data'!$B$7:$R$2843,16,0)</f>
        <v>8.5397999999999996</v>
      </c>
      <c r="S24" s="67">
        <f t="shared" si="5"/>
        <v>54</v>
      </c>
    </row>
    <row r="25" spans="1:19" x14ac:dyDescent="0.3">
      <c r="A25" s="63" t="s">
        <v>284</v>
      </c>
      <c r="B25" s="64">
        <f>VLOOKUP($A25,'Return Data'!$B$7:$R$2843,3,0)</f>
        <v>44330</v>
      </c>
      <c r="C25" s="65">
        <f>VLOOKUP($A25,'Return Data'!$B$7:$R$2843,4,0)</f>
        <v>31.59</v>
      </c>
      <c r="D25" s="65">
        <f>VLOOKUP($A25,'Return Data'!$B$7:$R$2843,10,0)</f>
        <v>-2.9790999999999999</v>
      </c>
      <c r="E25" s="66">
        <f t="shared" si="0"/>
        <v>58</v>
      </c>
      <c r="F25" s="65">
        <f>VLOOKUP($A25,'Return Data'!$B$7:$R$2843,11,0)</f>
        <v>14.0845</v>
      </c>
      <c r="G25" s="66">
        <f t="shared" si="1"/>
        <v>60</v>
      </c>
      <c r="H25" s="65">
        <f>VLOOKUP($A25,'Return Data'!$B$7:$R$2843,12,0)</f>
        <v>27.4818</v>
      </c>
      <c r="I25" s="66">
        <f t="shared" si="2"/>
        <v>58</v>
      </c>
      <c r="J25" s="65">
        <f>VLOOKUP($A25,'Return Data'!$B$7:$R$2843,13,0)</f>
        <v>41.342300000000002</v>
      </c>
      <c r="K25" s="66">
        <f t="shared" si="3"/>
        <v>65</v>
      </c>
      <c r="L25" s="65">
        <f>VLOOKUP($A25,'Return Data'!$B$7:$R$2843,17,0)</f>
        <v>13.300800000000001</v>
      </c>
      <c r="M25" s="66">
        <f t="shared" si="4"/>
        <v>53</v>
      </c>
      <c r="N25" s="65">
        <f>VLOOKUP($A25,'Return Data'!$B$7:$R$2843,14,0)</f>
        <v>4.8021000000000003</v>
      </c>
      <c r="O25" s="66">
        <f>RANK(N25,N$8:N$73,0)</f>
        <v>47</v>
      </c>
      <c r="P25" s="65">
        <f>VLOOKUP($A25,'Return Data'!$B$7:$R$2843,15,0)</f>
        <v>9.7601999999999993</v>
      </c>
      <c r="Q25" s="66">
        <f>RANK(P25,P$8:P$73,0)</f>
        <v>38</v>
      </c>
      <c r="R25" s="65">
        <f>VLOOKUP($A25,'Return Data'!$B$7:$R$2843,16,0)</f>
        <v>16.158300000000001</v>
      </c>
      <c r="S25" s="67">
        <f t="shared" si="5"/>
        <v>19</v>
      </c>
    </row>
    <row r="26" spans="1:19" x14ac:dyDescent="0.3">
      <c r="A26" s="63" t="s">
        <v>285</v>
      </c>
      <c r="B26" s="64">
        <f>VLOOKUP($A26,'Return Data'!$B$7:$R$2843,3,0)</f>
        <v>44330</v>
      </c>
      <c r="C26" s="65">
        <f>VLOOKUP($A26,'Return Data'!$B$7:$R$2843,4,0)</f>
        <v>78.17</v>
      </c>
      <c r="D26" s="65">
        <f>VLOOKUP($A26,'Return Data'!$B$7:$R$2843,10,0)</f>
        <v>5.0248999999999997</v>
      </c>
      <c r="E26" s="66">
        <f t="shared" si="0"/>
        <v>16</v>
      </c>
      <c r="F26" s="65">
        <f>VLOOKUP($A26,'Return Data'!$B$7:$R$2843,11,0)</f>
        <v>34.1053</v>
      </c>
      <c r="G26" s="66">
        <f t="shared" si="1"/>
        <v>9</v>
      </c>
      <c r="H26" s="65">
        <f>VLOOKUP($A26,'Return Data'!$B$7:$R$2843,12,0)</f>
        <v>50.298000000000002</v>
      </c>
      <c r="I26" s="66">
        <f t="shared" si="2"/>
        <v>8</v>
      </c>
      <c r="J26" s="65">
        <f>VLOOKUP($A26,'Return Data'!$B$7:$R$2843,13,0)</f>
        <v>88.725300000000004</v>
      </c>
      <c r="K26" s="66">
        <f t="shared" si="3"/>
        <v>8</v>
      </c>
      <c r="L26" s="65">
        <f>VLOOKUP($A26,'Return Data'!$B$7:$R$2843,17,0)</f>
        <v>20.408000000000001</v>
      </c>
      <c r="M26" s="66">
        <f t="shared" si="4"/>
        <v>15</v>
      </c>
      <c r="N26" s="65">
        <f>VLOOKUP($A26,'Return Data'!$B$7:$R$2843,14,0)</f>
        <v>9.7394999999999996</v>
      </c>
      <c r="O26" s="66">
        <f>RANK(N26,N$8:N$73,0)</f>
        <v>22</v>
      </c>
      <c r="P26" s="65">
        <f>VLOOKUP($A26,'Return Data'!$B$7:$R$2843,15,0)</f>
        <v>15.5398</v>
      </c>
      <c r="Q26" s="66">
        <f>RANK(P26,P$8:P$73,0)</f>
        <v>9</v>
      </c>
      <c r="R26" s="65">
        <f>VLOOKUP($A26,'Return Data'!$B$7:$R$2843,16,0)</f>
        <v>18.054600000000001</v>
      </c>
      <c r="S26" s="67">
        <f t="shared" si="5"/>
        <v>15</v>
      </c>
    </row>
    <row r="27" spans="1:19" x14ac:dyDescent="0.3">
      <c r="A27" s="63" t="s">
        <v>286</v>
      </c>
      <c r="B27" s="64">
        <f>VLOOKUP($A27,'Return Data'!$B$7:$R$2843,3,0)</f>
        <v>44330</v>
      </c>
      <c r="C27" s="65">
        <f>VLOOKUP($A27,'Return Data'!$B$7:$R$2843,4,0)</f>
        <v>11.32</v>
      </c>
      <c r="D27" s="65">
        <f>VLOOKUP($A27,'Return Data'!$B$7:$R$2843,10,0)</f>
        <v>-3.8233000000000001</v>
      </c>
      <c r="E27" s="66">
        <f t="shared" si="0"/>
        <v>63</v>
      </c>
      <c r="F27" s="65">
        <f>VLOOKUP($A27,'Return Data'!$B$7:$R$2843,11,0)</f>
        <v>10.871700000000001</v>
      </c>
      <c r="G27" s="66">
        <f t="shared" si="1"/>
        <v>65</v>
      </c>
      <c r="H27" s="65">
        <f>VLOOKUP($A27,'Return Data'!$B$7:$R$2843,12,0)</f>
        <v>22.378399999999999</v>
      </c>
      <c r="I27" s="66">
        <f t="shared" si="2"/>
        <v>63</v>
      </c>
      <c r="J27" s="65">
        <f>VLOOKUP($A27,'Return Data'!$B$7:$R$2843,13,0)</f>
        <v>45.1282</v>
      </c>
      <c r="K27" s="66">
        <f t="shared" si="3"/>
        <v>62</v>
      </c>
      <c r="L27" s="65">
        <f>VLOOKUP($A27,'Return Data'!$B$7:$R$2843,17,0)</f>
        <v>10.789</v>
      </c>
      <c r="M27" s="66">
        <f t="shared" si="4"/>
        <v>61</v>
      </c>
      <c r="N27" s="65"/>
      <c r="O27" s="66"/>
      <c r="P27" s="65"/>
      <c r="Q27" s="66"/>
      <c r="R27" s="65">
        <f>VLOOKUP($A27,'Return Data'!$B$7:$R$2843,16,0)</f>
        <v>3.7385000000000002</v>
      </c>
      <c r="S27" s="67">
        <f t="shared" si="5"/>
        <v>60</v>
      </c>
    </row>
    <row r="28" spans="1:19" x14ac:dyDescent="0.3">
      <c r="A28" s="63" t="s">
        <v>287</v>
      </c>
      <c r="B28" s="64">
        <f>VLOOKUP($A28,'Return Data'!$B$7:$R$2843,3,0)</f>
        <v>44330</v>
      </c>
      <c r="C28" s="65">
        <f>VLOOKUP($A28,'Return Data'!$B$7:$R$2843,4,0)</f>
        <v>67.349999999999994</v>
      </c>
      <c r="D28" s="65">
        <f>VLOOKUP($A28,'Return Data'!$B$7:$R$2843,10,0)</f>
        <v>-2.4337</v>
      </c>
      <c r="E28" s="66">
        <f t="shared" si="0"/>
        <v>51</v>
      </c>
      <c r="F28" s="65">
        <f>VLOOKUP($A28,'Return Data'!$B$7:$R$2843,11,0)</f>
        <v>17.130400000000002</v>
      </c>
      <c r="G28" s="66">
        <f t="shared" si="1"/>
        <v>50</v>
      </c>
      <c r="H28" s="65">
        <f>VLOOKUP($A28,'Return Data'!$B$7:$R$2843,12,0)</f>
        <v>30.5992</v>
      </c>
      <c r="I28" s="66">
        <f t="shared" si="2"/>
        <v>52</v>
      </c>
      <c r="J28" s="65">
        <f>VLOOKUP($A28,'Return Data'!$B$7:$R$2843,13,0)</f>
        <v>55.291699999999999</v>
      </c>
      <c r="K28" s="66">
        <f t="shared" si="3"/>
        <v>56</v>
      </c>
      <c r="L28" s="65">
        <f>VLOOKUP($A28,'Return Data'!$B$7:$R$2843,17,0)</f>
        <v>17.936399999999999</v>
      </c>
      <c r="M28" s="66">
        <f t="shared" si="4"/>
        <v>23</v>
      </c>
      <c r="N28" s="65">
        <f>VLOOKUP($A28,'Return Data'!$B$7:$R$2843,14,0)</f>
        <v>10.282299999999999</v>
      </c>
      <c r="O28" s="66">
        <f>RANK(N28,N$8:N$73,0)</f>
        <v>20</v>
      </c>
      <c r="P28" s="65">
        <f>VLOOKUP($A28,'Return Data'!$B$7:$R$2843,15,0)</f>
        <v>14.2323</v>
      </c>
      <c r="Q28" s="66">
        <f>RANK(P28,P$8:P$73,0)</f>
        <v>16</v>
      </c>
      <c r="R28" s="65">
        <f>VLOOKUP($A28,'Return Data'!$B$7:$R$2843,16,0)</f>
        <v>14.1798</v>
      </c>
      <c r="S28" s="67">
        <f t="shared" si="5"/>
        <v>28</v>
      </c>
    </row>
    <row r="29" spans="1:19" x14ac:dyDescent="0.3">
      <c r="A29" s="63" t="s">
        <v>288</v>
      </c>
      <c r="B29" s="64">
        <f>VLOOKUP($A29,'Return Data'!$B$7:$R$2843,3,0)</f>
        <v>44330</v>
      </c>
      <c r="C29" s="65">
        <f>VLOOKUP($A29,'Return Data'!$B$7:$R$2843,4,0)</f>
        <v>13.1553</v>
      </c>
      <c r="D29" s="65">
        <f>VLOOKUP($A29,'Return Data'!$B$7:$R$2843,10,0)</f>
        <v>2.4979</v>
      </c>
      <c r="E29" s="66">
        <f t="shared" si="0"/>
        <v>22</v>
      </c>
      <c r="F29" s="65">
        <f>VLOOKUP($A29,'Return Data'!$B$7:$R$2843,11,0)</f>
        <v>23.579599999999999</v>
      </c>
      <c r="G29" s="66">
        <f t="shared" si="1"/>
        <v>23</v>
      </c>
      <c r="H29" s="65">
        <f>VLOOKUP($A29,'Return Data'!$B$7:$R$2843,12,0)</f>
        <v>33.576700000000002</v>
      </c>
      <c r="I29" s="66">
        <f t="shared" si="2"/>
        <v>39</v>
      </c>
      <c r="J29" s="65">
        <f>VLOOKUP($A29,'Return Data'!$B$7:$R$2843,13,0)</f>
        <v>63.714799999999997</v>
      </c>
      <c r="K29" s="66">
        <f t="shared" si="3"/>
        <v>34</v>
      </c>
      <c r="L29" s="65"/>
      <c r="M29" s="66"/>
      <c r="N29" s="65"/>
      <c r="O29" s="66"/>
      <c r="P29" s="65"/>
      <c r="Q29" s="66"/>
      <c r="R29" s="65">
        <f>VLOOKUP($A29,'Return Data'!$B$7:$R$2843,16,0)</f>
        <v>19.051500000000001</v>
      </c>
      <c r="S29" s="67">
        <f t="shared" si="5"/>
        <v>12</v>
      </c>
    </row>
    <row r="30" spans="1:19" x14ac:dyDescent="0.3">
      <c r="A30" s="63" t="s">
        <v>289</v>
      </c>
      <c r="B30" s="64">
        <f>VLOOKUP($A30,'Return Data'!$B$7:$R$2843,3,0)</f>
        <v>44330</v>
      </c>
      <c r="C30" s="65">
        <f>VLOOKUP($A30,'Return Data'!$B$7:$R$2843,4,0)</f>
        <v>23.049399999999999</v>
      </c>
      <c r="D30" s="65">
        <f>VLOOKUP($A30,'Return Data'!$B$7:$R$2843,10,0)</f>
        <v>-2.9413</v>
      </c>
      <c r="E30" s="66">
        <f t="shared" si="0"/>
        <v>57</v>
      </c>
      <c r="F30" s="65">
        <f>VLOOKUP($A30,'Return Data'!$B$7:$R$2843,11,0)</f>
        <v>17.716100000000001</v>
      </c>
      <c r="G30" s="66">
        <f t="shared" si="1"/>
        <v>49</v>
      </c>
      <c r="H30" s="65">
        <f>VLOOKUP($A30,'Return Data'!$B$7:$R$2843,12,0)</f>
        <v>37.055999999999997</v>
      </c>
      <c r="I30" s="66">
        <f t="shared" si="2"/>
        <v>29</v>
      </c>
      <c r="J30" s="65">
        <f>VLOOKUP($A30,'Return Data'!$B$7:$R$2843,13,0)</f>
        <v>68.386399999999995</v>
      </c>
      <c r="K30" s="66">
        <f t="shared" si="3"/>
        <v>24</v>
      </c>
      <c r="L30" s="65">
        <f>VLOOKUP($A30,'Return Data'!$B$7:$R$2843,17,0)</f>
        <v>19.3475</v>
      </c>
      <c r="M30" s="66">
        <f t="shared" ref="M30:M38" si="8">RANK(L30,L$8:L$73,0)</f>
        <v>18</v>
      </c>
      <c r="N30" s="65">
        <f>VLOOKUP($A30,'Return Data'!$B$7:$R$2843,14,0)</f>
        <v>11.3775</v>
      </c>
      <c r="O30" s="66">
        <f t="shared" ref="O30:O38" si="9">RANK(N30,N$8:N$73,0)</f>
        <v>14</v>
      </c>
      <c r="P30" s="65">
        <f>VLOOKUP($A30,'Return Data'!$B$7:$R$2843,15,0)</f>
        <v>16.021599999999999</v>
      </c>
      <c r="Q30" s="66">
        <f>RANK(P30,P$8:P$73,0)</f>
        <v>7</v>
      </c>
      <c r="R30" s="65">
        <f>VLOOKUP($A30,'Return Data'!$B$7:$R$2843,16,0)</f>
        <v>6.5670999999999999</v>
      </c>
      <c r="S30" s="67">
        <f t="shared" si="5"/>
        <v>56</v>
      </c>
    </row>
    <row r="31" spans="1:19" x14ac:dyDescent="0.3">
      <c r="A31" s="63" t="s">
        <v>290</v>
      </c>
      <c r="B31" s="64">
        <f>VLOOKUP($A31,'Return Data'!$B$7:$R$2843,3,0)</f>
        <v>44330</v>
      </c>
      <c r="C31" s="65">
        <f>VLOOKUP($A31,'Return Data'!$B$7:$R$2843,4,0)</f>
        <v>59.244999999999997</v>
      </c>
      <c r="D31" s="65">
        <f>VLOOKUP($A31,'Return Data'!$B$7:$R$2843,10,0)</f>
        <v>0.82540000000000002</v>
      </c>
      <c r="E31" s="66">
        <f t="shared" si="0"/>
        <v>27</v>
      </c>
      <c r="F31" s="65">
        <f>VLOOKUP($A31,'Return Data'!$B$7:$R$2843,11,0)</f>
        <v>20.4754</v>
      </c>
      <c r="G31" s="66">
        <f t="shared" si="1"/>
        <v>36</v>
      </c>
      <c r="H31" s="65">
        <f>VLOOKUP($A31,'Return Data'!$B$7:$R$2843,12,0)</f>
        <v>35.658999999999999</v>
      </c>
      <c r="I31" s="66">
        <f t="shared" si="2"/>
        <v>33</v>
      </c>
      <c r="J31" s="65">
        <f>VLOOKUP($A31,'Return Data'!$B$7:$R$2843,13,0)</f>
        <v>61.223999999999997</v>
      </c>
      <c r="K31" s="66">
        <f t="shared" si="3"/>
        <v>43</v>
      </c>
      <c r="L31" s="65">
        <f>VLOOKUP($A31,'Return Data'!$B$7:$R$2843,17,0)</f>
        <v>17.8583</v>
      </c>
      <c r="M31" s="66">
        <f t="shared" si="8"/>
        <v>24</v>
      </c>
      <c r="N31" s="65">
        <f>VLOOKUP($A31,'Return Data'!$B$7:$R$2843,14,0)</f>
        <v>12.652799999999999</v>
      </c>
      <c r="O31" s="66">
        <f t="shared" si="9"/>
        <v>10</v>
      </c>
      <c r="P31" s="65">
        <f>VLOOKUP($A31,'Return Data'!$B$7:$R$2843,15,0)</f>
        <v>14.996600000000001</v>
      </c>
      <c r="Q31" s="66">
        <f>RANK(P31,P$8:P$73,0)</f>
        <v>11</v>
      </c>
      <c r="R31" s="65">
        <f>VLOOKUP($A31,'Return Data'!$B$7:$R$2843,16,0)</f>
        <v>12.1775</v>
      </c>
      <c r="S31" s="67">
        <f t="shared" si="5"/>
        <v>39</v>
      </c>
    </row>
    <row r="32" spans="1:19" x14ac:dyDescent="0.3">
      <c r="A32" s="63" t="s">
        <v>291</v>
      </c>
      <c r="B32" s="64">
        <f>VLOOKUP($A32,'Return Data'!$B$7:$R$2843,3,0)</f>
        <v>44330</v>
      </c>
      <c r="C32" s="65">
        <f>VLOOKUP($A32,'Return Data'!$B$7:$R$2843,4,0)</f>
        <v>67.938000000000002</v>
      </c>
      <c r="D32" s="65">
        <f>VLOOKUP($A32,'Return Data'!$B$7:$R$2843,10,0)</f>
        <v>2.0733999999999999</v>
      </c>
      <c r="E32" s="66">
        <f t="shared" si="0"/>
        <v>23</v>
      </c>
      <c r="F32" s="65">
        <f>VLOOKUP($A32,'Return Data'!$B$7:$R$2843,11,0)</f>
        <v>18.194199999999999</v>
      </c>
      <c r="G32" s="66">
        <f t="shared" si="1"/>
        <v>48</v>
      </c>
      <c r="H32" s="65">
        <f>VLOOKUP($A32,'Return Data'!$B$7:$R$2843,12,0)</f>
        <v>31.8186</v>
      </c>
      <c r="I32" s="66">
        <f t="shared" si="2"/>
        <v>44</v>
      </c>
      <c r="J32" s="65">
        <f>VLOOKUP($A32,'Return Data'!$B$7:$R$2843,13,0)</f>
        <v>59.4452</v>
      </c>
      <c r="K32" s="66">
        <f t="shared" si="3"/>
        <v>46</v>
      </c>
      <c r="L32" s="65">
        <f>VLOOKUP($A32,'Return Data'!$B$7:$R$2843,17,0)</f>
        <v>14.983499999999999</v>
      </c>
      <c r="M32" s="66">
        <f t="shared" si="8"/>
        <v>44</v>
      </c>
      <c r="N32" s="65">
        <f>VLOOKUP($A32,'Return Data'!$B$7:$R$2843,14,0)</f>
        <v>6.0868000000000002</v>
      </c>
      <c r="O32" s="66">
        <f t="shared" si="9"/>
        <v>42</v>
      </c>
      <c r="P32" s="65">
        <f>VLOOKUP($A32,'Return Data'!$B$7:$R$2843,15,0)</f>
        <v>12.77</v>
      </c>
      <c r="Q32" s="66">
        <f>RANK(P32,P$8:P$73,0)</f>
        <v>22</v>
      </c>
      <c r="R32" s="65">
        <f>VLOOKUP($A32,'Return Data'!$B$7:$R$2843,16,0)</f>
        <v>13.4162</v>
      </c>
      <c r="S32" s="67">
        <f t="shared" si="5"/>
        <v>32</v>
      </c>
    </row>
    <row r="33" spans="1:19" x14ac:dyDescent="0.3">
      <c r="A33" s="63" t="s">
        <v>292</v>
      </c>
      <c r="B33" s="64">
        <f>VLOOKUP($A33,'Return Data'!$B$7:$R$2843,3,0)</f>
        <v>44330</v>
      </c>
      <c r="C33" s="65">
        <f>VLOOKUP($A33,'Return Data'!$B$7:$R$2843,4,0)</f>
        <v>81.748199999999997</v>
      </c>
      <c r="D33" s="65">
        <f>VLOOKUP($A33,'Return Data'!$B$7:$R$2843,10,0)</f>
        <v>-2.2766999999999999</v>
      </c>
      <c r="E33" s="66">
        <f t="shared" si="0"/>
        <v>48</v>
      </c>
      <c r="F33" s="65">
        <f>VLOOKUP($A33,'Return Data'!$B$7:$R$2843,11,0)</f>
        <v>13.4312</v>
      </c>
      <c r="G33" s="66">
        <f t="shared" si="1"/>
        <v>62</v>
      </c>
      <c r="H33" s="65">
        <f>VLOOKUP($A33,'Return Data'!$B$7:$R$2843,12,0)</f>
        <v>28.914400000000001</v>
      </c>
      <c r="I33" s="66">
        <f t="shared" si="2"/>
        <v>55</v>
      </c>
      <c r="J33" s="65">
        <f>VLOOKUP($A33,'Return Data'!$B$7:$R$2843,13,0)</f>
        <v>50.868400000000001</v>
      </c>
      <c r="K33" s="66">
        <f t="shared" si="3"/>
        <v>60</v>
      </c>
      <c r="L33" s="65">
        <f>VLOOKUP($A33,'Return Data'!$B$7:$R$2843,17,0)</f>
        <v>13.715199999999999</v>
      </c>
      <c r="M33" s="66">
        <f t="shared" si="8"/>
        <v>49</v>
      </c>
      <c r="N33" s="65">
        <f>VLOOKUP($A33,'Return Data'!$B$7:$R$2843,14,0)</f>
        <v>7.4763000000000002</v>
      </c>
      <c r="O33" s="66">
        <f t="shared" si="9"/>
        <v>35</v>
      </c>
      <c r="P33" s="65">
        <f>VLOOKUP($A33,'Return Data'!$B$7:$R$2843,15,0)</f>
        <v>12.3094</v>
      </c>
      <c r="Q33" s="66">
        <f>RANK(P33,P$8:P$73,0)</f>
        <v>23</v>
      </c>
      <c r="R33" s="65">
        <f>VLOOKUP($A33,'Return Data'!$B$7:$R$2843,16,0)</f>
        <v>9.3524999999999991</v>
      </c>
      <c r="S33" s="67">
        <f t="shared" si="5"/>
        <v>51</v>
      </c>
    </row>
    <row r="34" spans="1:19" x14ac:dyDescent="0.3">
      <c r="A34" s="63" t="s">
        <v>435</v>
      </c>
      <c r="B34" s="64">
        <f>VLOOKUP($A34,'Return Data'!$B$7:$R$2843,3,0)</f>
        <v>44330</v>
      </c>
      <c r="C34" s="65">
        <f>VLOOKUP($A34,'Return Data'!$B$7:$R$2843,4,0)</f>
        <v>15.0191</v>
      </c>
      <c r="D34" s="65">
        <f>VLOOKUP($A34,'Return Data'!$B$7:$R$2843,10,0)</f>
        <v>0.114</v>
      </c>
      <c r="E34" s="66">
        <f t="shared" si="0"/>
        <v>29</v>
      </c>
      <c r="F34" s="65">
        <f>VLOOKUP($A34,'Return Data'!$B$7:$R$2843,11,0)</f>
        <v>23.510300000000001</v>
      </c>
      <c r="G34" s="66">
        <f t="shared" si="1"/>
        <v>24</v>
      </c>
      <c r="H34" s="65">
        <f>VLOOKUP($A34,'Return Data'!$B$7:$R$2843,12,0)</f>
        <v>36.6081</v>
      </c>
      <c r="I34" s="66">
        <f t="shared" si="2"/>
        <v>31</v>
      </c>
      <c r="J34" s="65">
        <f>VLOOKUP($A34,'Return Data'!$B$7:$R$2843,13,0)</f>
        <v>62.051600000000001</v>
      </c>
      <c r="K34" s="66">
        <f t="shared" si="3"/>
        <v>41</v>
      </c>
      <c r="L34" s="65">
        <f>VLOOKUP($A34,'Return Data'!$B$7:$R$2843,17,0)</f>
        <v>16.445399999999999</v>
      </c>
      <c r="M34" s="66">
        <f t="shared" si="8"/>
        <v>29</v>
      </c>
      <c r="N34" s="65">
        <f>VLOOKUP($A34,'Return Data'!$B$7:$R$2843,14,0)</f>
        <v>8.4099000000000004</v>
      </c>
      <c r="O34" s="66">
        <f t="shared" si="9"/>
        <v>27</v>
      </c>
      <c r="P34" s="65"/>
      <c r="Q34" s="66"/>
      <c r="R34" s="65">
        <f>VLOOKUP($A34,'Return Data'!$B$7:$R$2843,16,0)</f>
        <v>9.3026999999999997</v>
      </c>
      <c r="S34" s="67">
        <f t="shared" si="5"/>
        <v>52</v>
      </c>
    </row>
    <row r="35" spans="1:19" x14ac:dyDescent="0.3">
      <c r="A35" s="63" t="s">
        <v>294</v>
      </c>
      <c r="B35" s="64">
        <f>VLOOKUP($A35,'Return Data'!$B$7:$R$2843,3,0)</f>
        <v>44330</v>
      </c>
      <c r="C35" s="65">
        <f>VLOOKUP($A35,'Return Data'!$B$7:$R$2843,4,0)</f>
        <v>25.779</v>
      </c>
      <c r="D35" s="65">
        <f>VLOOKUP($A35,'Return Data'!$B$7:$R$2843,10,0)</f>
        <v>-4.65E-2</v>
      </c>
      <c r="E35" s="66">
        <f t="shared" si="0"/>
        <v>32</v>
      </c>
      <c r="F35" s="65">
        <f>VLOOKUP($A35,'Return Data'!$B$7:$R$2843,11,0)</f>
        <v>21.667899999999999</v>
      </c>
      <c r="G35" s="66">
        <f t="shared" si="1"/>
        <v>33</v>
      </c>
      <c r="H35" s="65">
        <f>VLOOKUP($A35,'Return Data'!$B$7:$R$2843,12,0)</f>
        <v>40.332099999999997</v>
      </c>
      <c r="I35" s="66">
        <f t="shared" si="2"/>
        <v>21</v>
      </c>
      <c r="J35" s="65">
        <f>VLOOKUP($A35,'Return Data'!$B$7:$R$2843,13,0)</f>
        <v>75.331599999999995</v>
      </c>
      <c r="K35" s="66">
        <f t="shared" si="3"/>
        <v>17</v>
      </c>
      <c r="L35" s="65">
        <f>VLOOKUP($A35,'Return Data'!$B$7:$R$2843,17,0)</f>
        <v>23.789400000000001</v>
      </c>
      <c r="M35" s="66">
        <f t="shared" si="8"/>
        <v>10</v>
      </c>
      <c r="N35" s="65">
        <f>VLOOKUP($A35,'Return Data'!$B$7:$R$2843,14,0)</f>
        <v>15.8292</v>
      </c>
      <c r="O35" s="66">
        <f t="shared" si="9"/>
        <v>6</v>
      </c>
      <c r="P35" s="65"/>
      <c r="Q35" s="66"/>
      <c r="R35" s="65">
        <f>VLOOKUP($A35,'Return Data'!$B$7:$R$2843,16,0)</f>
        <v>19.242699999999999</v>
      </c>
      <c r="S35" s="67">
        <f t="shared" si="5"/>
        <v>11</v>
      </c>
    </row>
    <row r="36" spans="1:19" x14ac:dyDescent="0.3">
      <c r="A36" s="63" t="s">
        <v>295</v>
      </c>
      <c r="B36" s="64">
        <f>VLOOKUP($A36,'Return Data'!$B$7:$R$2843,3,0)</f>
        <v>44330</v>
      </c>
      <c r="C36" s="65">
        <f>VLOOKUP($A36,'Return Data'!$B$7:$R$2843,4,0)</f>
        <v>21.929500000000001</v>
      </c>
      <c r="D36" s="65">
        <f>VLOOKUP($A36,'Return Data'!$B$7:$R$2843,10,0)</f>
        <v>-1.9468000000000001</v>
      </c>
      <c r="E36" s="66">
        <f t="shared" si="0"/>
        <v>46</v>
      </c>
      <c r="F36" s="65">
        <f>VLOOKUP($A36,'Return Data'!$B$7:$R$2843,11,0)</f>
        <v>19.0792</v>
      </c>
      <c r="G36" s="66">
        <f t="shared" si="1"/>
        <v>39</v>
      </c>
      <c r="H36" s="65">
        <f>VLOOKUP($A36,'Return Data'!$B$7:$R$2843,12,0)</f>
        <v>35.568100000000001</v>
      </c>
      <c r="I36" s="66">
        <f t="shared" si="2"/>
        <v>34</v>
      </c>
      <c r="J36" s="65">
        <f>VLOOKUP($A36,'Return Data'!$B$7:$R$2843,13,0)</f>
        <v>55.309199999999997</v>
      </c>
      <c r="K36" s="66">
        <f t="shared" si="3"/>
        <v>55</v>
      </c>
      <c r="L36" s="65">
        <f>VLOOKUP($A36,'Return Data'!$B$7:$R$2843,17,0)</f>
        <v>15.981400000000001</v>
      </c>
      <c r="M36" s="66">
        <f t="shared" si="8"/>
        <v>35</v>
      </c>
      <c r="N36" s="65">
        <f>VLOOKUP($A36,'Return Data'!$B$7:$R$2843,14,0)</f>
        <v>6.5198999999999998</v>
      </c>
      <c r="O36" s="66">
        <f t="shared" si="9"/>
        <v>40</v>
      </c>
      <c r="P36" s="65">
        <f>VLOOKUP($A36,'Return Data'!$B$7:$R$2843,15,0)</f>
        <v>14.458</v>
      </c>
      <c r="Q36" s="66">
        <f>RANK(P36,P$8:P$73,0)</f>
        <v>14</v>
      </c>
      <c r="R36" s="65">
        <f>VLOOKUP($A36,'Return Data'!$B$7:$R$2843,16,0)</f>
        <v>13.2407</v>
      </c>
      <c r="S36" s="67">
        <f t="shared" si="5"/>
        <v>33</v>
      </c>
    </row>
    <row r="37" spans="1:19" x14ac:dyDescent="0.3">
      <c r="A37" s="63" t="s">
        <v>2018</v>
      </c>
      <c r="B37" s="64">
        <f>VLOOKUP($A37,'Return Data'!$B$7:$R$2843,3,0)</f>
        <v>44330</v>
      </c>
      <c r="C37" s="65">
        <f>VLOOKUP($A37,'Return Data'!$B$7:$R$2843,4,0)</f>
        <v>17.049299999999999</v>
      </c>
      <c r="D37" s="65">
        <f>VLOOKUP($A37,'Return Data'!$B$7:$R$2843,10,0)</f>
        <v>-3.3580000000000001</v>
      </c>
      <c r="E37" s="66">
        <f t="shared" si="0"/>
        <v>59</v>
      </c>
      <c r="F37" s="65">
        <f>VLOOKUP($A37,'Return Data'!$B$7:$R$2843,11,0)</f>
        <v>14.301299999999999</v>
      </c>
      <c r="G37" s="66">
        <f t="shared" si="1"/>
        <v>59</v>
      </c>
      <c r="H37" s="65">
        <f>VLOOKUP($A37,'Return Data'!$B$7:$R$2843,12,0)</f>
        <v>26.9588</v>
      </c>
      <c r="I37" s="66">
        <f t="shared" si="2"/>
        <v>61</v>
      </c>
      <c r="J37" s="65">
        <f>VLOOKUP($A37,'Return Data'!$B$7:$R$2843,13,0)</f>
        <v>52.019599999999997</v>
      </c>
      <c r="K37" s="66">
        <f t="shared" si="3"/>
        <v>58</v>
      </c>
      <c r="L37" s="65">
        <f>VLOOKUP($A37,'Return Data'!$B$7:$R$2843,17,0)</f>
        <v>10.992900000000001</v>
      </c>
      <c r="M37" s="66">
        <f t="shared" si="8"/>
        <v>60</v>
      </c>
      <c r="N37" s="65">
        <f>VLOOKUP($A37,'Return Data'!$B$7:$R$2843,14,0)</f>
        <v>6.6374000000000004</v>
      </c>
      <c r="O37" s="66">
        <f t="shared" si="9"/>
        <v>39</v>
      </c>
      <c r="P37" s="65"/>
      <c r="Q37" s="66"/>
      <c r="R37" s="65">
        <f>VLOOKUP($A37,'Return Data'!$B$7:$R$2843,16,0)</f>
        <v>10.434699999999999</v>
      </c>
      <c r="S37" s="67">
        <f t="shared" si="5"/>
        <v>47</v>
      </c>
    </row>
    <row r="38" spans="1:19" x14ac:dyDescent="0.3">
      <c r="A38" s="63" t="s">
        <v>296</v>
      </c>
      <c r="B38" s="64">
        <f>VLOOKUP($A38,'Return Data'!$B$7:$R$2843,3,0)</f>
        <v>44330</v>
      </c>
      <c r="C38" s="65">
        <f>VLOOKUP($A38,'Return Data'!$B$7:$R$2843,4,0)</f>
        <v>63.067399999999999</v>
      </c>
      <c r="D38" s="65">
        <f>VLOOKUP($A38,'Return Data'!$B$7:$R$2843,10,0)</f>
        <v>2.0221</v>
      </c>
      <c r="E38" s="66">
        <f t="shared" si="0"/>
        <v>24</v>
      </c>
      <c r="F38" s="65">
        <f>VLOOKUP($A38,'Return Data'!$B$7:$R$2843,11,0)</f>
        <v>26.191299999999998</v>
      </c>
      <c r="G38" s="66">
        <f t="shared" si="1"/>
        <v>17</v>
      </c>
      <c r="H38" s="65">
        <f>VLOOKUP($A38,'Return Data'!$B$7:$R$2843,12,0)</f>
        <v>41.0443</v>
      </c>
      <c r="I38" s="66">
        <f t="shared" si="2"/>
        <v>17</v>
      </c>
      <c r="J38" s="65">
        <f>VLOOKUP($A38,'Return Data'!$B$7:$R$2843,13,0)</f>
        <v>66.565200000000004</v>
      </c>
      <c r="K38" s="66">
        <f t="shared" si="3"/>
        <v>29</v>
      </c>
      <c r="L38" s="65">
        <f>VLOOKUP($A38,'Return Data'!$B$7:$R$2843,17,0)</f>
        <v>9.266</v>
      </c>
      <c r="M38" s="66">
        <f t="shared" si="8"/>
        <v>62</v>
      </c>
      <c r="N38" s="65">
        <f>VLOOKUP($A38,'Return Data'!$B$7:$R$2843,14,0)</f>
        <v>2.2679</v>
      </c>
      <c r="O38" s="66">
        <f t="shared" si="9"/>
        <v>49</v>
      </c>
      <c r="P38" s="65">
        <f>VLOOKUP($A38,'Return Data'!$B$7:$R$2843,15,0)</f>
        <v>7.7422000000000004</v>
      </c>
      <c r="Q38" s="66">
        <f>RANK(P38,P$8:P$73,0)</f>
        <v>39</v>
      </c>
      <c r="R38" s="65">
        <f>VLOOKUP($A38,'Return Data'!$B$7:$R$2843,16,0)</f>
        <v>12.4838</v>
      </c>
      <c r="S38" s="67">
        <f t="shared" si="5"/>
        <v>38</v>
      </c>
    </row>
    <row r="39" spans="1:19" x14ac:dyDescent="0.3">
      <c r="A39" s="63" t="s">
        <v>297</v>
      </c>
      <c r="B39" s="64">
        <f>VLOOKUP($A39,'Return Data'!$B$7:$R$2843,3,0)</f>
        <v>44330</v>
      </c>
      <c r="C39" s="65">
        <f>VLOOKUP($A39,'Return Data'!$B$7:$R$2843,4,0)</f>
        <v>15.174200000000001</v>
      </c>
      <c r="D39" s="65">
        <f>VLOOKUP($A39,'Return Data'!$B$7:$R$2843,10,0)</f>
        <v>3.2229999999999999</v>
      </c>
      <c r="E39" s="66">
        <f t="shared" si="0"/>
        <v>18</v>
      </c>
      <c r="F39" s="65">
        <f>VLOOKUP($A39,'Return Data'!$B$7:$R$2843,11,0)</f>
        <v>18.309000000000001</v>
      </c>
      <c r="G39" s="66">
        <f t="shared" si="1"/>
        <v>47</v>
      </c>
      <c r="H39" s="65">
        <f>VLOOKUP($A39,'Return Data'!$B$7:$R$2843,12,0)</f>
        <v>30.9453</v>
      </c>
      <c r="I39" s="66">
        <f t="shared" si="2"/>
        <v>51</v>
      </c>
      <c r="J39" s="65">
        <f>VLOOKUP($A39,'Return Data'!$B$7:$R$2843,13,0)</f>
        <v>65.465699999999998</v>
      </c>
      <c r="K39" s="66">
        <f t="shared" si="3"/>
        <v>31</v>
      </c>
      <c r="L39" s="65"/>
      <c r="M39" s="66"/>
      <c r="N39" s="65"/>
      <c r="O39" s="66"/>
      <c r="P39" s="65"/>
      <c r="Q39" s="66"/>
      <c r="R39" s="65">
        <f>VLOOKUP($A39,'Return Data'!$B$7:$R$2843,16,0)</f>
        <v>25.938099999999999</v>
      </c>
      <c r="S39" s="67">
        <f t="shared" si="5"/>
        <v>1</v>
      </c>
    </row>
    <row r="40" spans="1:19" x14ac:dyDescent="0.3">
      <c r="A40" s="63" t="s">
        <v>298</v>
      </c>
      <c r="B40" s="64">
        <f>VLOOKUP($A40,'Return Data'!$B$7:$R$2843,3,0)</f>
        <v>44330</v>
      </c>
      <c r="C40" s="65">
        <f>VLOOKUP($A40,'Return Data'!$B$7:$R$2843,4,0)</f>
        <v>19.39</v>
      </c>
      <c r="D40" s="65">
        <f>VLOOKUP($A40,'Return Data'!$B$7:$R$2843,10,0)</f>
        <v>3.4133</v>
      </c>
      <c r="E40" s="66">
        <f t="shared" ref="E40:E71" si="10">RANK(D40,D$8:D$73,0)</f>
        <v>17</v>
      </c>
      <c r="F40" s="65">
        <f>VLOOKUP($A40,'Return Data'!$B$7:$R$2843,11,0)</f>
        <v>25.827400000000001</v>
      </c>
      <c r="G40" s="66">
        <f t="shared" ref="G40:G71" si="11">RANK(F40,F$8:F$73,0)</f>
        <v>19</v>
      </c>
      <c r="H40" s="65">
        <f>VLOOKUP($A40,'Return Data'!$B$7:$R$2843,12,0)</f>
        <v>37.420299999999997</v>
      </c>
      <c r="I40" s="66">
        <f t="shared" ref="I40:I71" si="12">RANK(H40,H$8:H$73,0)</f>
        <v>27</v>
      </c>
      <c r="J40" s="65">
        <f>VLOOKUP($A40,'Return Data'!$B$7:$R$2843,13,0)</f>
        <v>68.316000000000003</v>
      </c>
      <c r="K40" s="66">
        <f t="shared" ref="K40:K71" si="13">RANK(J40,J$8:J$73,0)</f>
        <v>25</v>
      </c>
      <c r="L40" s="65">
        <f>VLOOKUP($A40,'Return Data'!$B$7:$R$2843,17,0)</f>
        <v>18.465299999999999</v>
      </c>
      <c r="M40" s="66">
        <f t="shared" ref="M40:M53" si="14">RANK(L40,L$8:L$73,0)</f>
        <v>21</v>
      </c>
      <c r="N40" s="65">
        <f>VLOOKUP($A40,'Return Data'!$B$7:$R$2843,14,0)</f>
        <v>11.140499999999999</v>
      </c>
      <c r="O40" s="66">
        <f t="shared" ref="O40:O49" si="15">RANK(N40,N$8:N$73,0)</f>
        <v>16</v>
      </c>
      <c r="P40" s="65"/>
      <c r="Q40" s="66"/>
      <c r="R40" s="65">
        <f>VLOOKUP($A40,'Return Data'!$B$7:$R$2843,16,0)</f>
        <v>12.976000000000001</v>
      </c>
      <c r="S40" s="67">
        <f t="shared" ref="S40:S71" si="16">RANK(R40,R$8:R$73,0)</f>
        <v>34</v>
      </c>
    </row>
    <row r="41" spans="1:19" x14ac:dyDescent="0.3">
      <c r="A41" s="63" t="s">
        <v>299</v>
      </c>
      <c r="B41" s="64">
        <f>VLOOKUP($A41,'Return Data'!$B$7:$R$2843,3,0)</f>
        <v>44330</v>
      </c>
      <c r="C41" s="65">
        <f>VLOOKUP($A41,'Return Data'!$B$7:$R$2843,4,0)</f>
        <v>735.90079534596805</v>
      </c>
      <c r="D41" s="65">
        <f>VLOOKUP($A41,'Return Data'!$B$7:$R$2843,10,0)</f>
        <v>-1.8568</v>
      </c>
      <c r="E41" s="66">
        <f t="shared" si="10"/>
        <v>44</v>
      </c>
      <c r="F41" s="65">
        <f>VLOOKUP($A41,'Return Data'!$B$7:$R$2843,11,0)</f>
        <v>19.026399999999999</v>
      </c>
      <c r="G41" s="66">
        <f t="shared" si="11"/>
        <v>40</v>
      </c>
      <c r="H41" s="65">
        <f>VLOOKUP($A41,'Return Data'!$B$7:$R$2843,12,0)</f>
        <v>34.078200000000002</v>
      </c>
      <c r="I41" s="66">
        <f t="shared" si="12"/>
        <v>36</v>
      </c>
      <c r="J41" s="65">
        <f>VLOOKUP($A41,'Return Data'!$B$7:$R$2843,13,0)</f>
        <v>64.2012</v>
      </c>
      <c r="K41" s="66">
        <f t="shared" si="13"/>
        <v>32</v>
      </c>
      <c r="L41" s="65">
        <f>VLOOKUP($A41,'Return Data'!$B$7:$R$2843,17,0)</f>
        <v>15.6381</v>
      </c>
      <c r="M41" s="66">
        <f t="shared" si="14"/>
        <v>40</v>
      </c>
      <c r="N41" s="65">
        <f>VLOOKUP($A41,'Return Data'!$B$7:$R$2843,14,0)</f>
        <v>7.5715000000000003</v>
      </c>
      <c r="O41" s="66">
        <f t="shared" si="15"/>
        <v>34</v>
      </c>
      <c r="P41" s="65">
        <f>VLOOKUP($A41,'Return Data'!$B$7:$R$2843,15,0)</f>
        <v>11.2593</v>
      </c>
      <c r="Q41" s="66">
        <f>RANK(P41,P$8:P$73,0)</f>
        <v>31</v>
      </c>
      <c r="R41" s="65">
        <f>VLOOKUP($A41,'Return Data'!$B$7:$R$2843,16,0)</f>
        <v>18.6495</v>
      </c>
      <c r="S41" s="67">
        <f t="shared" si="16"/>
        <v>14</v>
      </c>
    </row>
    <row r="42" spans="1:19" x14ac:dyDescent="0.3">
      <c r="A42" s="63" t="s">
        <v>300</v>
      </c>
      <c r="B42" s="64">
        <f>VLOOKUP($A42,'Return Data'!$B$7:$R$2843,3,0)</f>
        <v>44330</v>
      </c>
      <c r="C42" s="65">
        <f>VLOOKUP($A42,'Return Data'!$B$7:$R$2843,4,0)</f>
        <v>401.50163058715702</v>
      </c>
      <c r="D42" s="65">
        <f>VLOOKUP($A42,'Return Data'!$B$7:$R$2843,10,0)</f>
        <v>-1.8620000000000001</v>
      </c>
      <c r="E42" s="66">
        <f t="shared" si="10"/>
        <v>45</v>
      </c>
      <c r="F42" s="65">
        <f>VLOOKUP($A42,'Return Data'!$B$7:$R$2843,11,0)</f>
        <v>18.9755</v>
      </c>
      <c r="G42" s="66">
        <f t="shared" si="11"/>
        <v>41</v>
      </c>
      <c r="H42" s="65">
        <f>VLOOKUP($A42,'Return Data'!$B$7:$R$2843,12,0)</f>
        <v>33.7286</v>
      </c>
      <c r="I42" s="66">
        <f t="shared" si="12"/>
        <v>38</v>
      </c>
      <c r="J42" s="65">
        <f>VLOOKUP($A42,'Return Data'!$B$7:$R$2843,13,0)</f>
        <v>63.348500000000001</v>
      </c>
      <c r="K42" s="66">
        <f t="shared" si="13"/>
        <v>35</v>
      </c>
      <c r="L42" s="65">
        <f>VLOOKUP($A42,'Return Data'!$B$7:$R$2843,17,0)</f>
        <v>15.827500000000001</v>
      </c>
      <c r="M42" s="66">
        <f t="shared" si="14"/>
        <v>39</v>
      </c>
      <c r="N42" s="65">
        <f>VLOOKUP($A42,'Return Data'!$B$7:$R$2843,14,0)</f>
        <v>7.4676</v>
      </c>
      <c r="O42" s="66">
        <f t="shared" si="15"/>
        <v>36</v>
      </c>
      <c r="P42" s="65">
        <f>VLOOKUP($A42,'Return Data'!$B$7:$R$2843,15,0)</f>
        <v>14.384</v>
      </c>
      <c r="Q42" s="66">
        <f>RANK(P42,P$8:P$73,0)</f>
        <v>15</v>
      </c>
      <c r="R42" s="65">
        <f>VLOOKUP($A42,'Return Data'!$B$7:$R$2843,16,0)</f>
        <v>15.8238</v>
      </c>
      <c r="S42" s="67">
        <f t="shared" si="16"/>
        <v>20</v>
      </c>
    </row>
    <row r="43" spans="1:19" x14ac:dyDescent="0.3">
      <c r="A43" s="63" t="s">
        <v>301</v>
      </c>
      <c r="B43" s="64">
        <f>VLOOKUP($A43,'Return Data'!$B$7:$R$2843,3,0)</f>
        <v>44330</v>
      </c>
      <c r="C43" s="65">
        <f>VLOOKUP($A43,'Return Data'!$B$7:$R$2843,4,0)</f>
        <v>181.32689999999999</v>
      </c>
      <c r="D43" s="65">
        <f>VLOOKUP($A43,'Return Data'!$B$7:$R$2843,10,0)</f>
        <v>21.242699999999999</v>
      </c>
      <c r="E43" s="66">
        <f t="shared" si="10"/>
        <v>1</v>
      </c>
      <c r="F43" s="65">
        <f>VLOOKUP($A43,'Return Data'!$B$7:$R$2843,11,0)</f>
        <v>51.531599999999997</v>
      </c>
      <c r="G43" s="66">
        <f t="shared" si="11"/>
        <v>1</v>
      </c>
      <c r="H43" s="65">
        <f>VLOOKUP($A43,'Return Data'!$B$7:$R$2843,12,0)</f>
        <v>67.946399999999997</v>
      </c>
      <c r="I43" s="66">
        <f t="shared" si="12"/>
        <v>1</v>
      </c>
      <c r="J43" s="65">
        <f>VLOOKUP($A43,'Return Data'!$B$7:$R$2843,13,0)</f>
        <v>126.6915</v>
      </c>
      <c r="K43" s="66">
        <f t="shared" si="13"/>
        <v>1</v>
      </c>
      <c r="L43" s="65">
        <f>VLOOKUP($A43,'Return Data'!$B$7:$R$2843,17,0)</f>
        <v>43.102699999999999</v>
      </c>
      <c r="M43" s="66">
        <f t="shared" si="14"/>
        <v>1</v>
      </c>
      <c r="N43" s="65">
        <f>VLOOKUP($A43,'Return Data'!$B$7:$R$2843,14,0)</f>
        <v>25.875900000000001</v>
      </c>
      <c r="O43" s="66">
        <f t="shared" si="15"/>
        <v>1</v>
      </c>
      <c r="P43" s="65">
        <f>VLOOKUP($A43,'Return Data'!$B$7:$R$2843,15,0)</f>
        <v>22.596699999999998</v>
      </c>
      <c r="Q43" s="66">
        <f>RANK(P43,P$8:P$73,0)</f>
        <v>3</v>
      </c>
      <c r="R43" s="65">
        <f>VLOOKUP($A43,'Return Data'!$B$7:$R$2843,16,0)</f>
        <v>14.695399999999999</v>
      </c>
      <c r="S43" s="67">
        <f t="shared" si="16"/>
        <v>25</v>
      </c>
    </row>
    <row r="44" spans="1:19" x14ac:dyDescent="0.3">
      <c r="A44" s="63" t="s">
        <v>302</v>
      </c>
      <c r="B44" s="64">
        <f>VLOOKUP($A44,'Return Data'!$B$7:$R$2843,3,0)</f>
        <v>44330</v>
      </c>
      <c r="C44" s="65">
        <f>VLOOKUP($A44,'Return Data'!$B$7:$R$2843,4,0)</f>
        <v>66.45</v>
      </c>
      <c r="D44" s="65">
        <f>VLOOKUP($A44,'Return Data'!$B$7:$R$2843,10,0)</f>
        <v>-0.41959999999999997</v>
      </c>
      <c r="E44" s="66">
        <f t="shared" si="10"/>
        <v>36</v>
      </c>
      <c r="F44" s="65">
        <f>VLOOKUP($A44,'Return Data'!$B$7:$R$2843,11,0)</f>
        <v>21.859500000000001</v>
      </c>
      <c r="G44" s="66">
        <f t="shared" si="11"/>
        <v>32</v>
      </c>
      <c r="H44" s="65">
        <f>VLOOKUP($A44,'Return Data'!$B$7:$R$2843,12,0)</f>
        <v>38.697600000000001</v>
      </c>
      <c r="I44" s="66">
        <f t="shared" si="12"/>
        <v>25</v>
      </c>
      <c r="J44" s="65">
        <f>VLOOKUP($A44,'Return Data'!$B$7:$R$2843,13,0)</f>
        <v>66.834000000000003</v>
      </c>
      <c r="K44" s="66">
        <f t="shared" si="13"/>
        <v>28</v>
      </c>
      <c r="L44" s="65">
        <f>VLOOKUP($A44,'Return Data'!$B$7:$R$2843,17,0)</f>
        <v>11.849399999999999</v>
      </c>
      <c r="M44" s="66">
        <f t="shared" si="14"/>
        <v>56</v>
      </c>
      <c r="N44" s="65">
        <f>VLOOKUP($A44,'Return Data'!$B$7:$R$2843,14,0)</f>
        <v>8.0061999999999998</v>
      </c>
      <c r="O44" s="66">
        <f t="shared" si="15"/>
        <v>31</v>
      </c>
      <c r="P44" s="65">
        <f>VLOOKUP($A44,'Return Data'!$B$7:$R$2843,15,0)</f>
        <v>11.148899999999999</v>
      </c>
      <c r="Q44" s="66">
        <f>RANK(P44,P$8:P$73,0)</f>
        <v>32</v>
      </c>
      <c r="R44" s="65">
        <f>VLOOKUP($A44,'Return Data'!$B$7:$R$2843,16,0)</f>
        <v>16.309899999999999</v>
      </c>
      <c r="S44" s="67">
        <f t="shared" si="16"/>
        <v>18</v>
      </c>
    </row>
    <row r="45" spans="1:19" x14ac:dyDescent="0.3">
      <c r="A45" s="63" t="s">
        <v>373</v>
      </c>
      <c r="B45" s="64">
        <f>VLOOKUP($A45,'Return Data'!$B$7:$R$2843,3,0)</f>
        <v>44330</v>
      </c>
      <c r="C45" s="65">
        <f>VLOOKUP($A45,'Return Data'!$B$7:$R$2843,4,0)</f>
        <v>577.84078948774197</v>
      </c>
      <c r="D45" s="65">
        <f>VLOOKUP($A45,'Return Data'!$B$7:$R$2843,10,0)</f>
        <v>-3.2899999999999999E-2</v>
      </c>
      <c r="E45" s="66">
        <f t="shared" si="10"/>
        <v>31</v>
      </c>
      <c r="F45" s="65">
        <f>VLOOKUP($A45,'Return Data'!$B$7:$R$2843,11,0)</f>
        <v>23.035900000000002</v>
      </c>
      <c r="G45" s="66">
        <f t="shared" si="11"/>
        <v>27</v>
      </c>
      <c r="H45" s="65">
        <f>VLOOKUP($A45,'Return Data'!$B$7:$R$2843,12,0)</f>
        <v>31.221800000000002</v>
      </c>
      <c r="I45" s="66">
        <f t="shared" si="12"/>
        <v>49</v>
      </c>
      <c r="J45" s="65">
        <f>VLOOKUP($A45,'Return Data'!$B$7:$R$2843,13,0)</f>
        <v>62.724699999999999</v>
      </c>
      <c r="K45" s="66">
        <f t="shared" si="13"/>
        <v>39</v>
      </c>
      <c r="L45" s="65">
        <f>VLOOKUP($A45,'Return Data'!$B$7:$R$2843,17,0)</f>
        <v>16.373000000000001</v>
      </c>
      <c r="M45" s="66">
        <f t="shared" si="14"/>
        <v>31</v>
      </c>
      <c r="N45" s="65">
        <f>VLOOKUP($A45,'Return Data'!$B$7:$R$2843,14,0)</f>
        <v>9.7372999999999994</v>
      </c>
      <c r="O45" s="66">
        <f t="shared" si="15"/>
        <v>23</v>
      </c>
      <c r="P45" s="65">
        <f>VLOOKUP($A45,'Return Data'!$B$7:$R$2843,15,0)</f>
        <v>11.4993</v>
      </c>
      <c r="Q45" s="66">
        <f>RANK(P45,P$8:P$73,0)</f>
        <v>29</v>
      </c>
      <c r="R45" s="65">
        <f>VLOOKUP($A45,'Return Data'!$B$7:$R$2843,16,0)</f>
        <v>15.507300000000001</v>
      </c>
      <c r="S45" s="67">
        <f t="shared" si="16"/>
        <v>21</v>
      </c>
    </row>
    <row r="46" spans="1:19" x14ac:dyDescent="0.3">
      <c r="A46" s="63" t="s">
        <v>304</v>
      </c>
      <c r="B46" s="64">
        <f>VLOOKUP($A46,'Return Data'!$B$7:$R$2843,3,0)</f>
        <v>44330</v>
      </c>
      <c r="C46" s="65">
        <f>VLOOKUP($A46,'Return Data'!$B$7:$R$2843,4,0)</f>
        <v>20.2182</v>
      </c>
      <c r="D46" s="65">
        <f>VLOOKUP($A46,'Return Data'!$B$7:$R$2843,10,0)</f>
        <v>7.0959000000000003</v>
      </c>
      <c r="E46" s="66">
        <f t="shared" si="10"/>
        <v>9</v>
      </c>
      <c r="F46" s="65">
        <f>VLOOKUP($A46,'Return Data'!$B$7:$R$2843,11,0)</f>
        <v>28.3964</v>
      </c>
      <c r="G46" s="66">
        <f t="shared" si="11"/>
        <v>13</v>
      </c>
      <c r="H46" s="65">
        <f>VLOOKUP($A46,'Return Data'!$B$7:$R$2843,12,0)</f>
        <v>41.017200000000003</v>
      </c>
      <c r="I46" s="66">
        <f t="shared" si="12"/>
        <v>18</v>
      </c>
      <c r="J46" s="65">
        <f>VLOOKUP($A46,'Return Data'!$B$7:$R$2843,13,0)</f>
        <v>83.122600000000006</v>
      </c>
      <c r="K46" s="66">
        <f t="shared" si="13"/>
        <v>12</v>
      </c>
      <c r="L46" s="65">
        <f>VLOOKUP($A46,'Return Data'!$B$7:$R$2843,17,0)</f>
        <v>24.557600000000001</v>
      </c>
      <c r="M46" s="66">
        <f t="shared" si="14"/>
        <v>9</v>
      </c>
      <c r="N46" s="65">
        <f>VLOOKUP($A46,'Return Data'!$B$7:$R$2843,14,0)</f>
        <v>14.8256</v>
      </c>
      <c r="O46" s="66">
        <f t="shared" si="15"/>
        <v>7</v>
      </c>
      <c r="P46" s="65"/>
      <c r="Q46" s="66"/>
      <c r="R46" s="65">
        <f>VLOOKUP($A46,'Return Data'!$B$7:$R$2843,16,0)</f>
        <v>14.73</v>
      </c>
      <c r="S46" s="67">
        <f t="shared" si="16"/>
        <v>24</v>
      </c>
    </row>
    <row r="47" spans="1:19" x14ac:dyDescent="0.3">
      <c r="A47" s="63" t="s">
        <v>305</v>
      </c>
      <c r="B47" s="64">
        <f>VLOOKUP($A47,'Return Data'!$B$7:$R$2843,3,0)</f>
        <v>44330</v>
      </c>
      <c r="C47" s="65">
        <f>VLOOKUP($A47,'Return Data'!$B$7:$R$2843,4,0)</f>
        <v>20.8917</v>
      </c>
      <c r="D47" s="65">
        <f>VLOOKUP($A47,'Return Data'!$B$7:$R$2843,10,0)</f>
        <v>6.3883999999999999</v>
      </c>
      <c r="E47" s="66">
        <f t="shared" si="10"/>
        <v>11</v>
      </c>
      <c r="F47" s="65">
        <f>VLOOKUP($A47,'Return Data'!$B$7:$R$2843,11,0)</f>
        <v>27.309200000000001</v>
      </c>
      <c r="G47" s="66">
        <f t="shared" si="11"/>
        <v>15</v>
      </c>
      <c r="H47" s="65">
        <f>VLOOKUP($A47,'Return Data'!$B$7:$R$2843,12,0)</f>
        <v>40.251300000000001</v>
      </c>
      <c r="I47" s="66">
        <f t="shared" si="12"/>
        <v>22</v>
      </c>
      <c r="J47" s="65">
        <f>VLOOKUP($A47,'Return Data'!$B$7:$R$2843,13,0)</f>
        <v>82.519199999999998</v>
      </c>
      <c r="K47" s="66">
        <f t="shared" si="13"/>
        <v>13</v>
      </c>
      <c r="L47" s="65">
        <f>VLOOKUP($A47,'Return Data'!$B$7:$R$2843,17,0)</f>
        <v>24.745799999999999</v>
      </c>
      <c r="M47" s="66">
        <f t="shared" si="14"/>
        <v>8</v>
      </c>
      <c r="N47" s="65">
        <f>VLOOKUP($A47,'Return Data'!$B$7:$R$2843,14,0)</f>
        <v>13.5191</v>
      </c>
      <c r="O47" s="66">
        <f t="shared" si="15"/>
        <v>8</v>
      </c>
      <c r="P47" s="65">
        <f>VLOOKUP($A47,'Return Data'!$B$7:$R$2843,15,0)</f>
        <v>15.936</v>
      </c>
      <c r="Q47" s="66">
        <f>RANK(P47,P$8:P$73,0)</f>
        <v>8</v>
      </c>
      <c r="R47" s="65">
        <f>VLOOKUP($A47,'Return Data'!$B$7:$R$2843,16,0)</f>
        <v>12.7417</v>
      </c>
      <c r="S47" s="67">
        <f t="shared" si="16"/>
        <v>35</v>
      </c>
    </row>
    <row r="48" spans="1:19" x14ac:dyDescent="0.3">
      <c r="A48" s="63" t="s">
        <v>306</v>
      </c>
      <c r="B48" s="64">
        <f>VLOOKUP($A48,'Return Data'!$B$7:$R$2843,3,0)</f>
        <v>44330</v>
      </c>
      <c r="C48" s="65">
        <f>VLOOKUP($A48,'Return Data'!$B$7:$R$2843,4,0)</f>
        <v>19.764299999999999</v>
      </c>
      <c r="D48" s="65">
        <f>VLOOKUP($A48,'Return Data'!$B$7:$R$2843,10,0)</f>
        <v>6.9885000000000002</v>
      </c>
      <c r="E48" s="66">
        <f t="shared" si="10"/>
        <v>10</v>
      </c>
      <c r="F48" s="65">
        <f>VLOOKUP($A48,'Return Data'!$B$7:$R$2843,11,0)</f>
        <v>28.3354</v>
      </c>
      <c r="G48" s="66">
        <f t="shared" si="11"/>
        <v>14</v>
      </c>
      <c r="H48" s="65">
        <f>VLOOKUP($A48,'Return Data'!$B$7:$R$2843,12,0)</f>
        <v>40.9651</v>
      </c>
      <c r="I48" s="66">
        <f t="shared" si="12"/>
        <v>19</v>
      </c>
      <c r="J48" s="65">
        <f>VLOOKUP($A48,'Return Data'!$B$7:$R$2843,13,0)</f>
        <v>85.594200000000001</v>
      </c>
      <c r="K48" s="66">
        <f t="shared" si="13"/>
        <v>10</v>
      </c>
      <c r="L48" s="65">
        <f>VLOOKUP($A48,'Return Data'!$B$7:$R$2843,17,0)</f>
        <v>23.202500000000001</v>
      </c>
      <c r="M48" s="66">
        <f t="shared" si="14"/>
        <v>11</v>
      </c>
      <c r="N48" s="65">
        <f>VLOOKUP($A48,'Return Data'!$B$7:$R$2843,14,0)</f>
        <v>12.4194</v>
      </c>
      <c r="O48" s="66">
        <f t="shared" si="15"/>
        <v>11</v>
      </c>
      <c r="P48" s="65">
        <f>VLOOKUP($A48,'Return Data'!$B$7:$R$2843,15,0)</f>
        <v>14.7578</v>
      </c>
      <c r="Q48" s="66">
        <f>RANK(P48,P$8:P$73,0)</f>
        <v>12</v>
      </c>
      <c r="R48" s="65">
        <f>VLOOKUP($A48,'Return Data'!$B$7:$R$2843,16,0)</f>
        <v>11.5693</v>
      </c>
      <c r="S48" s="67">
        <f t="shared" si="16"/>
        <v>40</v>
      </c>
    </row>
    <row r="49" spans="1:19" x14ac:dyDescent="0.3">
      <c r="A49" s="63" t="s">
        <v>307</v>
      </c>
      <c r="B49" s="64">
        <f>VLOOKUP($A49,'Return Data'!$B$7:$R$2843,3,0)</f>
        <v>44330</v>
      </c>
      <c r="C49" s="65">
        <f>VLOOKUP($A49,'Return Data'!$B$7:$R$2843,4,0)</f>
        <v>21.683800000000002</v>
      </c>
      <c r="D49" s="65">
        <f>VLOOKUP($A49,'Return Data'!$B$7:$R$2843,10,0)</f>
        <v>7.7488000000000001</v>
      </c>
      <c r="E49" s="66">
        <f t="shared" si="10"/>
        <v>8</v>
      </c>
      <c r="F49" s="65">
        <f>VLOOKUP($A49,'Return Data'!$B$7:$R$2843,11,0)</f>
        <v>34.704599999999999</v>
      </c>
      <c r="G49" s="66">
        <f t="shared" si="11"/>
        <v>8</v>
      </c>
      <c r="H49" s="65">
        <f>VLOOKUP($A49,'Return Data'!$B$7:$R$2843,12,0)</f>
        <v>49.665199999999999</v>
      </c>
      <c r="I49" s="66">
        <f t="shared" si="12"/>
        <v>9</v>
      </c>
      <c r="J49" s="65">
        <f>VLOOKUP($A49,'Return Data'!$B$7:$R$2843,13,0)</f>
        <v>87.260199999999998</v>
      </c>
      <c r="K49" s="66">
        <f t="shared" si="13"/>
        <v>9</v>
      </c>
      <c r="L49" s="65">
        <f>VLOOKUP($A49,'Return Data'!$B$7:$R$2843,17,0)</f>
        <v>33.981099999999998</v>
      </c>
      <c r="M49" s="66">
        <f t="shared" si="14"/>
        <v>4</v>
      </c>
      <c r="N49" s="65">
        <f>VLOOKUP($A49,'Return Data'!$B$7:$R$2843,14,0)</f>
        <v>17.818999999999999</v>
      </c>
      <c r="O49" s="66">
        <f t="shared" si="15"/>
        <v>4</v>
      </c>
      <c r="P49" s="65"/>
      <c r="Q49" s="66"/>
      <c r="R49" s="65">
        <f>VLOOKUP($A49,'Return Data'!$B$7:$R$2843,16,0)</f>
        <v>20.648299999999999</v>
      </c>
      <c r="S49" s="67">
        <f t="shared" si="16"/>
        <v>8</v>
      </c>
    </row>
    <row r="50" spans="1:19" x14ac:dyDescent="0.3">
      <c r="A50" s="63" t="s">
        <v>308</v>
      </c>
      <c r="B50" s="64">
        <f>VLOOKUP($A50,'Return Data'!$B$7:$R$2843,3,0)</f>
        <v>44330</v>
      </c>
      <c r="C50" s="65">
        <f>VLOOKUP($A50,'Return Data'!$B$7:$R$2843,4,0)</f>
        <v>14.6463</v>
      </c>
      <c r="D50" s="65">
        <f>VLOOKUP($A50,'Return Data'!$B$7:$R$2843,10,0)</f>
        <v>0.19089999999999999</v>
      </c>
      <c r="E50" s="66">
        <f t="shared" si="10"/>
        <v>28</v>
      </c>
      <c r="F50" s="65">
        <f>VLOOKUP($A50,'Return Data'!$B$7:$R$2843,11,0)</f>
        <v>22.1859</v>
      </c>
      <c r="G50" s="66">
        <f t="shared" si="11"/>
        <v>29</v>
      </c>
      <c r="H50" s="65">
        <f>VLOOKUP($A50,'Return Data'!$B$7:$R$2843,12,0)</f>
        <v>38.171300000000002</v>
      </c>
      <c r="I50" s="66">
        <f t="shared" si="12"/>
        <v>26</v>
      </c>
      <c r="J50" s="65">
        <f>VLOOKUP($A50,'Return Data'!$B$7:$R$2843,13,0)</f>
        <v>68.404399999999995</v>
      </c>
      <c r="K50" s="66">
        <f t="shared" si="13"/>
        <v>23</v>
      </c>
      <c r="L50" s="65">
        <f>VLOOKUP($A50,'Return Data'!$B$7:$R$2843,17,0)</f>
        <v>20.7182</v>
      </c>
      <c r="M50" s="66">
        <f t="shared" si="14"/>
        <v>14</v>
      </c>
      <c r="N50" s="65"/>
      <c r="O50" s="66"/>
      <c r="P50" s="65"/>
      <c r="Q50" s="66"/>
      <c r="R50" s="65">
        <f>VLOOKUP($A50,'Return Data'!$B$7:$R$2843,16,0)</f>
        <v>14.4498</v>
      </c>
      <c r="S50" s="67">
        <f t="shared" si="16"/>
        <v>26</v>
      </c>
    </row>
    <row r="51" spans="1:19" x14ac:dyDescent="0.3">
      <c r="A51" s="63" t="s">
        <v>309</v>
      </c>
      <c r="B51" s="64">
        <f>VLOOKUP($A51,'Return Data'!$B$7:$R$2843,3,0)</f>
        <v>44330</v>
      </c>
      <c r="C51" s="65">
        <f>VLOOKUP($A51,'Return Data'!$B$7:$R$2843,4,0)</f>
        <v>13.363899999999999</v>
      </c>
      <c r="D51" s="65">
        <f>VLOOKUP($A51,'Return Data'!$B$7:$R$2843,10,0)</f>
        <v>-0.34970000000000001</v>
      </c>
      <c r="E51" s="66">
        <f t="shared" si="10"/>
        <v>34</v>
      </c>
      <c r="F51" s="65">
        <f>VLOOKUP($A51,'Return Data'!$B$7:$R$2843,11,0)</f>
        <v>19.330100000000002</v>
      </c>
      <c r="G51" s="66">
        <f t="shared" si="11"/>
        <v>38</v>
      </c>
      <c r="H51" s="65">
        <f>VLOOKUP($A51,'Return Data'!$B$7:$R$2843,12,0)</f>
        <v>32.520499999999998</v>
      </c>
      <c r="I51" s="66">
        <f t="shared" si="12"/>
        <v>42</v>
      </c>
      <c r="J51" s="65">
        <f>VLOOKUP($A51,'Return Data'!$B$7:$R$2843,13,0)</f>
        <v>57.157600000000002</v>
      </c>
      <c r="K51" s="66">
        <f t="shared" si="13"/>
        <v>48</v>
      </c>
      <c r="L51" s="65">
        <f>VLOOKUP($A51,'Return Data'!$B$7:$R$2843,17,0)</f>
        <v>17.018000000000001</v>
      </c>
      <c r="M51" s="66">
        <f t="shared" si="14"/>
        <v>26</v>
      </c>
      <c r="N51" s="65"/>
      <c r="O51" s="66"/>
      <c r="P51" s="65"/>
      <c r="Q51" s="66"/>
      <c r="R51" s="65">
        <f>VLOOKUP($A51,'Return Data'!$B$7:$R$2843,16,0)</f>
        <v>9.6931999999999992</v>
      </c>
      <c r="S51" s="67">
        <f t="shared" si="16"/>
        <v>50</v>
      </c>
    </row>
    <row r="52" spans="1:19" x14ac:dyDescent="0.3">
      <c r="A52" s="63" t="s">
        <v>310</v>
      </c>
      <c r="B52" s="64">
        <f>VLOOKUP($A52,'Return Data'!$B$7:$R$2843,3,0)</f>
        <v>44330</v>
      </c>
      <c r="C52" s="65">
        <f>VLOOKUP($A52,'Return Data'!$B$7:$R$2843,4,0)</f>
        <v>62.9711</v>
      </c>
      <c r="D52" s="65">
        <f>VLOOKUP($A52,'Return Data'!$B$7:$R$2843,10,0)</f>
        <v>6.1481000000000003</v>
      </c>
      <c r="E52" s="66">
        <f t="shared" si="10"/>
        <v>12</v>
      </c>
      <c r="F52" s="65">
        <f>VLOOKUP($A52,'Return Data'!$B$7:$R$2843,11,0)</f>
        <v>26.139199999999999</v>
      </c>
      <c r="G52" s="66">
        <f t="shared" si="11"/>
        <v>18</v>
      </c>
      <c r="H52" s="65">
        <f>VLOOKUP($A52,'Return Data'!$B$7:$R$2843,12,0)</f>
        <v>48.0471</v>
      </c>
      <c r="I52" s="66">
        <f t="shared" si="12"/>
        <v>10</v>
      </c>
      <c r="J52" s="65">
        <f>VLOOKUP($A52,'Return Data'!$B$7:$R$2843,13,0)</f>
        <v>83.230199999999996</v>
      </c>
      <c r="K52" s="66">
        <f t="shared" si="13"/>
        <v>11</v>
      </c>
      <c r="L52" s="65">
        <f>VLOOKUP($A52,'Return Data'!$B$7:$R$2843,17,0)</f>
        <v>35.186</v>
      </c>
      <c r="M52" s="66">
        <f t="shared" si="14"/>
        <v>3</v>
      </c>
      <c r="N52" s="65">
        <f>VLOOKUP($A52,'Return Data'!$B$7:$R$2843,14,0)</f>
        <v>22.386299999999999</v>
      </c>
      <c r="O52" s="66">
        <f>RANK(N52,N$8:N$73,0)</f>
        <v>3</v>
      </c>
      <c r="P52" s="65">
        <f>VLOOKUP($A52,'Return Data'!$B$7:$R$2843,15,0)</f>
        <v>22.895</v>
      </c>
      <c r="Q52" s="66">
        <f>RANK(P52,P$8:P$73,0)</f>
        <v>2</v>
      </c>
      <c r="R52" s="65">
        <f>VLOOKUP($A52,'Return Data'!$B$7:$R$2843,16,0)</f>
        <v>22.3249</v>
      </c>
      <c r="S52" s="67">
        <f t="shared" si="16"/>
        <v>4</v>
      </c>
    </row>
    <row r="53" spans="1:19" x14ac:dyDescent="0.3">
      <c r="A53" s="63" t="s">
        <v>311</v>
      </c>
      <c r="B53" s="64">
        <f>VLOOKUP($A53,'Return Data'!$B$7:$R$2843,3,0)</f>
        <v>44330</v>
      </c>
      <c r="C53" s="65">
        <f>VLOOKUP($A53,'Return Data'!$B$7:$R$2843,4,0)</f>
        <v>44.886899999999997</v>
      </c>
      <c r="D53" s="65">
        <f>VLOOKUP($A53,'Return Data'!$B$7:$R$2843,10,0)</f>
        <v>5.8010000000000002</v>
      </c>
      <c r="E53" s="66">
        <f t="shared" si="10"/>
        <v>13</v>
      </c>
      <c r="F53" s="65">
        <f>VLOOKUP($A53,'Return Data'!$B$7:$R$2843,11,0)</f>
        <v>26.8171</v>
      </c>
      <c r="G53" s="66">
        <f t="shared" si="11"/>
        <v>16</v>
      </c>
      <c r="H53" s="65">
        <f>VLOOKUP($A53,'Return Data'!$B$7:$R$2843,12,0)</f>
        <v>46.3339</v>
      </c>
      <c r="I53" s="66">
        <f t="shared" si="12"/>
        <v>11</v>
      </c>
      <c r="J53" s="65">
        <f>VLOOKUP($A53,'Return Data'!$B$7:$R$2843,13,0)</f>
        <v>81.797499999999999</v>
      </c>
      <c r="K53" s="66">
        <f t="shared" si="13"/>
        <v>14</v>
      </c>
      <c r="L53" s="65">
        <f>VLOOKUP($A53,'Return Data'!$B$7:$R$2843,17,0)</f>
        <v>37.724400000000003</v>
      </c>
      <c r="M53" s="66">
        <f t="shared" si="14"/>
        <v>2</v>
      </c>
      <c r="N53" s="65">
        <f>VLOOKUP($A53,'Return Data'!$B$7:$R$2843,14,0)</f>
        <v>23.818100000000001</v>
      </c>
      <c r="O53" s="66">
        <f>RANK(N53,N$8:N$73,0)</f>
        <v>2</v>
      </c>
      <c r="P53" s="65">
        <f>VLOOKUP($A53,'Return Data'!$B$7:$R$2843,15,0)</f>
        <v>22.9086</v>
      </c>
      <c r="Q53" s="66">
        <f>RANK(P53,P$8:P$73,0)</f>
        <v>1</v>
      </c>
      <c r="R53" s="65">
        <f>VLOOKUP($A53,'Return Data'!$B$7:$R$2843,16,0)</f>
        <v>23.426100000000002</v>
      </c>
      <c r="S53" s="67">
        <f t="shared" si="16"/>
        <v>2</v>
      </c>
    </row>
    <row r="54" spans="1:19" x14ac:dyDescent="0.3">
      <c r="A54" s="63" t="s">
        <v>312</v>
      </c>
      <c r="B54" s="64">
        <f>VLOOKUP($A54,'Return Data'!$B$7:$R$2843,3,0)</f>
        <v>44330</v>
      </c>
      <c r="C54" s="65">
        <f>VLOOKUP($A54,'Return Data'!$B$7:$R$2843,4,0)</f>
        <v>13.112</v>
      </c>
      <c r="D54" s="65">
        <f>VLOOKUP($A54,'Return Data'!$B$7:$R$2843,10,0)</f>
        <v>-3.4710999999999999</v>
      </c>
      <c r="E54" s="66">
        <f t="shared" si="10"/>
        <v>61</v>
      </c>
      <c r="F54" s="65">
        <f>VLOOKUP($A54,'Return Data'!$B$7:$R$2843,11,0)</f>
        <v>8.7518999999999991</v>
      </c>
      <c r="G54" s="66">
        <f t="shared" si="11"/>
        <v>66</v>
      </c>
      <c r="H54" s="65">
        <f>VLOOKUP($A54,'Return Data'!$B$7:$R$2843,12,0)</f>
        <v>19.600100000000001</v>
      </c>
      <c r="I54" s="66">
        <f t="shared" si="12"/>
        <v>66</v>
      </c>
      <c r="J54" s="65">
        <f>VLOOKUP($A54,'Return Data'!$B$7:$R$2843,13,0)</f>
        <v>40.4998</v>
      </c>
      <c r="K54" s="66">
        <f t="shared" si="13"/>
        <v>66</v>
      </c>
      <c r="L54" s="65"/>
      <c r="M54" s="66"/>
      <c r="N54" s="65"/>
      <c r="O54" s="66"/>
      <c r="P54" s="65"/>
      <c r="Q54" s="66"/>
      <c r="R54" s="65">
        <f>VLOOKUP($A54,'Return Data'!$B$7:$R$2843,16,0)</f>
        <v>12.494199999999999</v>
      </c>
      <c r="S54" s="67">
        <f t="shared" si="16"/>
        <v>37</v>
      </c>
    </row>
    <row r="55" spans="1:19" x14ac:dyDescent="0.3">
      <c r="A55" s="63" t="s">
        <v>313</v>
      </c>
      <c r="B55" s="64">
        <f>VLOOKUP($A55,'Return Data'!$B$7:$R$2843,3,0)</f>
        <v>44330</v>
      </c>
      <c r="C55" s="65">
        <f>VLOOKUP($A55,'Return Data'!$B$7:$R$2843,4,0)</f>
        <v>120.90349999999999</v>
      </c>
      <c r="D55" s="65">
        <f>VLOOKUP($A55,'Return Data'!$B$7:$R$2843,10,0)</f>
        <v>-2.2654999999999998</v>
      </c>
      <c r="E55" s="66">
        <f t="shared" si="10"/>
        <v>47</v>
      </c>
      <c r="F55" s="65">
        <f>VLOOKUP($A55,'Return Data'!$B$7:$R$2843,11,0)</f>
        <v>18.616299999999999</v>
      </c>
      <c r="G55" s="66">
        <f t="shared" si="11"/>
        <v>46</v>
      </c>
      <c r="H55" s="65">
        <f>VLOOKUP($A55,'Return Data'!$B$7:$R$2843,12,0)</f>
        <v>31.369599999999998</v>
      </c>
      <c r="I55" s="66">
        <f t="shared" si="12"/>
        <v>48</v>
      </c>
      <c r="J55" s="65">
        <f>VLOOKUP($A55,'Return Data'!$B$7:$R$2843,13,0)</f>
        <v>60.475700000000003</v>
      </c>
      <c r="K55" s="66">
        <f t="shared" si="13"/>
        <v>44</v>
      </c>
      <c r="L55" s="65">
        <f>VLOOKUP($A55,'Return Data'!$B$7:$R$2843,17,0)</f>
        <v>11.2532</v>
      </c>
      <c r="M55" s="66">
        <f t="shared" ref="M55:M73" si="17">RANK(L55,L$8:L$73,0)</f>
        <v>58</v>
      </c>
      <c r="N55" s="65">
        <f>VLOOKUP($A55,'Return Data'!$B$7:$R$2843,14,0)</f>
        <v>5.0008999999999997</v>
      </c>
      <c r="O55" s="66">
        <f>RANK(N55,N$8:N$73,0)</f>
        <v>45</v>
      </c>
      <c r="P55" s="65">
        <f>VLOOKUP($A55,'Return Data'!$B$7:$R$2843,15,0)</f>
        <v>10.7918</v>
      </c>
      <c r="Q55" s="66">
        <f>RANK(P55,P$8:P$73,0)</f>
        <v>36</v>
      </c>
      <c r="R55" s="65">
        <f>VLOOKUP($A55,'Return Data'!$B$7:$R$2843,16,0)</f>
        <v>14.8003</v>
      </c>
      <c r="S55" s="67">
        <f t="shared" si="16"/>
        <v>23</v>
      </c>
    </row>
    <row r="56" spans="1:19" x14ac:dyDescent="0.3">
      <c r="A56" s="63" t="s">
        <v>314</v>
      </c>
      <c r="B56" s="64">
        <f>VLOOKUP($A56,'Return Data'!$B$7:$R$2843,3,0)</f>
        <v>44330</v>
      </c>
      <c r="C56" s="65">
        <f>VLOOKUP($A56,'Return Data'!$B$7:$R$2843,4,0)</f>
        <v>13.2326</v>
      </c>
      <c r="D56" s="65">
        <f>VLOOKUP($A56,'Return Data'!$B$7:$R$2843,10,0)</f>
        <v>11.6722</v>
      </c>
      <c r="E56" s="66">
        <f t="shared" si="10"/>
        <v>5</v>
      </c>
      <c r="F56" s="65">
        <f>VLOOKUP($A56,'Return Data'!$B$7:$R$2843,11,0)</f>
        <v>44.312600000000003</v>
      </c>
      <c r="G56" s="66">
        <f t="shared" si="11"/>
        <v>6</v>
      </c>
      <c r="H56" s="65">
        <f>VLOOKUP($A56,'Return Data'!$B$7:$R$2843,12,0)</f>
        <v>60.0227</v>
      </c>
      <c r="I56" s="66">
        <f t="shared" si="12"/>
        <v>5</v>
      </c>
      <c r="J56" s="65">
        <f>VLOOKUP($A56,'Return Data'!$B$7:$R$2843,13,0)</f>
        <v>99.286100000000005</v>
      </c>
      <c r="K56" s="66">
        <f t="shared" si="13"/>
        <v>6</v>
      </c>
      <c r="L56" s="65">
        <f>VLOOKUP($A56,'Return Data'!$B$7:$R$2843,17,0)</f>
        <v>15.498799999999999</v>
      </c>
      <c r="M56" s="66">
        <f t="shared" si="17"/>
        <v>41</v>
      </c>
      <c r="N56" s="65">
        <f>VLOOKUP($A56,'Return Data'!$B$7:$R$2843,14,0)</f>
        <v>-0.14649999999999999</v>
      </c>
      <c r="O56" s="66">
        <f>RANK(N56,N$8:N$73,0)</f>
        <v>52</v>
      </c>
      <c r="P56" s="65"/>
      <c r="Q56" s="66"/>
      <c r="R56" s="65">
        <f>VLOOKUP($A56,'Return Data'!$B$7:$R$2843,16,0)</f>
        <v>6.4404000000000003</v>
      </c>
      <c r="S56" s="67">
        <f t="shared" si="16"/>
        <v>57</v>
      </c>
    </row>
    <row r="57" spans="1:19" x14ac:dyDescent="0.3">
      <c r="A57" s="63" t="s">
        <v>315</v>
      </c>
      <c r="B57" s="64">
        <f>VLOOKUP($A57,'Return Data'!$B$7:$R$2843,3,0)</f>
        <v>44330</v>
      </c>
      <c r="C57" s="65">
        <f>VLOOKUP($A57,'Return Data'!$B$7:$R$2843,4,0)</f>
        <v>11.4016</v>
      </c>
      <c r="D57" s="65">
        <f>VLOOKUP($A57,'Return Data'!$B$7:$R$2843,10,0)</f>
        <v>12.318899999999999</v>
      </c>
      <c r="E57" s="66">
        <f t="shared" si="10"/>
        <v>4</v>
      </c>
      <c r="F57" s="65">
        <f>VLOOKUP($A57,'Return Data'!$B$7:$R$2843,11,0)</f>
        <v>45.250700000000002</v>
      </c>
      <c r="G57" s="66">
        <f t="shared" si="11"/>
        <v>4</v>
      </c>
      <c r="H57" s="65">
        <f>VLOOKUP($A57,'Return Data'!$B$7:$R$2843,12,0)</f>
        <v>62.136499999999998</v>
      </c>
      <c r="I57" s="66">
        <f t="shared" si="12"/>
        <v>4</v>
      </c>
      <c r="J57" s="65">
        <f>VLOOKUP($A57,'Return Data'!$B$7:$R$2843,13,0)</f>
        <v>102.7492</v>
      </c>
      <c r="K57" s="66">
        <f t="shared" si="13"/>
        <v>4</v>
      </c>
      <c r="L57" s="65">
        <f>VLOOKUP($A57,'Return Data'!$B$7:$R$2843,17,0)</f>
        <v>16.534300000000002</v>
      </c>
      <c r="M57" s="66">
        <f t="shared" si="17"/>
        <v>28</v>
      </c>
      <c r="N57" s="65">
        <f>VLOOKUP($A57,'Return Data'!$B$7:$R$2843,14,0)</f>
        <v>0.20150000000000001</v>
      </c>
      <c r="O57" s="66">
        <f>RANK(N57,N$8:N$73,0)</f>
        <v>51</v>
      </c>
      <c r="P57" s="65"/>
      <c r="Q57" s="66"/>
      <c r="R57" s="65">
        <f>VLOOKUP($A57,'Return Data'!$B$7:$R$2843,16,0)</f>
        <v>3.2170999999999998</v>
      </c>
      <c r="S57" s="67">
        <f t="shared" si="16"/>
        <v>63</v>
      </c>
    </row>
    <row r="58" spans="1:19" x14ac:dyDescent="0.3">
      <c r="A58" s="63" t="s">
        <v>316</v>
      </c>
      <c r="B58" s="64">
        <f>VLOOKUP($A58,'Return Data'!$B$7:$R$2843,3,0)</f>
        <v>44330</v>
      </c>
      <c r="C58" s="65">
        <f>VLOOKUP($A58,'Return Data'!$B$7:$R$2843,4,0)</f>
        <v>10.372299999999999</v>
      </c>
      <c r="D58" s="65">
        <f>VLOOKUP($A58,'Return Data'!$B$7:$R$2843,10,0)</f>
        <v>13.384499999999999</v>
      </c>
      <c r="E58" s="66">
        <f t="shared" si="10"/>
        <v>3</v>
      </c>
      <c r="F58" s="65">
        <f>VLOOKUP($A58,'Return Data'!$B$7:$R$2843,11,0)</f>
        <v>47.591700000000003</v>
      </c>
      <c r="G58" s="66">
        <f t="shared" si="11"/>
        <v>3</v>
      </c>
      <c r="H58" s="65">
        <f>VLOOKUP($A58,'Return Data'!$B$7:$R$2843,12,0)</f>
        <v>63.145499999999998</v>
      </c>
      <c r="I58" s="66">
        <f t="shared" si="12"/>
        <v>3</v>
      </c>
      <c r="J58" s="65">
        <f>VLOOKUP($A58,'Return Data'!$B$7:$R$2843,13,0)</f>
        <v>106.3523</v>
      </c>
      <c r="K58" s="66">
        <f t="shared" si="13"/>
        <v>2</v>
      </c>
      <c r="L58" s="65">
        <f>VLOOKUP($A58,'Return Data'!$B$7:$R$2843,17,0)</f>
        <v>16.006599999999999</v>
      </c>
      <c r="M58" s="66">
        <f t="shared" si="17"/>
        <v>34</v>
      </c>
      <c r="N58" s="65"/>
      <c r="O58" s="66"/>
      <c r="P58" s="65"/>
      <c r="Q58" s="66"/>
      <c r="R58" s="65">
        <f>VLOOKUP($A58,'Return Data'!$B$7:$R$2843,16,0)</f>
        <v>1.0127999999999999</v>
      </c>
      <c r="S58" s="67">
        <f t="shared" si="16"/>
        <v>66</v>
      </c>
    </row>
    <row r="59" spans="1:19" x14ac:dyDescent="0.3">
      <c r="A59" s="63" t="s">
        <v>317</v>
      </c>
      <c r="B59" s="64">
        <f>VLOOKUP($A59,'Return Data'!$B$7:$R$2843,3,0)</f>
        <v>44330</v>
      </c>
      <c r="C59" s="65">
        <f>VLOOKUP($A59,'Return Data'!$B$7:$R$2843,4,0)</f>
        <v>11.331099999999999</v>
      </c>
      <c r="D59" s="65">
        <f>VLOOKUP($A59,'Return Data'!$B$7:$R$2843,10,0)</f>
        <v>13.751200000000001</v>
      </c>
      <c r="E59" s="66">
        <f t="shared" si="10"/>
        <v>2</v>
      </c>
      <c r="F59" s="65">
        <f>VLOOKUP($A59,'Return Data'!$B$7:$R$2843,11,0)</f>
        <v>48.8095</v>
      </c>
      <c r="G59" s="66">
        <f t="shared" si="11"/>
        <v>2</v>
      </c>
      <c r="H59" s="65">
        <f>VLOOKUP($A59,'Return Data'!$B$7:$R$2843,12,0)</f>
        <v>64.638800000000003</v>
      </c>
      <c r="I59" s="66">
        <f t="shared" si="12"/>
        <v>2</v>
      </c>
      <c r="J59" s="65">
        <f>VLOOKUP($A59,'Return Data'!$B$7:$R$2843,13,0)</f>
        <v>106.1812</v>
      </c>
      <c r="K59" s="66">
        <f t="shared" si="13"/>
        <v>3</v>
      </c>
      <c r="L59" s="65">
        <f>VLOOKUP($A59,'Return Data'!$B$7:$R$2843,17,0)</f>
        <v>17.477799999999998</v>
      </c>
      <c r="M59" s="66">
        <f t="shared" si="17"/>
        <v>25</v>
      </c>
      <c r="N59" s="65">
        <f>VLOOKUP($A59,'Return Data'!$B$7:$R$2843,14,0)</f>
        <v>1.1825000000000001</v>
      </c>
      <c r="O59" s="66">
        <f>RANK(N59,N$8:N$73,0)</f>
        <v>50</v>
      </c>
      <c r="P59" s="65"/>
      <c r="Q59" s="66"/>
      <c r="R59" s="65">
        <f>VLOOKUP($A59,'Return Data'!$B$7:$R$2843,16,0)</f>
        <v>3.2902</v>
      </c>
      <c r="S59" s="67">
        <f t="shared" si="16"/>
        <v>62</v>
      </c>
    </row>
    <row r="60" spans="1:19" x14ac:dyDescent="0.3">
      <c r="A60" s="63" t="s">
        <v>318</v>
      </c>
      <c r="B60" s="64">
        <f>VLOOKUP($A60,'Return Data'!$B$7:$R$2843,3,0)</f>
        <v>44330</v>
      </c>
      <c r="C60" s="65">
        <f>VLOOKUP($A60,'Return Data'!$B$7:$R$2843,4,0)</f>
        <v>11.0198</v>
      </c>
      <c r="D60" s="65">
        <f>VLOOKUP($A60,'Return Data'!$B$7:$R$2843,10,0)</f>
        <v>11.2898</v>
      </c>
      <c r="E60" s="66">
        <f t="shared" si="10"/>
        <v>6</v>
      </c>
      <c r="F60" s="65">
        <f>VLOOKUP($A60,'Return Data'!$B$7:$R$2843,11,0)</f>
        <v>44.723199999999999</v>
      </c>
      <c r="G60" s="66">
        <f t="shared" si="11"/>
        <v>5</v>
      </c>
      <c r="H60" s="65">
        <f>VLOOKUP($A60,'Return Data'!$B$7:$R$2843,12,0)</f>
        <v>57.6081</v>
      </c>
      <c r="I60" s="66">
        <f t="shared" si="12"/>
        <v>6</v>
      </c>
      <c r="J60" s="65">
        <f>VLOOKUP($A60,'Return Data'!$B$7:$R$2843,13,0)</f>
        <v>101.5436</v>
      </c>
      <c r="K60" s="66">
        <f t="shared" si="13"/>
        <v>5</v>
      </c>
      <c r="L60" s="65">
        <f>VLOOKUP($A60,'Return Data'!$B$7:$R$2843,17,0)</f>
        <v>16.153700000000001</v>
      </c>
      <c r="M60" s="66">
        <f t="shared" si="17"/>
        <v>32</v>
      </c>
      <c r="N60" s="65"/>
      <c r="O60" s="66"/>
      <c r="P60" s="65"/>
      <c r="Q60" s="66"/>
      <c r="R60" s="65">
        <f>VLOOKUP($A60,'Return Data'!$B$7:$R$2843,16,0)</f>
        <v>3.1496</v>
      </c>
      <c r="S60" s="67">
        <f t="shared" si="16"/>
        <v>64</v>
      </c>
    </row>
    <row r="61" spans="1:19" x14ac:dyDescent="0.3">
      <c r="A61" s="63" t="s">
        <v>319</v>
      </c>
      <c r="B61" s="64">
        <f>VLOOKUP($A61,'Return Data'!$B$7:$R$2843,3,0)</f>
        <v>44330</v>
      </c>
      <c r="C61" s="65">
        <f>VLOOKUP($A61,'Return Data'!$B$7:$R$2843,4,0)</f>
        <v>19.262599999999999</v>
      </c>
      <c r="D61" s="65">
        <f>VLOOKUP($A61,'Return Data'!$B$7:$R$2843,10,0)</f>
        <v>-0.93700000000000006</v>
      </c>
      <c r="E61" s="66">
        <f t="shared" si="10"/>
        <v>39</v>
      </c>
      <c r="F61" s="65">
        <f>VLOOKUP($A61,'Return Data'!$B$7:$R$2843,11,0)</f>
        <v>18.895399999999999</v>
      </c>
      <c r="G61" s="66">
        <f t="shared" si="11"/>
        <v>42</v>
      </c>
      <c r="H61" s="65">
        <f>VLOOKUP($A61,'Return Data'!$B$7:$R$2843,12,0)</f>
        <v>31.7317</v>
      </c>
      <c r="I61" s="66">
        <f t="shared" si="12"/>
        <v>45</v>
      </c>
      <c r="J61" s="65">
        <f>VLOOKUP($A61,'Return Data'!$B$7:$R$2843,13,0)</f>
        <v>64.089200000000005</v>
      </c>
      <c r="K61" s="66">
        <f t="shared" si="13"/>
        <v>33</v>
      </c>
      <c r="L61" s="65">
        <f>VLOOKUP($A61,'Return Data'!$B$7:$R$2843,17,0)</f>
        <v>16.8596</v>
      </c>
      <c r="M61" s="66">
        <f t="shared" si="17"/>
        <v>27</v>
      </c>
      <c r="N61" s="65">
        <f>VLOOKUP($A61,'Return Data'!$B$7:$R$2843,14,0)</f>
        <v>9.6519999999999992</v>
      </c>
      <c r="O61" s="66">
        <f>RANK(N61,N$8:N$73,0)</f>
        <v>24</v>
      </c>
      <c r="P61" s="65"/>
      <c r="Q61" s="66"/>
      <c r="R61" s="65">
        <f>VLOOKUP($A61,'Return Data'!$B$7:$R$2843,16,0)</f>
        <v>13.573499999999999</v>
      </c>
      <c r="S61" s="67">
        <f t="shared" si="16"/>
        <v>30</v>
      </c>
    </row>
    <row r="62" spans="1:19" x14ac:dyDescent="0.3">
      <c r="A62" s="63" t="s">
        <v>320</v>
      </c>
      <c r="B62" s="64">
        <f>VLOOKUP($A62,'Return Data'!$B$7:$R$2843,3,0)</f>
        <v>44330</v>
      </c>
      <c r="C62" s="65">
        <f>VLOOKUP($A62,'Return Data'!$B$7:$R$2843,4,0)</f>
        <v>17.6874</v>
      </c>
      <c r="D62" s="65">
        <f>VLOOKUP($A62,'Return Data'!$B$7:$R$2843,10,0)</f>
        <v>-0.39760000000000001</v>
      </c>
      <c r="E62" s="66">
        <f t="shared" si="10"/>
        <v>35</v>
      </c>
      <c r="F62" s="65">
        <f>VLOOKUP($A62,'Return Data'!$B$7:$R$2843,11,0)</f>
        <v>19.8886</v>
      </c>
      <c r="G62" s="66">
        <f t="shared" si="11"/>
        <v>37</v>
      </c>
      <c r="H62" s="65">
        <f>VLOOKUP($A62,'Return Data'!$B$7:$R$2843,12,0)</f>
        <v>32.7943</v>
      </c>
      <c r="I62" s="66">
        <f t="shared" si="12"/>
        <v>41</v>
      </c>
      <c r="J62" s="65">
        <f>VLOOKUP($A62,'Return Data'!$B$7:$R$2843,13,0)</f>
        <v>65.767600000000002</v>
      </c>
      <c r="K62" s="66">
        <f t="shared" si="13"/>
        <v>30</v>
      </c>
      <c r="L62" s="65">
        <f>VLOOKUP($A62,'Return Data'!$B$7:$R$2843,17,0)</f>
        <v>16.059899999999999</v>
      </c>
      <c r="M62" s="66">
        <f t="shared" si="17"/>
        <v>33</v>
      </c>
      <c r="N62" s="65">
        <f>VLOOKUP($A62,'Return Data'!$B$7:$R$2843,14,0)</f>
        <v>9.2678999999999991</v>
      </c>
      <c r="O62" s="66">
        <f>RANK(N62,N$8:N$73,0)</f>
        <v>25</v>
      </c>
      <c r="P62" s="65">
        <f>VLOOKUP($A62,'Return Data'!$B$7:$R$2843,15,0)</f>
        <v>13.4002</v>
      </c>
      <c r="Q62" s="66">
        <f>RANK(P62,P$8:P$73,0)</f>
        <v>19</v>
      </c>
      <c r="R62" s="65">
        <f>VLOOKUP($A62,'Return Data'!$B$7:$R$2843,16,0)</f>
        <v>9.7332000000000001</v>
      </c>
      <c r="S62" s="67">
        <f t="shared" si="16"/>
        <v>49</v>
      </c>
    </row>
    <row r="63" spans="1:19" x14ac:dyDescent="0.3">
      <c r="A63" s="63" t="s">
        <v>321</v>
      </c>
      <c r="B63" s="64">
        <f>VLOOKUP($A63,'Return Data'!$B$7:$R$2843,3,0)</f>
        <v>44330</v>
      </c>
      <c r="C63" s="65">
        <f>VLOOKUP($A63,'Return Data'!$B$7:$R$2843,4,0)</f>
        <v>12.7728</v>
      </c>
      <c r="D63" s="65">
        <f>VLOOKUP($A63,'Return Data'!$B$7:$R$2843,10,0)</f>
        <v>9.5549999999999997</v>
      </c>
      <c r="E63" s="66">
        <f t="shared" si="10"/>
        <v>7</v>
      </c>
      <c r="F63" s="65">
        <f>VLOOKUP($A63,'Return Data'!$B$7:$R$2843,11,0)</f>
        <v>43.693800000000003</v>
      </c>
      <c r="G63" s="66">
        <f t="shared" si="11"/>
        <v>7</v>
      </c>
      <c r="H63" s="65">
        <f>VLOOKUP($A63,'Return Data'!$B$7:$R$2843,12,0)</f>
        <v>57.0259</v>
      </c>
      <c r="I63" s="66">
        <f t="shared" si="12"/>
        <v>7</v>
      </c>
      <c r="J63" s="65">
        <f>VLOOKUP($A63,'Return Data'!$B$7:$R$2843,13,0)</f>
        <v>90.732699999999994</v>
      </c>
      <c r="K63" s="66">
        <f t="shared" si="13"/>
        <v>7</v>
      </c>
      <c r="L63" s="65">
        <f>VLOOKUP($A63,'Return Data'!$B$7:$R$2843,17,0)</f>
        <v>15.952500000000001</v>
      </c>
      <c r="M63" s="66">
        <f t="shared" si="17"/>
        <v>36</v>
      </c>
      <c r="N63" s="65"/>
      <c r="O63" s="66"/>
      <c r="P63" s="65"/>
      <c r="Q63" s="66"/>
      <c r="R63" s="65">
        <f>VLOOKUP($A63,'Return Data'!$B$7:$R$2843,16,0)</f>
        <v>8.8796999999999997</v>
      </c>
      <c r="S63" s="67">
        <f t="shared" si="16"/>
        <v>53</v>
      </c>
    </row>
    <row r="64" spans="1:19" x14ac:dyDescent="0.3">
      <c r="A64" s="63" t="s">
        <v>322</v>
      </c>
      <c r="B64" s="64">
        <f>VLOOKUP($A64,'Return Data'!$B$7:$R$2843,3,0)</f>
        <v>44330</v>
      </c>
      <c r="C64" s="65">
        <f>VLOOKUP($A64,'Return Data'!$B$7:$R$2843,4,0)</f>
        <v>23.060199999999998</v>
      </c>
      <c r="D64" s="65">
        <f>VLOOKUP($A64,'Return Data'!$B$7:$R$2843,10,0)</f>
        <v>-4.6386000000000003</v>
      </c>
      <c r="E64" s="66">
        <f t="shared" si="10"/>
        <v>65</v>
      </c>
      <c r="F64" s="65">
        <f>VLOOKUP($A64,'Return Data'!$B$7:$R$2843,11,0)</f>
        <v>16.1752</v>
      </c>
      <c r="G64" s="66">
        <f t="shared" si="11"/>
        <v>53</v>
      </c>
      <c r="H64" s="65">
        <f>VLOOKUP($A64,'Return Data'!$B$7:$R$2843,12,0)</f>
        <v>31.537299999999998</v>
      </c>
      <c r="I64" s="66">
        <f t="shared" si="12"/>
        <v>46</v>
      </c>
      <c r="J64" s="65">
        <f>VLOOKUP($A64,'Return Data'!$B$7:$R$2843,13,0)</f>
        <v>57.085799999999999</v>
      </c>
      <c r="K64" s="66">
        <f t="shared" si="13"/>
        <v>49</v>
      </c>
      <c r="L64" s="65">
        <f>VLOOKUP($A64,'Return Data'!$B$7:$R$2843,17,0)</f>
        <v>15.161899999999999</v>
      </c>
      <c r="M64" s="66">
        <f t="shared" si="17"/>
        <v>42</v>
      </c>
      <c r="N64" s="65">
        <f>VLOOKUP($A64,'Return Data'!$B$7:$R$2843,14,0)</f>
        <v>9.2063000000000006</v>
      </c>
      <c r="O64" s="66">
        <f t="shared" ref="O64:O69" si="18">RANK(N64,N$8:N$73,0)</f>
        <v>26</v>
      </c>
      <c r="P64" s="65">
        <f>VLOOKUP($A64,'Return Data'!$B$7:$R$2843,15,0)</f>
        <v>13.580399999999999</v>
      </c>
      <c r="Q64" s="66">
        <f>RANK(P64,P$8:P$73,0)</f>
        <v>18</v>
      </c>
      <c r="R64" s="65">
        <f>VLOOKUP($A64,'Return Data'!$B$7:$R$2843,16,0)</f>
        <v>13.519600000000001</v>
      </c>
      <c r="S64" s="67">
        <f t="shared" si="16"/>
        <v>31</v>
      </c>
    </row>
    <row r="65" spans="1:19" x14ac:dyDescent="0.3">
      <c r="A65" s="63" t="s">
        <v>323</v>
      </c>
      <c r="B65" s="64">
        <f>VLOOKUP($A65,'Return Data'!$B$7:$R$2843,3,0)</f>
        <v>44330</v>
      </c>
      <c r="C65" s="65">
        <f>VLOOKUP($A65,'Return Data'!$B$7:$R$2843,4,0)</f>
        <v>148.35238998553999</v>
      </c>
      <c r="D65" s="65">
        <f>VLOOKUP($A65,'Return Data'!$B$7:$R$2843,10,0)</f>
        <v>-0.51929999999999998</v>
      </c>
      <c r="E65" s="66">
        <f t="shared" si="10"/>
        <v>37</v>
      </c>
      <c r="F65" s="65">
        <f>VLOOKUP($A65,'Return Data'!$B$7:$R$2843,11,0)</f>
        <v>14.471500000000001</v>
      </c>
      <c r="G65" s="66">
        <f t="shared" si="11"/>
        <v>58</v>
      </c>
      <c r="H65" s="65">
        <f>VLOOKUP($A65,'Return Data'!$B$7:$R$2843,12,0)</f>
        <v>25.581700000000001</v>
      </c>
      <c r="I65" s="66">
        <f t="shared" si="12"/>
        <v>62</v>
      </c>
      <c r="J65" s="65">
        <f>VLOOKUP($A65,'Return Data'!$B$7:$R$2843,13,0)</f>
        <v>50.315399999999997</v>
      </c>
      <c r="K65" s="66">
        <f t="shared" si="13"/>
        <v>61</v>
      </c>
      <c r="L65" s="65">
        <f>VLOOKUP($A65,'Return Data'!$B$7:$R$2843,17,0)</f>
        <v>13.7074</v>
      </c>
      <c r="M65" s="66">
        <f t="shared" si="17"/>
        <v>50</v>
      </c>
      <c r="N65" s="65">
        <f>VLOOKUP($A65,'Return Data'!$B$7:$R$2843,14,0)</f>
        <v>8.0106999999999999</v>
      </c>
      <c r="O65" s="66">
        <f t="shared" si="18"/>
        <v>30</v>
      </c>
      <c r="P65" s="65">
        <f>VLOOKUP($A65,'Return Data'!$B$7:$R$2843,15,0)</f>
        <v>13.8081</v>
      </c>
      <c r="Q65" s="66">
        <f>RANK(P65,P$8:P$73,0)</f>
        <v>17</v>
      </c>
      <c r="R65" s="65">
        <f>VLOOKUP($A65,'Return Data'!$B$7:$R$2843,16,0)</f>
        <v>11.326000000000001</v>
      </c>
      <c r="S65" s="67">
        <f t="shared" si="16"/>
        <v>42</v>
      </c>
    </row>
    <row r="66" spans="1:19" x14ac:dyDescent="0.3">
      <c r="A66" s="63" t="s">
        <v>324</v>
      </c>
      <c r="B66" s="64">
        <f>VLOOKUP($A66,'Return Data'!$B$7:$R$2843,3,0)</f>
        <v>44330</v>
      </c>
      <c r="C66" s="65">
        <f>VLOOKUP($A66,'Return Data'!$B$7:$R$2843,4,0)</f>
        <v>33.18</v>
      </c>
      <c r="D66" s="65">
        <f>VLOOKUP($A66,'Return Data'!$B$7:$R$2843,10,0)</f>
        <v>-1.718</v>
      </c>
      <c r="E66" s="66">
        <f t="shared" si="10"/>
        <v>42</v>
      </c>
      <c r="F66" s="65">
        <f>VLOOKUP($A66,'Return Data'!$B$7:$R$2843,11,0)</f>
        <v>17.119700000000002</v>
      </c>
      <c r="G66" s="66">
        <f t="shared" si="11"/>
        <v>51</v>
      </c>
      <c r="H66" s="65">
        <f>VLOOKUP($A66,'Return Data'!$B$7:$R$2843,12,0)</f>
        <v>31.405899999999999</v>
      </c>
      <c r="I66" s="66">
        <f t="shared" si="12"/>
        <v>47</v>
      </c>
      <c r="J66" s="65">
        <f>VLOOKUP($A66,'Return Data'!$B$7:$R$2843,13,0)</f>
        <v>59.826599999999999</v>
      </c>
      <c r="K66" s="66">
        <f t="shared" si="13"/>
        <v>45</v>
      </c>
      <c r="L66" s="65">
        <f>VLOOKUP($A66,'Return Data'!$B$7:$R$2843,17,0)</f>
        <v>19.201899999999998</v>
      </c>
      <c r="M66" s="66">
        <f t="shared" si="17"/>
        <v>19</v>
      </c>
      <c r="N66" s="65">
        <f>VLOOKUP($A66,'Return Data'!$B$7:$R$2843,14,0)</f>
        <v>11.1896</v>
      </c>
      <c r="O66" s="66">
        <f t="shared" si="18"/>
        <v>15</v>
      </c>
      <c r="P66" s="65">
        <f>VLOOKUP($A66,'Return Data'!$B$7:$R$2843,15,0)</f>
        <v>11.7819</v>
      </c>
      <c r="Q66" s="66">
        <f>RANK(P66,P$8:P$73,0)</f>
        <v>26</v>
      </c>
      <c r="R66" s="65">
        <f>VLOOKUP($A66,'Return Data'!$B$7:$R$2843,16,0)</f>
        <v>13.613099999999999</v>
      </c>
      <c r="S66" s="67">
        <f t="shared" si="16"/>
        <v>29</v>
      </c>
    </row>
    <row r="67" spans="1:19" x14ac:dyDescent="0.3">
      <c r="A67" s="63" t="s">
        <v>325</v>
      </c>
      <c r="B67" s="64">
        <f>VLOOKUP($A67,'Return Data'!$B$7:$R$2843,3,0)</f>
        <v>44330</v>
      </c>
      <c r="C67" s="65">
        <f>VLOOKUP($A67,'Return Data'!$B$7:$R$2843,4,0)</f>
        <v>18.289899999999999</v>
      </c>
      <c r="D67" s="65">
        <f>VLOOKUP($A67,'Return Data'!$B$7:$R$2843,10,0)</f>
        <v>2.8475999999999999</v>
      </c>
      <c r="E67" s="66">
        <f t="shared" si="10"/>
        <v>21</v>
      </c>
      <c r="F67" s="65">
        <f>VLOOKUP($A67,'Return Data'!$B$7:$R$2843,11,0)</f>
        <v>28.956499999999998</v>
      </c>
      <c r="G67" s="66">
        <f t="shared" si="11"/>
        <v>12</v>
      </c>
      <c r="H67" s="65">
        <f>VLOOKUP($A67,'Return Data'!$B$7:$R$2843,12,0)</f>
        <v>41.468499999999999</v>
      </c>
      <c r="I67" s="66">
        <f t="shared" si="12"/>
        <v>15</v>
      </c>
      <c r="J67" s="65">
        <f>VLOOKUP($A67,'Return Data'!$B$7:$R$2843,13,0)</f>
        <v>79.781599999999997</v>
      </c>
      <c r="K67" s="66">
        <f t="shared" si="13"/>
        <v>15</v>
      </c>
      <c r="L67" s="65">
        <f>VLOOKUP($A67,'Return Data'!$B$7:$R$2843,17,0)</f>
        <v>18.525200000000002</v>
      </c>
      <c r="M67" s="66">
        <f t="shared" si="17"/>
        <v>20</v>
      </c>
      <c r="N67" s="65">
        <f>VLOOKUP($A67,'Return Data'!$B$7:$R$2843,14,0)</f>
        <v>7.7564000000000002</v>
      </c>
      <c r="O67" s="66">
        <f t="shared" si="18"/>
        <v>32</v>
      </c>
      <c r="P67" s="65"/>
      <c r="Q67" s="66"/>
      <c r="R67" s="65">
        <f>VLOOKUP($A67,'Return Data'!$B$7:$R$2843,16,0)</f>
        <v>12.5001</v>
      </c>
      <c r="S67" s="67">
        <f t="shared" si="16"/>
        <v>36</v>
      </c>
    </row>
    <row r="68" spans="1:19" x14ac:dyDescent="0.3">
      <c r="A68" s="63" t="s">
        <v>326</v>
      </c>
      <c r="B68" s="64">
        <f>VLOOKUP($A68,'Return Data'!$B$7:$R$2843,3,0)</f>
        <v>44330</v>
      </c>
      <c r="C68" s="65">
        <f>VLOOKUP($A68,'Return Data'!$B$7:$R$2843,4,0)</f>
        <v>13.355600000000001</v>
      </c>
      <c r="D68" s="65">
        <f>VLOOKUP($A68,'Return Data'!$B$7:$R$2843,10,0)</f>
        <v>1.9799</v>
      </c>
      <c r="E68" s="66">
        <f t="shared" si="10"/>
        <v>25</v>
      </c>
      <c r="F68" s="65">
        <f>VLOOKUP($A68,'Return Data'!$B$7:$R$2843,11,0)</f>
        <v>31.176500000000001</v>
      </c>
      <c r="G68" s="66">
        <f t="shared" si="11"/>
        <v>10</v>
      </c>
      <c r="H68" s="65">
        <f>VLOOKUP($A68,'Return Data'!$B$7:$R$2843,12,0)</f>
        <v>44.207099999999997</v>
      </c>
      <c r="I68" s="66">
        <f t="shared" si="12"/>
        <v>12</v>
      </c>
      <c r="J68" s="65">
        <f>VLOOKUP($A68,'Return Data'!$B$7:$R$2843,13,0)</f>
        <v>75.585999999999999</v>
      </c>
      <c r="K68" s="66">
        <f t="shared" si="13"/>
        <v>16</v>
      </c>
      <c r="L68" s="65">
        <f>VLOOKUP($A68,'Return Data'!$B$7:$R$2843,17,0)</f>
        <v>15.841799999999999</v>
      </c>
      <c r="M68" s="66">
        <f t="shared" si="17"/>
        <v>38</v>
      </c>
      <c r="N68" s="65">
        <f>VLOOKUP($A68,'Return Data'!$B$7:$R$2843,14,0)</f>
        <v>5.8159000000000001</v>
      </c>
      <c r="O68" s="66">
        <f t="shared" si="18"/>
        <v>43</v>
      </c>
      <c r="P68" s="65"/>
      <c r="Q68" s="66"/>
      <c r="R68" s="65">
        <f>VLOOKUP($A68,'Return Data'!$B$7:$R$2843,16,0)</f>
        <v>6.9584000000000001</v>
      </c>
      <c r="S68" s="67">
        <f t="shared" si="16"/>
        <v>55</v>
      </c>
    </row>
    <row r="69" spans="1:19" x14ac:dyDescent="0.3">
      <c r="A69" s="63" t="s">
        <v>327</v>
      </c>
      <c r="B69" s="64">
        <f>VLOOKUP($A69,'Return Data'!$B$7:$R$2843,3,0)</f>
        <v>44330</v>
      </c>
      <c r="C69" s="65">
        <f>VLOOKUP($A69,'Return Data'!$B$7:$R$2843,4,0)</f>
        <v>12.350199999999999</v>
      </c>
      <c r="D69" s="65">
        <f>VLOOKUP($A69,'Return Data'!$B$7:$R$2843,10,0)</f>
        <v>1.8019000000000001</v>
      </c>
      <c r="E69" s="66">
        <f t="shared" si="10"/>
        <v>26</v>
      </c>
      <c r="F69" s="65">
        <f>VLOOKUP($A69,'Return Data'!$B$7:$R$2843,11,0)</f>
        <v>29.918700000000001</v>
      </c>
      <c r="G69" s="66">
        <f t="shared" si="11"/>
        <v>11</v>
      </c>
      <c r="H69" s="65">
        <f>VLOOKUP($A69,'Return Data'!$B$7:$R$2843,12,0)</f>
        <v>41.504199999999997</v>
      </c>
      <c r="I69" s="66">
        <f t="shared" si="12"/>
        <v>14</v>
      </c>
      <c r="J69" s="65">
        <f>VLOOKUP($A69,'Return Data'!$B$7:$R$2843,13,0)</f>
        <v>71.254599999999996</v>
      </c>
      <c r="K69" s="66">
        <f t="shared" si="13"/>
        <v>18</v>
      </c>
      <c r="L69" s="65">
        <f>VLOOKUP($A69,'Return Data'!$B$7:$R$2843,17,0)</f>
        <v>15.95</v>
      </c>
      <c r="M69" s="66">
        <f t="shared" si="17"/>
        <v>37</v>
      </c>
      <c r="N69" s="65">
        <f>VLOOKUP($A69,'Return Data'!$B$7:$R$2843,14,0)</f>
        <v>6.7179000000000002</v>
      </c>
      <c r="O69" s="66">
        <f t="shared" si="18"/>
        <v>38</v>
      </c>
      <c r="P69" s="65"/>
      <c r="Q69" s="66"/>
      <c r="R69" s="65">
        <f>VLOOKUP($A69,'Return Data'!$B$7:$R$2843,16,0)</f>
        <v>5.2454999999999998</v>
      </c>
      <c r="S69" s="67">
        <f t="shared" si="16"/>
        <v>59</v>
      </c>
    </row>
    <row r="70" spans="1:19" x14ac:dyDescent="0.3">
      <c r="A70" s="63" t="s">
        <v>328</v>
      </c>
      <c r="B70" s="64">
        <f>VLOOKUP($A70,'Return Data'!$B$7:$R$2843,3,0)</f>
        <v>44330</v>
      </c>
      <c r="C70" s="65">
        <f>VLOOKUP($A70,'Return Data'!$B$7:$R$2843,4,0)</f>
        <v>10.6699</v>
      </c>
      <c r="D70" s="65">
        <f>VLOOKUP($A70,'Return Data'!$B$7:$R$2843,10,0)</f>
        <v>-2.6246999999999998</v>
      </c>
      <c r="E70" s="66">
        <f t="shared" si="10"/>
        <v>53</v>
      </c>
      <c r="F70" s="65">
        <f>VLOOKUP($A70,'Return Data'!$B$7:$R$2843,11,0)</f>
        <v>22.0352</v>
      </c>
      <c r="G70" s="66">
        <f t="shared" si="11"/>
        <v>30</v>
      </c>
      <c r="H70" s="65">
        <f>VLOOKUP($A70,'Return Data'!$B$7:$R$2843,12,0)</f>
        <v>28.695699999999999</v>
      </c>
      <c r="I70" s="66">
        <f t="shared" si="12"/>
        <v>56</v>
      </c>
      <c r="J70" s="65">
        <f>VLOOKUP($A70,'Return Data'!$B$7:$R$2843,13,0)</f>
        <v>56.679900000000004</v>
      </c>
      <c r="K70" s="66">
        <f t="shared" si="13"/>
        <v>52</v>
      </c>
      <c r="L70" s="65">
        <f>VLOOKUP($A70,'Return Data'!$B$7:$R$2843,17,0)</f>
        <v>13.5518</v>
      </c>
      <c r="M70" s="66">
        <f t="shared" si="17"/>
        <v>51</v>
      </c>
      <c r="N70" s="65"/>
      <c r="O70" s="66"/>
      <c r="P70" s="65"/>
      <c r="Q70" s="66"/>
      <c r="R70" s="65">
        <f>VLOOKUP($A70,'Return Data'!$B$7:$R$2843,16,0)</f>
        <v>1.9719</v>
      </c>
      <c r="S70" s="67">
        <f t="shared" si="16"/>
        <v>65</v>
      </c>
    </row>
    <row r="71" spans="1:19" x14ac:dyDescent="0.3">
      <c r="A71" s="63" t="s">
        <v>329</v>
      </c>
      <c r="B71" s="64">
        <f>VLOOKUP($A71,'Return Data'!$B$7:$R$2843,3,0)</f>
        <v>44330</v>
      </c>
      <c r="C71" s="65">
        <f>VLOOKUP($A71,'Return Data'!$B$7:$R$2843,4,0)</f>
        <v>11.127599999999999</v>
      </c>
      <c r="D71" s="65">
        <f>VLOOKUP($A71,'Return Data'!$B$7:$R$2843,10,0)</f>
        <v>-2.3980000000000001</v>
      </c>
      <c r="E71" s="66">
        <f t="shared" si="10"/>
        <v>50</v>
      </c>
      <c r="F71" s="65">
        <f>VLOOKUP($A71,'Return Data'!$B$7:$R$2843,11,0)</f>
        <v>21.216999999999999</v>
      </c>
      <c r="G71" s="66">
        <f t="shared" si="11"/>
        <v>34</v>
      </c>
      <c r="H71" s="65">
        <f>VLOOKUP($A71,'Return Data'!$B$7:$R$2843,12,0)</f>
        <v>27.915199999999999</v>
      </c>
      <c r="I71" s="66">
        <f t="shared" si="12"/>
        <v>57</v>
      </c>
      <c r="J71" s="65">
        <f>VLOOKUP($A71,'Return Data'!$B$7:$R$2843,13,0)</f>
        <v>55.326599999999999</v>
      </c>
      <c r="K71" s="66">
        <f t="shared" si="13"/>
        <v>54</v>
      </c>
      <c r="L71" s="65">
        <f>VLOOKUP($A71,'Return Data'!$B$7:$R$2843,17,0)</f>
        <v>14.4217</v>
      </c>
      <c r="M71" s="66">
        <f t="shared" si="17"/>
        <v>47</v>
      </c>
      <c r="N71" s="65"/>
      <c r="O71" s="66"/>
      <c r="P71" s="65"/>
      <c r="Q71" s="66"/>
      <c r="R71" s="65">
        <f>VLOOKUP($A71,'Return Data'!$B$7:$R$2843,16,0)</f>
        <v>3.4676999999999998</v>
      </c>
      <c r="S71" s="67">
        <f t="shared" si="16"/>
        <v>61</v>
      </c>
    </row>
    <row r="72" spans="1:19" x14ac:dyDescent="0.3">
      <c r="A72" s="63" t="s">
        <v>330</v>
      </c>
      <c r="B72" s="64">
        <f>VLOOKUP($A72,'Return Data'!$B$7:$R$2843,3,0)</f>
        <v>44330</v>
      </c>
      <c r="C72" s="65">
        <f>VLOOKUP($A72,'Return Data'!$B$7:$R$2843,4,0)</f>
        <v>118.2966</v>
      </c>
      <c r="D72" s="65">
        <f>VLOOKUP($A72,'Return Data'!$B$7:$R$2843,10,0)</f>
        <v>-1.167</v>
      </c>
      <c r="E72" s="66">
        <f t="shared" ref="E72:E73" si="19">RANK(D72,D$8:D$73,0)</f>
        <v>41</v>
      </c>
      <c r="F72" s="65">
        <f>VLOOKUP($A72,'Return Data'!$B$7:$R$2843,11,0)</f>
        <v>18.637599999999999</v>
      </c>
      <c r="G72" s="66">
        <f t="shared" ref="G72:G73" si="20">RANK(F72,F$8:F$73,0)</f>
        <v>45</v>
      </c>
      <c r="H72" s="65">
        <f>VLOOKUP($A72,'Return Data'!$B$7:$R$2843,12,0)</f>
        <v>35.011600000000001</v>
      </c>
      <c r="I72" s="66">
        <f t="shared" ref="I72:I73" si="21">RANK(H72,H$8:H$73,0)</f>
        <v>35</v>
      </c>
      <c r="J72" s="65">
        <f>VLOOKUP($A72,'Return Data'!$B$7:$R$2843,13,0)</f>
        <v>63.157600000000002</v>
      </c>
      <c r="K72" s="66">
        <f t="shared" ref="K72:K73" si="22">RANK(J72,J$8:J$73,0)</f>
        <v>36</v>
      </c>
      <c r="L72" s="65">
        <f>VLOOKUP($A72,'Return Data'!$B$7:$R$2843,17,0)</f>
        <v>19.359300000000001</v>
      </c>
      <c r="M72" s="66">
        <f t="shared" si="17"/>
        <v>17</v>
      </c>
      <c r="N72" s="65">
        <f>VLOOKUP($A72,'Return Data'!$B$7:$R$2843,14,0)</f>
        <v>10.741400000000001</v>
      </c>
      <c r="O72" s="66">
        <f>RANK(N72,N$8:N$73,0)</f>
        <v>18</v>
      </c>
      <c r="P72" s="65">
        <f>VLOOKUP($A72,'Return Data'!$B$7:$R$2843,15,0)</f>
        <v>13.3935</v>
      </c>
      <c r="Q72" s="66">
        <f>RANK(P72,P$8:P$73,0)</f>
        <v>20</v>
      </c>
      <c r="R72" s="65">
        <f>VLOOKUP($A72,'Return Data'!$B$7:$R$2843,16,0)</f>
        <v>11.4594</v>
      </c>
      <c r="S72" s="67">
        <f t="shared" ref="S72:S73" si="23">RANK(R72,R$8:R$73,0)</f>
        <v>41</v>
      </c>
    </row>
    <row r="73" spans="1:19" x14ac:dyDescent="0.3">
      <c r="A73" s="63" t="s">
        <v>331</v>
      </c>
      <c r="B73" s="64">
        <f>VLOOKUP($A73,'Return Data'!$B$7:$R$2843,3,0)</f>
        <v>44330</v>
      </c>
      <c r="C73" s="65">
        <f>VLOOKUP($A73,'Return Data'!$B$7:$R$2843,4,0)</f>
        <v>188.94210259804501</v>
      </c>
      <c r="D73" s="65">
        <f>VLOOKUP($A73,'Return Data'!$B$7:$R$2843,10,0)</f>
        <v>-2.8658999999999999</v>
      </c>
      <c r="E73" s="66">
        <f t="shared" si="19"/>
        <v>56</v>
      </c>
      <c r="F73" s="65">
        <f>VLOOKUP($A73,'Return Data'!$B$7:$R$2843,11,0)</f>
        <v>15.3363</v>
      </c>
      <c r="G73" s="66">
        <f t="shared" si="20"/>
        <v>56</v>
      </c>
      <c r="H73" s="65">
        <f>VLOOKUP($A73,'Return Data'!$B$7:$R$2843,12,0)</f>
        <v>30.152200000000001</v>
      </c>
      <c r="I73" s="66">
        <f t="shared" si="21"/>
        <v>54</v>
      </c>
      <c r="J73" s="65">
        <f>VLOOKUP($A73,'Return Data'!$B$7:$R$2843,13,0)</f>
        <v>57.584200000000003</v>
      </c>
      <c r="K73" s="66">
        <f t="shared" si="22"/>
        <v>47</v>
      </c>
      <c r="L73" s="65">
        <f>VLOOKUP($A73,'Return Data'!$B$7:$R$2843,17,0)</f>
        <v>12.747400000000001</v>
      </c>
      <c r="M73" s="66">
        <f t="shared" si="17"/>
        <v>54</v>
      </c>
      <c r="N73" s="65">
        <f>VLOOKUP($A73,'Return Data'!$B$7:$R$2843,14,0)</f>
        <v>8.2220999999999993</v>
      </c>
      <c r="O73" s="66">
        <f>RANK(N73,N$8:N$73,0)</f>
        <v>28</v>
      </c>
      <c r="P73" s="65">
        <f>VLOOKUP($A73,'Return Data'!$B$7:$R$2843,15,0)</f>
        <v>12.2661</v>
      </c>
      <c r="Q73" s="66">
        <f>RANK(P73,P$8:P$73,0)</f>
        <v>24</v>
      </c>
      <c r="R73" s="65">
        <f>VLOOKUP($A73,'Return Data'!$B$7:$R$2843,16,0)</f>
        <v>17.584599999999998</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1.501418181818182</v>
      </c>
      <c r="E75" s="74"/>
      <c r="F75" s="75">
        <f>AVERAGE(F8:F73)</f>
        <v>23.47205303030303</v>
      </c>
      <c r="G75" s="74"/>
      <c r="H75" s="75">
        <f>AVERAGE(H8:H73)</f>
        <v>37.530907575757581</v>
      </c>
      <c r="I75" s="74"/>
      <c r="J75" s="75">
        <f>AVERAGE(J8:J73)</f>
        <v>67.778754545454575</v>
      </c>
      <c r="K75" s="74"/>
      <c r="L75" s="75">
        <f>AVERAGE(L8:L73)</f>
        <v>18.136217460317461</v>
      </c>
      <c r="M75" s="74"/>
      <c r="N75" s="75">
        <f>AVERAGE(N8:N73)</f>
        <v>9.587299999999999</v>
      </c>
      <c r="O75" s="74"/>
      <c r="P75" s="75">
        <f>AVERAGE(P8:P73)</f>
        <v>13.75957435897436</v>
      </c>
      <c r="Q75" s="74"/>
      <c r="R75" s="75">
        <f>AVERAGE(R8:R73)</f>
        <v>13.052887878787875</v>
      </c>
      <c r="S75" s="76"/>
    </row>
    <row r="76" spans="1:19" x14ac:dyDescent="0.3">
      <c r="A76" s="73" t="s">
        <v>28</v>
      </c>
      <c r="B76" s="74"/>
      <c r="C76" s="74"/>
      <c r="D76" s="75">
        <f>MIN(D8:D73)</f>
        <v>-4.9927000000000001</v>
      </c>
      <c r="E76" s="74"/>
      <c r="F76" s="75">
        <f>MIN(F8:F73)</f>
        <v>8.7518999999999991</v>
      </c>
      <c r="G76" s="74"/>
      <c r="H76" s="75">
        <f>MIN(H8:H73)</f>
        <v>19.600100000000001</v>
      </c>
      <c r="I76" s="74"/>
      <c r="J76" s="75">
        <f>MIN(J8:J73)</f>
        <v>40.4998</v>
      </c>
      <c r="K76" s="74"/>
      <c r="L76" s="75">
        <f>MIN(L8:L73)</f>
        <v>8.0542999999999996</v>
      </c>
      <c r="M76" s="74"/>
      <c r="N76" s="75">
        <f>MIN(N8:N73)</f>
        <v>-0.14649999999999999</v>
      </c>
      <c r="O76" s="74"/>
      <c r="P76" s="75">
        <f>MIN(P8:P73)</f>
        <v>7.7422000000000004</v>
      </c>
      <c r="Q76" s="74"/>
      <c r="R76" s="75">
        <f>MIN(R8:R73)</f>
        <v>1.0127999999999999</v>
      </c>
      <c r="S76" s="76"/>
    </row>
    <row r="77" spans="1:19" ht="15" thickBot="1" x14ac:dyDescent="0.35">
      <c r="A77" s="77" t="s">
        <v>29</v>
      </c>
      <c r="B77" s="78"/>
      <c r="C77" s="78"/>
      <c r="D77" s="79">
        <f>MAX(D8:D73)</f>
        <v>21.242699999999999</v>
      </c>
      <c r="E77" s="78"/>
      <c r="F77" s="79">
        <f>MAX(F8:F73)</f>
        <v>51.531599999999997</v>
      </c>
      <c r="G77" s="78"/>
      <c r="H77" s="79">
        <f>MAX(H8:H73)</f>
        <v>67.946399999999997</v>
      </c>
      <c r="I77" s="78"/>
      <c r="J77" s="79">
        <f>MAX(J8:J73)</f>
        <v>126.6915</v>
      </c>
      <c r="K77" s="78"/>
      <c r="L77" s="79">
        <f>MAX(L8:L73)</f>
        <v>43.102699999999999</v>
      </c>
      <c r="M77" s="78"/>
      <c r="N77" s="79">
        <f>MAX(N8:N73)</f>
        <v>25.875900000000001</v>
      </c>
      <c r="O77" s="78"/>
      <c r="P77" s="79">
        <f>MAX(P8:P73)</f>
        <v>22.9086</v>
      </c>
      <c r="Q77" s="78"/>
      <c r="R77" s="79">
        <f>MAX(R8:R73)</f>
        <v>25.938099999999999</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8" t="s">
        <v>347</v>
      </c>
    </row>
    <row r="3" spans="1:18" ht="15" thickBot="1" x14ac:dyDescent="0.35">
      <c r="A3" s="169"/>
      <c r="B3" s="173"/>
      <c r="C3" s="173"/>
      <c r="D3" s="174"/>
      <c r="E3" s="174"/>
      <c r="F3" s="174"/>
      <c r="G3" s="174"/>
      <c r="H3" s="174"/>
      <c r="I3" s="174"/>
      <c r="J3" s="174"/>
      <c r="K3" s="174"/>
      <c r="L3" s="109"/>
      <c r="M3" s="109"/>
      <c r="N3" s="109"/>
      <c r="O3" s="109"/>
      <c r="P3" s="26"/>
      <c r="Q3" s="27"/>
    </row>
    <row r="4" spans="1:18" ht="15" thickBot="1" x14ac:dyDescent="0.35">
      <c r="A4" s="26"/>
      <c r="B4" s="173"/>
      <c r="C4" s="173"/>
      <c r="D4" s="26"/>
      <c r="E4" s="26"/>
      <c r="F4" s="26"/>
      <c r="G4" s="26"/>
      <c r="H4" s="26"/>
      <c r="I4" s="26"/>
      <c r="J4" s="26"/>
      <c r="K4" s="26"/>
      <c r="L4" s="109"/>
      <c r="M4" s="109"/>
      <c r="N4" s="109"/>
      <c r="O4" s="109"/>
      <c r="P4" s="26"/>
      <c r="Q4" s="26"/>
    </row>
    <row r="5" spans="1:18" x14ac:dyDescent="0.3">
      <c r="A5" s="29" t="s">
        <v>346</v>
      </c>
      <c r="B5" s="166" t="s">
        <v>8</v>
      </c>
      <c r="C5" s="166" t="s">
        <v>9</v>
      </c>
      <c r="D5" s="172" t="s">
        <v>47</v>
      </c>
      <c r="E5" s="172"/>
      <c r="F5" s="172" t="s">
        <v>48</v>
      </c>
      <c r="G5" s="172"/>
      <c r="H5" s="172" t="s">
        <v>1</v>
      </c>
      <c r="I5" s="172"/>
      <c r="J5" s="172" t="s">
        <v>2</v>
      </c>
      <c r="K5" s="172"/>
      <c r="L5" s="172" t="s">
        <v>3</v>
      </c>
      <c r="M5" s="172"/>
      <c r="N5" s="172" t="s">
        <v>4</v>
      </c>
      <c r="O5" s="172"/>
      <c r="P5" s="170" t="s">
        <v>46</v>
      </c>
      <c r="Q5" s="171"/>
      <c r="R5" s="12"/>
    </row>
    <row r="6" spans="1:18" x14ac:dyDescent="0.3">
      <c r="A6" s="31" t="s">
        <v>7</v>
      </c>
      <c r="B6" s="167"/>
      <c r="C6" s="167"/>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1962</v>
      </c>
      <c r="B8" s="64">
        <f>VLOOKUP($A8,'Return Data'!$B$7:$R$2843,3,0)</f>
        <v>44330</v>
      </c>
      <c r="C8" s="65">
        <f>VLOOKUP($A8,'Return Data'!$B$7:$R$2843,4,0)</f>
        <v>10.29</v>
      </c>
      <c r="D8" s="65">
        <f>VLOOKUP($A8,'Return Data'!$B$7:$R$2843,8,0)</f>
        <v>-1.5310999999999999</v>
      </c>
      <c r="E8" s="66">
        <f>RANK(D8,D$8:D$15,0)</f>
        <v>7</v>
      </c>
      <c r="F8" s="65">
        <f>VLOOKUP($A8,'Return Data'!$B$7:$R$2843,9,0)</f>
        <v>-0.67569999999999997</v>
      </c>
      <c r="G8" s="66">
        <f t="shared" ref="G8" si="0">RANK(F8,F$8:F$15,0)</f>
        <v>8</v>
      </c>
      <c r="H8" s="65">
        <f>VLOOKUP($A8,'Return Data'!$B$7:$R$2843,10,0)</f>
        <v>-4.9861000000000004</v>
      </c>
      <c r="I8" s="66">
        <f t="shared" ref="I8" si="1">RANK(H8,H$8:H$15,0)</f>
        <v>7</v>
      </c>
      <c r="J8" s="65"/>
      <c r="K8" s="66"/>
      <c r="L8" s="65"/>
      <c r="M8" s="66"/>
      <c r="N8" s="65"/>
      <c r="O8" s="66"/>
      <c r="P8" s="65">
        <f>VLOOKUP($A8,'Return Data'!$B$7:$R$2843,16,0)</f>
        <v>2.9</v>
      </c>
      <c r="Q8" s="67">
        <f>RANK(P8,P$8:P$15,0)</f>
        <v>7</v>
      </c>
    </row>
    <row r="9" spans="1:18" x14ac:dyDescent="0.3">
      <c r="A9" s="63" t="s">
        <v>377</v>
      </c>
      <c r="B9" s="64">
        <f>VLOOKUP($A9,'Return Data'!$B$7:$R$2843,3,0)</f>
        <v>44330</v>
      </c>
      <c r="C9" s="65">
        <f>VLOOKUP($A9,'Return Data'!$B$7:$R$2843,4,0)</f>
        <v>13.94</v>
      </c>
      <c r="D9" s="65">
        <f>VLOOKUP($A9,'Return Data'!$B$7:$R$2843,8,0)</f>
        <v>-1.5537000000000001</v>
      </c>
      <c r="E9" s="66">
        <f t="shared" ref="E9:E15" si="2">RANK(D9,D$8:D$15,0)</f>
        <v>8</v>
      </c>
      <c r="F9" s="65">
        <f>VLOOKUP($A9,'Return Data'!$B$7:$R$2843,9,0)</f>
        <v>0.2878</v>
      </c>
      <c r="G9" s="66">
        <f t="shared" ref="G9" si="3">RANK(F9,F$8:F$15,0)</f>
        <v>7</v>
      </c>
      <c r="H9" s="65">
        <f>VLOOKUP($A9,'Return Data'!$B$7:$R$2843,10,0)</f>
        <v>-2.7216</v>
      </c>
      <c r="I9" s="66">
        <f t="shared" ref="I9" si="4">RANK(H9,H$8:H$15,0)</f>
        <v>5</v>
      </c>
      <c r="J9" s="65">
        <f>VLOOKUP($A9,'Return Data'!$B$7:$R$2843,11,0)</f>
        <v>13.241300000000001</v>
      </c>
      <c r="K9" s="66">
        <f t="shared" ref="K9" si="5">RANK(J9,J$8:J$15,0)</f>
        <v>3</v>
      </c>
      <c r="L9" s="65">
        <f>VLOOKUP($A9,'Return Data'!$B$7:$R$2843,12,0)</f>
        <v>30.5243</v>
      </c>
      <c r="M9" s="66">
        <f t="shared" ref="M9" si="6">RANK(L9,L$8:L$15,0)</f>
        <v>3</v>
      </c>
      <c r="N9" s="65">
        <f>VLOOKUP($A9,'Return Data'!$B$7:$R$2843,13,0)</f>
        <v>50.377600000000001</v>
      </c>
      <c r="O9" s="66">
        <f t="shared" ref="O9" si="7">RANK(N9,N$8:N$15,0)</f>
        <v>3</v>
      </c>
      <c r="P9" s="65">
        <f>VLOOKUP($A9,'Return Data'!$B$7:$R$2843,16,0)</f>
        <v>30.382999999999999</v>
      </c>
      <c r="Q9" s="67">
        <f t="shared" ref="Q9:Q15" si="8">RANK(P9,P$8:P$15,0)</f>
        <v>2</v>
      </c>
    </row>
    <row r="10" spans="1:18" x14ac:dyDescent="0.3">
      <c r="A10" s="63" t="s">
        <v>1965</v>
      </c>
      <c r="B10" s="64">
        <f>VLOOKUP($A10,'Return Data'!$B$7:$R$2843,3,0)</f>
        <v>44330</v>
      </c>
      <c r="C10" s="65">
        <f>VLOOKUP($A10,'Return Data'!$B$7:$R$2843,4,0)</f>
        <v>11.97</v>
      </c>
      <c r="D10" s="65">
        <f>VLOOKUP($A10,'Return Data'!$B$7:$R$2843,8,0)</f>
        <v>1.1834</v>
      </c>
      <c r="E10" s="66">
        <f t="shared" si="2"/>
        <v>2</v>
      </c>
      <c r="F10" s="65">
        <f>VLOOKUP($A10,'Return Data'!$B$7:$R$2843,9,0)</f>
        <v>1.6992</v>
      </c>
      <c r="G10" s="66">
        <f t="shared" ref="G10:G15" si="9">RANK(F10,F$8:F$15,0)</f>
        <v>2</v>
      </c>
      <c r="H10" s="65">
        <f>VLOOKUP($A10,'Return Data'!$B$7:$R$2843,10,0)</f>
        <v>-0.49880000000000002</v>
      </c>
      <c r="I10" s="66">
        <f t="shared" ref="I10:I15" si="10">RANK(H10,H$8:H$15,0)</f>
        <v>4</v>
      </c>
      <c r="J10" s="65">
        <f>VLOOKUP($A10,'Return Data'!$B$7:$R$2843,11,0)</f>
        <v>12.9245</v>
      </c>
      <c r="K10" s="66">
        <f t="shared" ref="K10:K15" si="11">RANK(J10,J$8:J$15,0)</f>
        <v>4</v>
      </c>
      <c r="L10" s="65"/>
      <c r="M10" s="66"/>
      <c r="N10" s="65"/>
      <c r="O10" s="66"/>
      <c r="P10" s="65">
        <f>VLOOKUP($A10,'Return Data'!$B$7:$R$2843,16,0)</f>
        <v>19.7</v>
      </c>
      <c r="Q10" s="67">
        <f t="shared" si="8"/>
        <v>4</v>
      </c>
    </row>
    <row r="11" spans="1:18" x14ac:dyDescent="0.3">
      <c r="A11" s="63" t="s">
        <v>1966</v>
      </c>
      <c r="B11" s="64">
        <f>VLOOKUP($A11,'Return Data'!$B$7:$R$2843,3,0)</f>
        <v>44330</v>
      </c>
      <c r="C11" s="65">
        <f>VLOOKUP($A11,'Return Data'!$B$7:$R$2843,4,0)</f>
        <v>10</v>
      </c>
      <c r="D11" s="65">
        <f>VLOOKUP($A11,'Return Data'!$B$7:$R$2843,8,0)</f>
        <v>-1.1858</v>
      </c>
      <c r="E11" s="66">
        <f t="shared" si="2"/>
        <v>6</v>
      </c>
      <c r="F11" s="65">
        <f>VLOOKUP($A11,'Return Data'!$B$7:$R$2843,9,0)</f>
        <v>1.0101</v>
      </c>
      <c r="G11" s="66">
        <f t="shared" si="9"/>
        <v>5</v>
      </c>
      <c r="H11" s="65"/>
      <c r="I11" s="66"/>
      <c r="J11" s="65"/>
      <c r="K11" s="66"/>
      <c r="L11" s="65"/>
      <c r="M11" s="66"/>
      <c r="N11" s="65"/>
      <c r="O11" s="66"/>
      <c r="P11" s="65">
        <f>VLOOKUP($A11,'Return Data'!$B$7:$R$2843,16,0)</f>
        <v>0</v>
      </c>
      <c r="Q11" s="67">
        <f t="shared" si="8"/>
        <v>8</v>
      </c>
    </row>
    <row r="12" spans="1:18" x14ac:dyDescent="0.3">
      <c r="A12" s="63" t="s">
        <v>1968</v>
      </c>
      <c r="B12" s="64">
        <f>VLOOKUP($A12,'Return Data'!$B$7:$R$2843,3,0)</f>
        <v>44330</v>
      </c>
      <c r="C12" s="65">
        <f>VLOOKUP($A12,'Return Data'!$B$7:$R$2843,4,0)</f>
        <v>10.693</v>
      </c>
      <c r="D12" s="65">
        <f>VLOOKUP($A12,'Return Data'!$B$7:$R$2843,8,0)</f>
        <v>0.90590000000000004</v>
      </c>
      <c r="E12" s="66">
        <f t="shared" si="2"/>
        <v>3</v>
      </c>
      <c r="F12" s="65">
        <f>VLOOKUP($A12,'Return Data'!$B$7:$R$2843,9,0)</f>
        <v>1.6348</v>
      </c>
      <c r="G12" s="66">
        <f t="shared" si="9"/>
        <v>3</v>
      </c>
      <c r="H12" s="65">
        <f>VLOOKUP($A12,'Return Data'!$B$7:$R$2843,10,0)</f>
        <v>4.6800000000000001E-2</v>
      </c>
      <c r="I12" s="66">
        <f t="shared" si="10"/>
        <v>2</v>
      </c>
      <c r="J12" s="65"/>
      <c r="K12" s="66"/>
      <c r="L12" s="65"/>
      <c r="M12" s="66"/>
      <c r="N12" s="65"/>
      <c r="O12" s="66"/>
      <c r="P12" s="65">
        <f>VLOOKUP($A12,'Return Data'!$B$7:$R$2843,16,0)</f>
        <v>6.93</v>
      </c>
      <c r="Q12" s="67">
        <f t="shared" si="8"/>
        <v>6</v>
      </c>
    </row>
    <row r="13" spans="1:18" x14ac:dyDescent="0.3">
      <c r="A13" s="63" t="s">
        <v>1971</v>
      </c>
      <c r="B13" s="64">
        <f>VLOOKUP($A13,'Return Data'!$B$7:$R$2843,3,0)</f>
        <v>44330</v>
      </c>
      <c r="C13" s="65">
        <f>VLOOKUP($A13,'Return Data'!$B$7:$R$2843,4,0)</f>
        <v>14.7888</v>
      </c>
      <c r="D13" s="65">
        <f>VLOOKUP($A13,'Return Data'!$B$7:$R$2843,8,0)</f>
        <v>4.1083999999999996</v>
      </c>
      <c r="E13" s="66">
        <f t="shared" si="2"/>
        <v>1</v>
      </c>
      <c r="F13" s="65">
        <f>VLOOKUP($A13,'Return Data'!$B$7:$R$2843,9,0)</f>
        <v>8.2255000000000003</v>
      </c>
      <c r="G13" s="66">
        <f t="shared" si="9"/>
        <v>1</v>
      </c>
      <c r="H13" s="65">
        <f>VLOOKUP($A13,'Return Data'!$B$7:$R$2843,10,0)</f>
        <v>16.079799999999999</v>
      </c>
      <c r="I13" s="66">
        <f t="shared" si="10"/>
        <v>1</v>
      </c>
      <c r="J13" s="65"/>
      <c r="K13" s="66"/>
      <c r="L13" s="65"/>
      <c r="M13" s="66"/>
      <c r="N13" s="65"/>
      <c r="O13" s="66"/>
      <c r="P13" s="65">
        <f>VLOOKUP($A13,'Return Data'!$B$7:$R$2843,16,0)</f>
        <v>47.887999999999998</v>
      </c>
      <c r="Q13" s="67">
        <f t="shared" si="8"/>
        <v>1</v>
      </c>
    </row>
    <row r="14" spans="1:18" x14ac:dyDescent="0.3">
      <c r="A14" s="63" t="s">
        <v>49</v>
      </c>
      <c r="B14" s="64">
        <f>VLOOKUP($A14,'Return Data'!$B$7:$R$2843,3,0)</f>
        <v>44330</v>
      </c>
      <c r="C14" s="65">
        <f>VLOOKUP($A14,'Return Data'!$B$7:$R$2843,4,0)</f>
        <v>14.54</v>
      </c>
      <c r="D14" s="65">
        <f>VLOOKUP($A14,'Return Data'!$B$7:$R$2843,8,0)</f>
        <v>0</v>
      </c>
      <c r="E14" s="66">
        <f t="shared" si="2"/>
        <v>5</v>
      </c>
      <c r="F14" s="65">
        <f>VLOOKUP($A14,'Return Data'!$B$7:$R$2843,9,0)</f>
        <v>0.48380000000000001</v>
      </c>
      <c r="G14" s="66">
        <f t="shared" si="9"/>
        <v>6</v>
      </c>
      <c r="H14" s="65">
        <f>VLOOKUP($A14,'Return Data'!$B$7:$R$2843,10,0)</f>
        <v>-0.41099999999999998</v>
      </c>
      <c r="I14" s="66">
        <f t="shared" si="10"/>
        <v>3</v>
      </c>
      <c r="J14" s="65">
        <f>VLOOKUP($A14,'Return Data'!$B$7:$R$2843,11,0)</f>
        <v>20.764099999999999</v>
      </c>
      <c r="K14" s="66">
        <f t="shared" si="11"/>
        <v>1</v>
      </c>
      <c r="L14" s="65">
        <f>VLOOKUP($A14,'Return Data'!$B$7:$R$2843,12,0)</f>
        <v>36.911499999999997</v>
      </c>
      <c r="M14" s="66">
        <f t="shared" ref="M14:M15" si="12">RANK(L14,L$8:L$15,0)</f>
        <v>1</v>
      </c>
      <c r="N14" s="65">
        <f>VLOOKUP($A14,'Return Data'!$B$7:$R$2843,13,0)</f>
        <v>67.704700000000003</v>
      </c>
      <c r="O14" s="66">
        <f t="shared" ref="O14:O15" si="13">RANK(N14,N$8:N$15,0)</f>
        <v>1</v>
      </c>
      <c r="P14" s="65">
        <f>VLOOKUP($A14,'Return Data'!$B$7:$R$2843,16,0)</f>
        <v>22.5456</v>
      </c>
      <c r="Q14" s="67">
        <f t="shared" si="8"/>
        <v>3</v>
      </c>
    </row>
    <row r="15" spans="1:18" x14ac:dyDescent="0.3">
      <c r="A15" s="63" t="s">
        <v>50</v>
      </c>
      <c r="B15" s="64">
        <f>VLOOKUP($A15,'Return Data'!$B$7:$R$2843,3,0)</f>
        <v>44330</v>
      </c>
      <c r="C15" s="65">
        <f>VLOOKUP($A15,'Return Data'!$B$7:$R$2843,4,0)</f>
        <v>144.08619999999999</v>
      </c>
      <c r="D15" s="65">
        <f>VLOOKUP($A15,'Return Data'!$B$7:$R$2843,8,0)</f>
        <v>1.6199999999999999E-2</v>
      </c>
      <c r="E15" s="66">
        <f t="shared" si="2"/>
        <v>4</v>
      </c>
      <c r="F15" s="65">
        <f>VLOOKUP($A15,'Return Data'!$B$7:$R$2843,9,0)</f>
        <v>1.2862</v>
      </c>
      <c r="G15" s="66">
        <f t="shared" si="9"/>
        <v>4</v>
      </c>
      <c r="H15" s="65">
        <f>VLOOKUP($A15,'Return Data'!$B$7:$R$2843,10,0)</f>
        <v>-3.8445999999999998</v>
      </c>
      <c r="I15" s="66">
        <f t="shared" si="10"/>
        <v>6</v>
      </c>
      <c r="J15" s="65">
        <f>VLOOKUP($A15,'Return Data'!$B$7:$R$2843,11,0)</f>
        <v>16.429300000000001</v>
      </c>
      <c r="K15" s="66">
        <f t="shared" si="11"/>
        <v>2</v>
      </c>
      <c r="L15" s="65">
        <f>VLOOKUP($A15,'Return Data'!$B$7:$R$2843,12,0)</f>
        <v>30.540400000000002</v>
      </c>
      <c r="M15" s="66">
        <f t="shared" si="12"/>
        <v>2</v>
      </c>
      <c r="N15" s="65">
        <f>VLOOKUP($A15,'Return Data'!$B$7:$R$2843,13,0)</f>
        <v>58.532600000000002</v>
      </c>
      <c r="O15" s="66">
        <f t="shared" si="13"/>
        <v>2</v>
      </c>
      <c r="P15" s="65">
        <f>VLOOKUP($A15,'Return Data'!$B$7:$R$2843,16,0)</f>
        <v>13.969200000000001</v>
      </c>
      <c r="Q15" s="67">
        <f t="shared" si="8"/>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0.24291249999999992</v>
      </c>
      <c r="E17" s="74"/>
      <c r="F17" s="75">
        <f>AVERAGE(F8:F15)</f>
        <v>1.7439624999999999</v>
      </c>
      <c r="G17" s="74"/>
      <c r="H17" s="75">
        <f>AVERAGE(H8:H15)</f>
        <v>0.52349999999999974</v>
      </c>
      <c r="I17" s="74"/>
      <c r="J17" s="75">
        <f>AVERAGE(J8:J15)</f>
        <v>15.8398</v>
      </c>
      <c r="K17" s="74"/>
      <c r="L17" s="75">
        <f>AVERAGE(L8:L15)</f>
        <v>32.658733333333338</v>
      </c>
      <c r="M17" s="74"/>
      <c r="N17" s="75">
        <f>AVERAGE(N8:N15)</f>
        <v>58.871633333333335</v>
      </c>
      <c r="O17" s="74"/>
      <c r="P17" s="75">
        <f>AVERAGE(P8:P15)</f>
        <v>18.039474999999999</v>
      </c>
      <c r="Q17" s="76"/>
    </row>
    <row r="18" spans="1:17" ht="15" customHeight="1" x14ac:dyDescent="0.3">
      <c r="A18" s="73" t="s">
        <v>28</v>
      </c>
      <c r="B18" s="74"/>
      <c r="C18" s="74"/>
      <c r="D18" s="75">
        <f>MIN(D8:D15)</f>
        <v>-1.5537000000000001</v>
      </c>
      <c r="E18" s="74"/>
      <c r="F18" s="75">
        <f>MIN(F8:F15)</f>
        <v>-0.67569999999999997</v>
      </c>
      <c r="G18" s="74"/>
      <c r="H18" s="75">
        <f>MIN(H8:H15)</f>
        <v>-4.9861000000000004</v>
      </c>
      <c r="I18" s="74"/>
      <c r="J18" s="75">
        <f>MIN(J8:J15)</f>
        <v>12.9245</v>
      </c>
      <c r="K18" s="74"/>
      <c r="L18" s="75">
        <f>MIN(L8:L15)</f>
        <v>30.5243</v>
      </c>
      <c r="M18" s="74"/>
      <c r="N18" s="75">
        <f>MIN(N8:N15)</f>
        <v>50.377600000000001</v>
      </c>
      <c r="O18" s="74"/>
      <c r="P18" s="75">
        <f>MIN(P8:P15)</f>
        <v>0</v>
      </c>
      <c r="Q18" s="76"/>
    </row>
    <row r="19" spans="1:17" ht="15" thickBot="1" x14ac:dyDescent="0.35">
      <c r="A19" s="77" t="s">
        <v>29</v>
      </c>
      <c r="B19" s="78"/>
      <c r="C19" s="78"/>
      <c r="D19" s="79">
        <f>MAX(D8:D15)</f>
        <v>4.1083999999999996</v>
      </c>
      <c r="E19" s="78"/>
      <c r="F19" s="79">
        <f>MAX(F8:F15)</f>
        <v>8.2255000000000003</v>
      </c>
      <c r="G19" s="78"/>
      <c r="H19" s="79">
        <f>MAX(H8:H15)</f>
        <v>16.079799999999999</v>
      </c>
      <c r="I19" s="78"/>
      <c r="J19" s="79">
        <f>MAX(J8:J15)</f>
        <v>20.764099999999999</v>
      </c>
      <c r="K19" s="78"/>
      <c r="L19" s="79">
        <f>MAX(L8:L15)</f>
        <v>36.911499999999997</v>
      </c>
      <c r="M19" s="78"/>
      <c r="N19" s="79">
        <f>MAX(N8:N15)</f>
        <v>67.704700000000003</v>
      </c>
      <c r="O19" s="78"/>
      <c r="P19" s="79">
        <f>MAX(P8:P15)</f>
        <v>47.887999999999998</v>
      </c>
      <c r="Q19" s="80"/>
    </row>
    <row r="20" spans="1:17" x14ac:dyDescent="0.3">
      <c r="A20" s="112" t="s">
        <v>432</v>
      </c>
    </row>
    <row r="21" spans="1:17" x14ac:dyDescent="0.3">
      <c r="A21" s="14" t="s">
        <v>340</v>
      </c>
    </row>
    <row r="22" spans="1:17" x14ac:dyDescent="0.3">
      <c r="A22" s="112"/>
    </row>
  </sheetData>
  <sheetProtection algorithmName="SHA-512" hashValue="qHgkO/PEkH40drfGE2TFd7+s8JuNKGpBdvMAVMwvfavYaF2XUIOC1x/aIkVFCbrBdq2FBW6GL5GvoQeGJyenmA==" saltValue="rmkNsvt/McOQVu+yPL6b8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8" t="s">
        <v>347</v>
      </c>
    </row>
    <row r="3" spans="1:17" ht="15" thickBot="1" x14ac:dyDescent="0.35">
      <c r="A3" s="169"/>
      <c r="B3" s="173"/>
      <c r="C3" s="173"/>
      <c r="D3" s="174"/>
      <c r="E3" s="174"/>
      <c r="F3" s="174"/>
      <c r="G3" s="174"/>
      <c r="H3" s="174"/>
      <c r="I3" s="174"/>
      <c r="J3" s="174"/>
      <c r="K3" s="174"/>
      <c r="L3" s="26"/>
      <c r="M3" s="27"/>
    </row>
    <row r="4" spans="1:17" ht="15" thickBot="1" x14ac:dyDescent="0.35">
      <c r="A4" s="26"/>
      <c r="B4" s="173"/>
      <c r="C4" s="173"/>
      <c r="D4" s="26"/>
      <c r="E4" s="26"/>
      <c r="F4" s="26"/>
      <c r="G4" s="26"/>
      <c r="H4" s="26"/>
      <c r="I4" s="26"/>
      <c r="J4" s="26"/>
      <c r="K4" s="26"/>
      <c r="L4" s="26"/>
      <c r="M4" s="26"/>
    </row>
    <row r="5" spans="1:17" x14ac:dyDescent="0.3">
      <c r="A5" s="29" t="s">
        <v>345</v>
      </c>
      <c r="B5" s="166" t="s">
        <v>8</v>
      </c>
      <c r="C5" s="166" t="s">
        <v>9</v>
      </c>
      <c r="D5" s="172" t="s">
        <v>47</v>
      </c>
      <c r="E5" s="172"/>
      <c r="F5" s="172" t="s">
        <v>48</v>
      </c>
      <c r="G5" s="172"/>
      <c r="H5" s="172" t="s">
        <v>1</v>
      </c>
      <c r="I5" s="172"/>
      <c r="J5" s="172" t="s">
        <v>2</v>
      </c>
      <c r="K5" s="172"/>
      <c r="L5" s="172" t="s">
        <v>3</v>
      </c>
      <c r="M5" s="172"/>
      <c r="N5" s="172" t="s">
        <v>4</v>
      </c>
      <c r="O5" s="172"/>
      <c r="P5" s="170" t="s">
        <v>46</v>
      </c>
      <c r="Q5" s="171"/>
    </row>
    <row r="6" spans="1:17" x14ac:dyDescent="0.3">
      <c r="A6" s="31" t="s">
        <v>7</v>
      </c>
      <c r="B6" s="167"/>
      <c r="C6" s="167"/>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1963</v>
      </c>
      <c r="B8" s="64">
        <f>VLOOKUP($A8,'Return Data'!$B$7:$R$2843,3,0)</f>
        <v>44330</v>
      </c>
      <c r="C8" s="65">
        <f>VLOOKUP($A8,'Return Data'!$B$7:$R$2843,4,0)</f>
        <v>10.210000000000001</v>
      </c>
      <c r="D8" s="65">
        <f>VLOOKUP($A8,'Return Data'!$B$7:$R$2843,8,0)</f>
        <v>-1.6377999999999999</v>
      </c>
      <c r="E8" s="66">
        <f>RANK(D8,D$8:D$16,0)</f>
        <v>9</v>
      </c>
      <c r="F8" s="65">
        <f>VLOOKUP($A8,'Return Data'!$B$7:$R$2843,9,0)</f>
        <v>-0.87380000000000002</v>
      </c>
      <c r="G8" s="66">
        <f>RANK(F8,F$8:F$16,0)</f>
        <v>9</v>
      </c>
      <c r="H8" s="65">
        <f>VLOOKUP($A8,'Return Data'!$B$7:$R$2843,10,0)</f>
        <v>-5.4630000000000001</v>
      </c>
      <c r="I8" s="66">
        <f>RANK(H8,H$8:H$16,0)</f>
        <v>8</v>
      </c>
      <c r="J8" s="65"/>
      <c r="K8" s="66"/>
      <c r="L8" s="65"/>
      <c r="M8" s="66"/>
      <c r="N8" s="65"/>
      <c r="O8" s="66"/>
      <c r="P8" s="65">
        <f>VLOOKUP($A8,'Return Data'!$B$7:$R$2843,16,0)</f>
        <v>2.1</v>
      </c>
      <c r="Q8" s="67">
        <f>RANK(P8,P$8:P$16,0)</f>
        <v>8</v>
      </c>
    </row>
    <row r="9" spans="1:17" x14ac:dyDescent="0.3">
      <c r="A9" s="63" t="s">
        <v>379</v>
      </c>
      <c r="B9" s="64">
        <f>VLOOKUP($A9,'Return Data'!$B$7:$R$2843,3,0)</f>
        <v>44330</v>
      </c>
      <c r="C9" s="65">
        <f>VLOOKUP($A9,'Return Data'!$B$7:$R$2843,4,0)</f>
        <v>13.66</v>
      </c>
      <c r="D9" s="65">
        <f>VLOOKUP($A9,'Return Data'!$B$7:$R$2843,8,0)</f>
        <v>-1.585</v>
      </c>
      <c r="E9" s="66">
        <f t="shared" ref="E9:E16" si="0">RANK(D9,D$8:D$16,0)</f>
        <v>8</v>
      </c>
      <c r="F9" s="65">
        <f>VLOOKUP($A9,'Return Data'!$B$7:$R$2843,9,0)</f>
        <v>0.22009999999999999</v>
      </c>
      <c r="G9" s="66">
        <f t="shared" ref="G9:G16" si="1">RANK(F9,F$8:F$16,0)</f>
        <v>8</v>
      </c>
      <c r="H9" s="65">
        <f>VLOOKUP($A9,'Return Data'!$B$7:$R$2843,10,0)</f>
        <v>-3.1206</v>
      </c>
      <c r="I9" s="66">
        <f t="shared" ref="I9:I16" si="2">RANK(H9,H$8:H$16,0)</f>
        <v>6</v>
      </c>
      <c r="J9" s="65">
        <f>VLOOKUP($A9,'Return Data'!$B$7:$R$2843,11,0)</f>
        <v>12.3355</v>
      </c>
      <c r="K9" s="66">
        <f t="shared" ref="K9:K16" si="3">RANK(J9,J$8:J$16,0)</f>
        <v>3</v>
      </c>
      <c r="L9" s="65">
        <f>VLOOKUP($A9,'Return Data'!$B$7:$R$2843,12,0)</f>
        <v>28.989599999999999</v>
      </c>
      <c r="M9" s="66">
        <f t="shared" ref="M9:M16" si="4">RANK(L9,L$8:L$16,0)</f>
        <v>3</v>
      </c>
      <c r="N9" s="65">
        <f>VLOOKUP($A9,'Return Data'!$B$7:$R$2843,13,0)</f>
        <v>47.995699999999999</v>
      </c>
      <c r="O9" s="66">
        <f t="shared" ref="O9:O16" si="5">RANK(N9,N$8:N$16,0)</f>
        <v>3</v>
      </c>
      <c r="P9" s="65">
        <f>VLOOKUP($A9,'Return Data'!$B$7:$R$2843,16,0)</f>
        <v>28.286999999999999</v>
      </c>
      <c r="Q9" s="67">
        <f t="shared" ref="Q9:Q16" si="6">RANK(P9,P$8:P$16,0)</f>
        <v>2</v>
      </c>
    </row>
    <row r="10" spans="1:17" x14ac:dyDescent="0.3">
      <c r="A10" s="63" t="s">
        <v>1964</v>
      </c>
      <c r="B10" s="64">
        <f>VLOOKUP($A10,'Return Data'!$B$7:$R$2843,3,0)</f>
        <v>44330</v>
      </c>
      <c r="C10" s="65">
        <f>VLOOKUP($A10,'Return Data'!$B$7:$R$2843,4,0)</f>
        <v>11.85</v>
      </c>
      <c r="D10" s="65">
        <f>VLOOKUP($A10,'Return Data'!$B$7:$R$2843,8,0)</f>
        <v>1.1092</v>
      </c>
      <c r="E10" s="66">
        <f t="shared" si="0"/>
        <v>2</v>
      </c>
      <c r="F10" s="65">
        <f>VLOOKUP($A10,'Return Data'!$B$7:$R$2843,9,0)</f>
        <v>1.5424</v>
      </c>
      <c r="G10" s="66">
        <f t="shared" si="1"/>
        <v>2</v>
      </c>
      <c r="H10" s="65">
        <f>VLOOKUP($A10,'Return Data'!$B$7:$R$2843,10,0)</f>
        <v>-0.91969999999999996</v>
      </c>
      <c r="I10" s="66">
        <f t="shared" ref="I10" si="7">RANK(H10,H$8:H$16,0)</f>
        <v>4</v>
      </c>
      <c r="J10" s="65">
        <f>VLOOKUP($A10,'Return Data'!$B$7:$R$2843,11,0)</f>
        <v>12.0038</v>
      </c>
      <c r="K10" s="66">
        <f t="shared" ref="K10" si="8">RANK(J10,J$8:J$16,0)</f>
        <v>4</v>
      </c>
      <c r="L10" s="65"/>
      <c r="M10" s="66"/>
      <c r="N10" s="65"/>
      <c r="O10" s="66"/>
      <c r="P10" s="65">
        <f>VLOOKUP($A10,'Return Data'!$B$7:$R$2843,16,0)</f>
        <v>18.5</v>
      </c>
      <c r="Q10" s="67">
        <f t="shared" si="6"/>
        <v>4</v>
      </c>
    </row>
    <row r="11" spans="1:17" x14ac:dyDescent="0.3">
      <c r="A11" s="63" t="s">
        <v>1967</v>
      </c>
      <c r="B11" s="64">
        <f>VLOOKUP($A11,'Return Data'!$B$7:$R$2843,3,0)</f>
        <v>44330</v>
      </c>
      <c r="C11" s="65">
        <f>VLOOKUP($A11,'Return Data'!$B$7:$R$2843,4,0)</f>
        <v>9.9700000000000006</v>
      </c>
      <c r="D11" s="65">
        <f>VLOOKUP($A11,'Return Data'!$B$7:$R$2843,8,0)</f>
        <v>-1.2870999999999999</v>
      </c>
      <c r="E11" s="66">
        <f t="shared" si="0"/>
        <v>7</v>
      </c>
      <c r="F11" s="65">
        <f>VLOOKUP($A11,'Return Data'!$B$7:$R$2843,9,0)</f>
        <v>0.80889999999999995</v>
      </c>
      <c r="G11" s="66">
        <f t="shared" ref="G11" si="9">RANK(F11,F$8:F$16,0)</f>
        <v>5</v>
      </c>
      <c r="H11" s="65"/>
      <c r="I11" s="66"/>
      <c r="J11" s="65"/>
      <c r="K11" s="66"/>
      <c r="L11" s="65"/>
      <c r="M11" s="66"/>
      <c r="N11" s="65"/>
      <c r="O11" s="66"/>
      <c r="P11" s="65">
        <f>VLOOKUP($A11,'Return Data'!$B$7:$R$2843,16,0)</f>
        <v>-0.3</v>
      </c>
      <c r="Q11" s="67">
        <f t="shared" si="6"/>
        <v>9</v>
      </c>
    </row>
    <row r="12" spans="1:17" x14ac:dyDescent="0.3">
      <c r="A12" s="63" t="s">
        <v>1969</v>
      </c>
      <c r="B12" s="64">
        <f>VLOOKUP($A12,'Return Data'!$B$7:$R$2843,3,0)</f>
        <v>44330</v>
      </c>
      <c r="C12" s="65">
        <f>VLOOKUP($A12,'Return Data'!$B$7:$R$2843,4,0)</f>
        <v>10.611000000000001</v>
      </c>
      <c r="D12" s="65">
        <f>VLOOKUP($A12,'Return Data'!$B$7:$R$2843,8,0)</f>
        <v>0.83630000000000004</v>
      </c>
      <c r="E12" s="66">
        <f t="shared" si="0"/>
        <v>3</v>
      </c>
      <c r="F12" s="65">
        <f>VLOOKUP($A12,'Return Data'!$B$7:$R$2843,9,0)</f>
        <v>1.5018</v>
      </c>
      <c r="G12" s="66">
        <f t="shared" si="1"/>
        <v>3</v>
      </c>
      <c r="H12" s="65">
        <f>VLOOKUP($A12,'Return Data'!$B$7:$R$2843,10,0)</f>
        <v>-0.39429999999999998</v>
      </c>
      <c r="I12" s="66">
        <f t="shared" si="2"/>
        <v>2</v>
      </c>
      <c r="J12" s="65"/>
      <c r="K12" s="66"/>
      <c r="L12" s="65"/>
      <c r="M12" s="66"/>
      <c r="N12" s="65"/>
      <c r="O12" s="66"/>
      <c r="P12" s="65">
        <f>VLOOKUP($A12,'Return Data'!$B$7:$R$2843,16,0)</f>
        <v>6.11</v>
      </c>
      <c r="Q12" s="67">
        <f t="shared" si="6"/>
        <v>7</v>
      </c>
    </row>
    <row r="13" spans="1:17" x14ac:dyDescent="0.3">
      <c r="A13" s="63" t="s">
        <v>1970</v>
      </c>
      <c r="B13" s="64">
        <f>VLOOKUP($A13,'Return Data'!$B$7:$R$2843,3,0)</f>
        <v>44330</v>
      </c>
      <c r="C13" s="65">
        <f>VLOOKUP($A13,'Return Data'!$B$7:$R$2843,4,0)</f>
        <v>25.06</v>
      </c>
      <c r="D13" s="65">
        <f>VLOOKUP($A13,'Return Data'!$B$7:$R$2843,8,0)</f>
        <v>0.63449999999999995</v>
      </c>
      <c r="E13" s="66">
        <f t="shared" si="0"/>
        <v>4</v>
      </c>
      <c r="F13" s="65">
        <f>VLOOKUP($A13,'Return Data'!$B$7:$R$2843,9,0)</f>
        <v>0.44490000000000002</v>
      </c>
      <c r="G13" s="66">
        <f t="shared" si="1"/>
        <v>6</v>
      </c>
      <c r="H13" s="65">
        <f>VLOOKUP($A13,'Return Data'!$B$7:$R$2843,10,0)</f>
        <v>-2.2391999999999999</v>
      </c>
      <c r="I13" s="66">
        <f t="shared" si="2"/>
        <v>5</v>
      </c>
      <c r="J13" s="65"/>
      <c r="K13" s="66"/>
      <c r="L13" s="65"/>
      <c r="M13" s="66"/>
      <c r="N13" s="65"/>
      <c r="O13" s="66"/>
      <c r="P13" s="65">
        <f>VLOOKUP($A13,'Return Data'!$B$7:$R$2843,16,0)</f>
        <v>12.3515</v>
      </c>
      <c r="Q13" s="67">
        <f t="shared" si="6"/>
        <v>6</v>
      </c>
    </row>
    <row r="14" spans="1:17" x14ac:dyDescent="0.3">
      <c r="A14" s="63" t="s">
        <v>1972</v>
      </c>
      <c r="B14" s="64">
        <f>VLOOKUP($A14,'Return Data'!$B$7:$R$2843,3,0)</f>
        <v>44330</v>
      </c>
      <c r="C14" s="65">
        <f>VLOOKUP($A14,'Return Data'!$B$7:$R$2843,4,0)</f>
        <v>14.688700000000001</v>
      </c>
      <c r="D14" s="65">
        <f>VLOOKUP($A14,'Return Data'!$B$7:$R$2843,8,0)</f>
        <v>4.0636999999999999</v>
      </c>
      <c r="E14" s="66">
        <f t="shared" si="0"/>
        <v>1</v>
      </c>
      <c r="F14" s="65">
        <f>VLOOKUP($A14,'Return Data'!$B$7:$R$2843,9,0)</f>
        <v>8.1332000000000004</v>
      </c>
      <c r="G14" s="66">
        <f t="shared" si="1"/>
        <v>1</v>
      </c>
      <c r="H14" s="65">
        <f>VLOOKUP($A14,'Return Data'!$B$7:$R$2843,10,0)</f>
        <v>15.729200000000001</v>
      </c>
      <c r="I14" s="66">
        <f t="shared" si="2"/>
        <v>1</v>
      </c>
      <c r="J14" s="65"/>
      <c r="K14" s="66"/>
      <c r="L14" s="65"/>
      <c r="M14" s="66"/>
      <c r="N14" s="65"/>
      <c r="O14" s="66"/>
      <c r="P14" s="65">
        <f>VLOOKUP($A14,'Return Data'!$B$7:$R$2843,16,0)</f>
        <v>46.887</v>
      </c>
      <c r="Q14" s="67">
        <f t="shared" si="6"/>
        <v>1</v>
      </c>
    </row>
    <row r="15" spans="1:17" x14ac:dyDescent="0.3">
      <c r="A15" s="63" t="s">
        <v>51</v>
      </c>
      <c r="B15" s="64">
        <f>VLOOKUP($A15,'Return Data'!$B$7:$R$2843,3,0)</f>
        <v>44330</v>
      </c>
      <c r="C15" s="65">
        <f>VLOOKUP($A15,'Return Data'!$B$7:$R$2843,4,0)</f>
        <v>14.38</v>
      </c>
      <c r="D15" s="65">
        <f>VLOOKUP($A15,'Return Data'!$B$7:$R$2843,8,0)</f>
        <v>0</v>
      </c>
      <c r="E15" s="66">
        <f t="shared" si="0"/>
        <v>5</v>
      </c>
      <c r="F15" s="65">
        <f>VLOOKUP($A15,'Return Data'!$B$7:$R$2843,9,0)</f>
        <v>0.41899999999999998</v>
      </c>
      <c r="G15" s="66">
        <f t="shared" si="1"/>
        <v>7</v>
      </c>
      <c r="H15" s="65">
        <f>VLOOKUP($A15,'Return Data'!$B$7:$R$2843,10,0)</f>
        <v>-0.55330000000000001</v>
      </c>
      <c r="I15" s="66">
        <f t="shared" si="2"/>
        <v>3</v>
      </c>
      <c r="J15" s="65">
        <f>VLOOKUP($A15,'Return Data'!$B$7:$R$2843,11,0)</f>
        <v>20.435500000000001</v>
      </c>
      <c r="K15" s="66">
        <f t="shared" si="3"/>
        <v>1</v>
      </c>
      <c r="L15" s="65">
        <f>VLOOKUP($A15,'Return Data'!$B$7:$R$2843,12,0)</f>
        <v>36.174199999999999</v>
      </c>
      <c r="M15" s="66">
        <f t="shared" si="4"/>
        <v>1</v>
      </c>
      <c r="N15" s="65">
        <f>VLOOKUP($A15,'Return Data'!$B$7:$R$2843,13,0)</f>
        <v>66.435199999999995</v>
      </c>
      <c r="O15" s="66">
        <f t="shared" si="5"/>
        <v>1</v>
      </c>
      <c r="P15" s="65">
        <f>VLOOKUP($A15,'Return Data'!$B$7:$R$2843,16,0)</f>
        <v>21.811299999999999</v>
      </c>
      <c r="Q15" s="67">
        <f t="shared" si="6"/>
        <v>3</v>
      </c>
    </row>
    <row r="16" spans="1:17" x14ac:dyDescent="0.3">
      <c r="A16" s="63" t="s">
        <v>52</v>
      </c>
      <c r="B16" s="64">
        <f>VLOOKUP($A16,'Return Data'!$B$7:$R$2843,3,0)</f>
        <v>44330</v>
      </c>
      <c r="C16" s="65">
        <f>VLOOKUP($A16,'Return Data'!$B$7:$R$2843,4,0)</f>
        <v>596.40260636711298</v>
      </c>
      <c r="D16" s="65">
        <f>VLOOKUP($A16,'Return Data'!$B$7:$R$2843,8,0)</f>
        <v>-1.5800000000000002E-2</v>
      </c>
      <c r="E16" s="66">
        <f t="shared" si="0"/>
        <v>6</v>
      </c>
      <c r="F16" s="65">
        <f>VLOOKUP($A16,'Return Data'!$B$7:$R$2843,9,0)</f>
        <v>1.2150000000000001</v>
      </c>
      <c r="G16" s="66">
        <f t="shared" si="1"/>
        <v>4</v>
      </c>
      <c r="H16" s="65">
        <f>VLOOKUP($A16,'Return Data'!$B$7:$R$2843,10,0)</f>
        <v>-4.0420999999999996</v>
      </c>
      <c r="I16" s="66">
        <f t="shared" si="2"/>
        <v>7</v>
      </c>
      <c r="J16" s="65">
        <f>VLOOKUP($A16,'Return Data'!$B$7:$R$2843,11,0)</f>
        <v>15.9573</v>
      </c>
      <c r="K16" s="66">
        <f t="shared" si="3"/>
        <v>2</v>
      </c>
      <c r="L16" s="65">
        <f>VLOOKUP($A16,'Return Data'!$B$7:$R$2843,12,0)</f>
        <v>29.774999999999999</v>
      </c>
      <c r="M16" s="66">
        <f t="shared" si="4"/>
        <v>2</v>
      </c>
      <c r="N16" s="65">
        <f>VLOOKUP($A16,'Return Data'!$B$7:$R$2843,13,0)</f>
        <v>57.290900000000001</v>
      </c>
      <c r="O16" s="66">
        <f t="shared" si="5"/>
        <v>2</v>
      </c>
      <c r="P16" s="65">
        <f>VLOOKUP($A16,'Return Data'!$B$7:$R$2843,16,0)</f>
        <v>14.4016</v>
      </c>
      <c r="Q16" s="67">
        <f t="shared" si="6"/>
        <v>5</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0.23533333333333337</v>
      </c>
      <c r="E18" s="74"/>
      <c r="F18" s="75">
        <f>AVERAGE(F8:F16)</f>
        <v>1.4901666666666666</v>
      </c>
      <c r="G18" s="74"/>
      <c r="H18" s="75">
        <f>AVERAGE(H8:H16)</f>
        <v>-0.12537500000000001</v>
      </c>
      <c r="I18" s="74"/>
      <c r="J18" s="75">
        <f>AVERAGE(J8:J16)</f>
        <v>15.183025000000001</v>
      </c>
      <c r="K18" s="74"/>
      <c r="L18" s="75">
        <f>AVERAGE(L8:L16)</f>
        <v>31.646266666666662</v>
      </c>
      <c r="M18" s="74"/>
      <c r="N18" s="75">
        <f>AVERAGE(N8:N16)</f>
        <v>57.240600000000001</v>
      </c>
      <c r="O18" s="74"/>
      <c r="P18" s="75">
        <f>AVERAGE(P8:P16)</f>
        <v>16.683155555555558</v>
      </c>
      <c r="Q18" s="76"/>
    </row>
    <row r="19" spans="1:17" x14ac:dyDescent="0.3">
      <c r="A19" s="73" t="s">
        <v>28</v>
      </c>
      <c r="B19" s="74"/>
      <c r="C19" s="74"/>
      <c r="D19" s="75">
        <f>MIN(D8:D16)</f>
        <v>-1.6377999999999999</v>
      </c>
      <c r="E19" s="74"/>
      <c r="F19" s="75">
        <f>MIN(F8:F16)</f>
        <v>-0.87380000000000002</v>
      </c>
      <c r="G19" s="74"/>
      <c r="H19" s="75">
        <f>MIN(H8:H16)</f>
        <v>-5.4630000000000001</v>
      </c>
      <c r="I19" s="74"/>
      <c r="J19" s="75">
        <f>MIN(J8:J16)</f>
        <v>12.0038</v>
      </c>
      <c r="K19" s="74"/>
      <c r="L19" s="75">
        <f>MIN(L8:L16)</f>
        <v>28.989599999999999</v>
      </c>
      <c r="M19" s="74"/>
      <c r="N19" s="75">
        <f>MIN(N8:N16)</f>
        <v>47.995699999999999</v>
      </c>
      <c r="O19" s="74"/>
      <c r="P19" s="75">
        <f>MIN(P8:P16)</f>
        <v>-0.3</v>
      </c>
      <c r="Q19" s="76"/>
    </row>
    <row r="20" spans="1:17" ht="15" thickBot="1" x14ac:dyDescent="0.35">
      <c r="A20" s="77" t="s">
        <v>29</v>
      </c>
      <c r="B20" s="78"/>
      <c r="C20" s="78"/>
      <c r="D20" s="79">
        <f>MAX(D8:D16)</f>
        <v>4.0636999999999999</v>
      </c>
      <c r="E20" s="78"/>
      <c r="F20" s="79">
        <f>MAX(F8:F16)</f>
        <v>8.1332000000000004</v>
      </c>
      <c r="G20" s="78"/>
      <c r="H20" s="79">
        <f>MAX(H8:H16)</f>
        <v>15.729200000000001</v>
      </c>
      <c r="I20" s="78"/>
      <c r="J20" s="79">
        <f>MAX(J8:J16)</f>
        <v>20.435500000000001</v>
      </c>
      <c r="K20" s="78"/>
      <c r="L20" s="79">
        <f>MAX(L8:L16)</f>
        <v>36.174199999999999</v>
      </c>
      <c r="M20" s="78"/>
      <c r="N20" s="79">
        <f>MAX(N8:N16)</f>
        <v>66.435199999999995</v>
      </c>
      <c r="O20" s="78"/>
      <c r="P20" s="79">
        <f>MAX(P8:P16)</f>
        <v>46.887</v>
      </c>
      <c r="Q20" s="80"/>
    </row>
    <row r="21" spans="1:17" x14ac:dyDescent="0.3">
      <c r="A21" s="112" t="s">
        <v>432</v>
      </c>
    </row>
    <row r="22" spans="1:17" x14ac:dyDescent="0.3">
      <c r="A22" s="14" t="s">
        <v>340</v>
      </c>
    </row>
  </sheetData>
  <sheetProtection algorithmName="SHA-512" hashValue="YTMM9LIjzZtQafvqyremjKPnigGJ6MN48+upnEj0aR5/X4duDewkZ5ictVvLt33cyX7RUq6584ZwdRL8b0D4Kw==" saltValue="/AXWcgKUatltL7yCLV6hrg=="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1591</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1388</v>
      </c>
      <c r="B8" s="64">
        <f>VLOOKUP($A8,'Return Data'!$B$7:$R$2843,3,0)</f>
        <v>44330</v>
      </c>
      <c r="C8" s="65">
        <f>VLOOKUP($A8,'Return Data'!$B$7:$R$2843,4,0)</f>
        <v>38.845100000000002</v>
      </c>
      <c r="D8" s="65">
        <f>VLOOKUP($A8,'Return Data'!$B$7:$R$2843,9,0)</f>
        <v>7.5876999999999999</v>
      </c>
      <c r="E8" s="66">
        <f t="shared" ref="E8:E33" si="0">RANK(D8,D$8:D$33,0)</f>
        <v>15</v>
      </c>
      <c r="F8" s="65">
        <f>VLOOKUP($A8,'Return Data'!$B$7:$R$2843,10,0)</f>
        <v>7.1571999999999996</v>
      </c>
      <c r="G8" s="66">
        <f t="shared" ref="G8:G33" si="1">RANK(F8,F$8:F$33,0)</f>
        <v>5</v>
      </c>
      <c r="H8" s="65">
        <f>VLOOKUP($A8,'Return Data'!$B$7:$R$2843,11,0)</f>
        <v>4.8026999999999997</v>
      </c>
      <c r="I8" s="66">
        <f t="shared" ref="I8:I33" si="2">RANK(H8,H$8:H$33,0)</f>
        <v>4</v>
      </c>
      <c r="J8" s="65">
        <f>VLOOKUP($A8,'Return Data'!$B$7:$R$2843,12,0)</f>
        <v>7.4355000000000002</v>
      </c>
      <c r="K8" s="66">
        <f t="shared" ref="K8:K33" si="3">RANK(J8,J$8:J$33,0)</f>
        <v>2</v>
      </c>
      <c r="L8" s="65">
        <f>VLOOKUP($A8,'Return Data'!$B$7:$R$2843,13,0)</f>
        <v>10.8735</v>
      </c>
      <c r="M8" s="66">
        <f t="shared" ref="M8:M33" si="4">RANK(L8,L$8:L$33,0)</f>
        <v>3</v>
      </c>
      <c r="N8" s="65">
        <f>VLOOKUP($A8,'Return Data'!$B$7:$R$2843,17,0)</f>
        <v>9.7790999999999997</v>
      </c>
      <c r="O8" s="66">
        <f t="shared" ref="O8:O24" si="5">RANK(N8,N$8:N$33,0)</f>
        <v>2</v>
      </c>
      <c r="P8" s="65">
        <f>VLOOKUP($A8,'Return Data'!$B$7:$R$2843,14,0)</f>
        <v>9.3591999999999995</v>
      </c>
      <c r="Q8" s="66">
        <f t="shared" ref="Q8:Q24" si="6">RANK(P8,P$8:P$33,0)</f>
        <v>2</v>
      </c>
      <c r="R8" s="65">
        <f>VLOOKUP($A8,'Return Data'!$B$7:$R$2843,16,0)</f>
        <v>9.4783000000000008</v>
      </c>
      <c r="S8" s="67">
        <f t="shared" ref="S8:S33" si="7">RANK(R8,R$8:R$33,0)</f>
        <v>1</v>
      </c>
    </row>
    <row r="9" spans="1:19" x14ac:dyDescent="0.3">
      <c r="A9" s="82" t="s">
        <v>1389</v>
      </c>
      <c r="B9" s="64">
        <f>VLOOKUP($A9,'Return Data'!$B$7:$R$2843,3,0)</f>
        <v>44330</v>
      </c>
      <c r="C9" s="65">
        <f>VLOOKUP($A9,'Return Data'!$B$7:$R$2843,4,0)</f>
        <v>25.640999999999998</v>
      </c>
      <c r="D9" s="65">
        <f>VLOOKUP($A9,'Return Data'!$B$7:$R$2843,9,0)</f>
        <v>7.5948000000000002</v>
      </c>
      <c r="E9" s="66">
        <f t="shared" si="0"/>
        <v>14</v>
      </c>
      <c r="F9" s="65">
        <f>VLOOKUP($A9,'Return Data'!$B$7:$R$2843,10,0)</f>
        <v>5.9934000000000003</v>
      </c>
      <c r="G9" s="66">
        <f t="shared" si="1"/>
        <v>18</v>
      </c>
      <c r="H9" s="65">
        <f>VLOOKUP($A9,'Return Data'!$B$7:$R$2843,11,0)</f>
        <v>4.2891000000000004</v>
      </c>
      <c r="I9" s="66">
        <f t="shared" si="2"/>
        <v>9</v>
      </c>
      <c r="J9" s="65">
        <f>VLOOKUP($A9,'Return Data'!$B$7:$R$2843,12,0)</f>
        <v>5.7377000000000002</v>
      </c>
      <c r="K9" s="66">
        <f t="shared" si="3"/>
        <v>7</v>
      </c>
      <c r="L9" s="65">
        <f>VLOOKUP($A9,'Return Data'!$B$7:$R$2843,13,0)</f>
        <v>8.2030999999999992</v>
      </c>
      <c r="M9" s="66">
        <f t="shared" si="4"/>
        <v>10</v>
      </c>
      <c r="N9" s="65">
        <f>VLOOKUP($A9,'Return Data'!$B$7:$R$2843,17,0)</f>
        <v>9.6212999999999997</v>
      </c>
      <c r="O9" s="66">
        <f t="shared" si="5"/>
        <v>4</v>
      </c>
      <c r="P9" s="65">
        <f>VLOOKUP($A9,'Return Data'!$B$7:$R$2843,14,0)</f>
        <v>9.2715999999999994</v>
      </c>
      <c r="Q9" s="66">
        <f t="shared" si="6"/>
        <v>3</v>
      </c>
      <c r="R9" s="65">
        <f>VLOOKUP($A9,'Return Data'!$B$7:$R$2843,16,0)</f>
        <v>8.9384999999999994</v>
      </c>
      <c r="S9" s="67">
        <f t="shared" si="7"/>
        <v>3</v>
      </c>
    </row>
    <row r="10" spans="1:19" x14ac:dyDescent="0.3">
      <c r="A10" s="82" t="s">
        <v>1392</v>
      </c>
      <c r="B10" s="64">
        <f>VLOOKUP($A10,'Return Data'!$B$7:$R$2843,3,0)</f>
        <v>44330</v>
      </c>
      <c r="C10" s="65">
        <f>VLOOKUP($A10,'Return Data'!$B$7:$R$2843,4,0)</f>
        <v>24.3188</v>
      </c>
      <c r="D10" s="65">
        <f>VLOOKUP($A10,'Return Data'!$B$7:$R$2843,9,0)</f>
        <v>5.7793999999999999</v>
      </c>
      <c r="E10" s="66">
        <f t="shared" si="0"/>
        <v>26</v>
      </c>
      <c r="F10" s="65">
        <f>VLOOKUP($A10,'Return Data'!$B$7:$R$2843,10,0)</f>
        <v>7.1173000000000002</v>
      </c>
      <c r="G10" s="66">
        <f t="shared" si="1"/>
        <v>6</v>
      </c>
      <c r="H10" s="65">
        <f>VLOOKUP($A10,'Return Data'!$B$7:$R$2843,11,0)</f>
        <v>4.7088999999999999</v>
      </c>
      <c r="I10" s="66">
        <f t="shared" si="2"/>
        <v>5</v>
      </c>
      <c r="J10" s="65">
        <f>VLOOKUP($A10,'Return Data'!$B$7:$R$2843,12,0)</f>
        <v>5.6368</v>
      </c>
      <c r="K10" s="66">
        <f t="shared" si="3"/>
        <v>8</v>
      </c>
      <c r="L10" s="65">
        <f>VLOOKUP($A10,'Return Data'!$B$7:$R$2843,13,0)</f>
        <v>7.8506</v>
      </c>
      <c r="M10" s="66">
        <f t="shared" si="4"/>
        <v>11</v>
      </c>
      <c r="N10" s="65">
        <f>VLOOKUP($A10,'Return Data'!$B$7:$R$2843,17,0)</f>
        <v>8.2108000000000008</v>
      </c>
      <c r="O10" s="66">
        <f t="shared" si="5"/>
        <v>16</v>
      </c>
      <c r="P10" s="65">
        <f>VLOOKUP($A10,'Return Data'!$B$7:$R$2843,14,0)</f>
        <v>8.2538</v>
      </c>
      <c r="Q10" s="66">
        <f t="shared" si="6"/>
        <v>14</v>
      </c>
      <c r="R10" s="65">
        <f>VLOOKUP($A10,'Return Data'!$B$7:$R$2843,16,0)</f>
        <v>8.8181999999999992</v>
      </c>
      <c r="S10" s="67">
        <f t="shared" si="7"/>
        <v>5</v>
      </c>
    </row>
    <row r="11" spans="1:19" x14ac:dyDescent="0.3">
      <c r="A11" s="82" t="s">
        <v>1394</v>
      </c>
      <c r="B11" s="64">
        <f>VLOOKUP($A11,'Return Data'!$B$7:$R$2843,3,0)</f>
        <v>44330</v>
      </c>
      <c r="C11" s="65">
        <f>VLOOKUP($A11,'Return Data'!$B$7:$R$2843,4,0)</f>
        <v>26.048200000000001</v>
      </c>
      <c r="D11" s="65">
        <f>VLOOKUP($A11,'Return Data'!$B$7:$R$2843,9,0)</f>
        <v>8.7454999999999998</v>
      </c>
      <c r="E11" s="66">
        <f t="shared" si="0"/>
        <v>7</v>
      </c>
      <c r="F11" s="65">
        <f>VLOOKUP($A11,'Return Data'!$B$7:$R$2843,10,0)</f>
        <v>7.2855999999999996</v>
      </c>
      <c r="G11" s="66">
        <f t="shared" si="1"/>
        <v>4</v>
      </c>
      <c r="H11" s="65">
        <f>VLOOKUP($A11,'Return Data'!$B$7:$R$2843,11,0)</f>
        <v>4.2183000000000002</v>
      </c>
      <c r="I11" s="66">
        <f t="shared" si="2"/>
        <v>11</v>
      </c>
      <c r="J11" s="65">
        <f>VLOOKUP($A11,'Return Data'!$B$7:$R$2843,12,0)</f>
        <v>6.1523000000000003</v>
      </c>
      <c r="K11" s="66">
        <f t="shared" si="3"/>
        <v>5</v>
      </c>
      <c r="L11" s="65">
        <f>VLOOKUP($A11,'Return Data'!$B$7:$R$2843,13,0)</f>
        <v>8.3841999999999999</v>
      </c>
      <c r="M11" s="66">
        <f t="shared" si="4"/>
        <v>9</v>
      </c>
      <c r="N11" s="65">
        <f>VLOOKUP($A11,'Return Data'!$B$7:$R$2843,17,0)</f>
        <v>8.5306999999999995</v>
      </c>
      <c r="O11" s="66">
        <f t="shared" si="5"/>
        <v>14</v>
      </c>
      <c r="P11" s="65">
        <f>VLOOKUP($A11,'Return Data'!$B$7:$R$2843,14,0)</f>
        <v>8.4814000000000007</v>
      </c>
      <c r="Q11" s="66">
        <f t="shared" si="6"/>
        <v>12</v>
      </c>
      <c r="R11" s="65">
        <f>VLOOKUP($A11,'Return Data'!$B$7:$R$2843,16,0)</f>
        <v>8.5114999999999998</v>
      </c>
      <c r="S11" s="67">
        <f t="shared" si="7"/>
        <v>13</v>
      </c>
    </row>
    <row r="12" spans="1:19" x14ac:dyDescent="0.3">
      <c r="A12" s="82" t="s">
        <v>1395</v>
      </c>
      <c r="B12" s="64">
        <f>VLOOKUP($A12,'Return Data'!$B$7:$R$2843,3,0)</f>
        <v>44330</v>
      </c>
      <c r="C12" s="65">
        <f>VLOOKUP($A12,'Return Data'!$B$7:$R$2843,4,0)</f>
        <v>18.3887</v>
      </c>
      <c r="D12" s="65">
        <f>VLOOKUP($A12,'Return Data'!$B$7:$R$2843,9,0)</f>
        <v>6.5128000000000004</v>
      </c>
      <c r="E12" s="66">
        <f t="shared" si="0"/>
        <v>23</v>
      </c>
      <c r="F12" s="65">
        <f>VLOOKUP($A12,'Return Data'!$B$7:$R$2843,10,0)</f>
        <v>5.867</v>
      </c>
      <c r="G12" s="66">
        <f t="shared" si="1"/>
        <v>21</v>
      </c>
      <c r="H12" s="65">
        <f>VLOOKUP($A12,'Return Data'!$B$7:$R$2843,11,0)</f>
        <v>4.2794999999999996</v>
      </c>
      <c r="I12" s="66">
        <f t="shared" si="2"/>
        <v>10</v>
      </c>
      <c r="J12" s="65">
        <f>VLOOKUP($A12,'Return Data'!$B$7:$R$2843,12,0)</f>
        <v>5.2885999999999997</v>
      </c>
      <c r="K12" s="66">
        <f t="shared" si="3"/>
        <v>12</v>
      </c>
      <c r="L12" s="65">
        <f>VLOOKUP($A12,'Return Data'!$B$7:$R$2843,13,0)</f>
        <v>6.1985000000000001</v>
      </c>
      <c r="M12" s="66">
        <f t="shared" si="4"/>
        <v>25</v>
      </c>
      <c r="N12" s="65">
        <f>VLOOKUP($A12,'Return Data'!$B$7:$R$2843,17,0)</f>
        <v>-6.5766</v>
      </c>
      <c r="O12" s="66">
        <f t="shared" si="5"/>
        <v>25</v>
      </c>
      <c r="P12" s="65">
        <f>VLOOKUP($A12,'Return Data'!$B$7:$R$2843,14,0)</f>
        <v>-2.6787999999999998</v>
      </c>
      <c r="Q12" s="66">
        <f t="shared" si="6"/>
        <v>24</v>
      </c>
      <c r="R12" s="65">
        <f>VLOOKUP($A12,'Return Data'!$B$7:$R$2843,16,0)</f>
        <v>4.6807999999999996</v>
      </c>
      <c r="S12" s="67">
        <f t="shared" si="7"/>
        <v>26</v>
      </c>
    </row>
    <row r="13" spans="1:19" x14ac:dyDescent="0.3">
      <c r="A13" s="82" t="s">
        <v>1397</v>
      </c>
      <c r="B13" s="64">
        <f>VLOOKUP($A13,'Return Data'!$B$7:$R$2843,3,0)</f>
        <v>44330</v>
      </c>
      <c r="C13" s="65">
        <f>VLOOKUP($A13,'Return Data'!$B$7:$R$2843,4,0)</f>
        <v>21.734300000000001</v>
      </c>
      <c r="D13" s="65">
        <f>VLOOKUP($A13,'Return Data'!$B$7:$R$2843,9,0)</f>
        <v>6.1894</v>
      </c>
      <c r="E13" s="66">
        <f t="shared" si="0"/>
        <v>24</v>
      </c>
      <c r="F13" s="65">
        <f>VLOOKUP($A13,'Return Data'!$B$7:$R$2843,10,0)</f>
        <v>5.9671000000000003</v>
      </c>
      <c r="G13" s="66">
        <f t="shared" si="1"/>
        <v>19</v>
      </c>
      <c r="H13" s="65">
        <f>VLOOKUP($A13,'Return Data'!$B$7:$R$2843,11,0)</f>
        <v>3.7879</v>
      </c>
      <c r="I13" s="66">
        <f t="shared" si="2"/>
        <v>16</v>
      </c>
      <c r="J13" s="65">
        <f>VLOOKUP($A13,'Return Data'!$B$7:$R$2843,12,0)</f>
        <v>4.9027000000000003</v>
      </c>
      <c r="K13" s="66">
        <f t="shared" si="3"/>
        <v>19</v>
      </c>
      <c r="L13" s="65">
        <f>VLOOKUP($A13,'Return Data'!$B$7:$R$2843,13,0)</f>
        <v>7.2827000000000002</v>
      </c>
      <c r="M13" s="66">
        <f t="shared" si="4"/>
        <v>17</v>
      </c>
      <c r="N13" s="65">
        <f>VLOOKUP($A13,'Return Data'!$B$7:$R$2843,17,0)</f>
        <v>8.4381000000000004</v>
      </c>
      <c r="O13" s="66">
        <f t="shared" si="5"/>
        <v>15</v>
      </c>
      <c r="P13" s="65">
        <f>VLOOKUP($A13,'Return Data'!$B$7:$R$2843,14,0)</f>
        <v>8.2912999999999997</v>
      </c>
      <c r="Q13" s="66">
        <f t="shared" si="6"/>
        <v>13</v>
      </c>
      <c r="R13" s="65">
        <f>VLOOKUP($A13,'Return Data'!$B$7:$R$2843,16,0)</f>
        <v>7.9108999999999998</v>
      </c>
      <c r="S13" s="67">
        <f t="shared" si="7"/>
        <v>18</v>
      </c>
    </row>
    <row r="14" spans="1:19" x14ac:dyDescent="0.3">
      <c r="A14" s="82" t="s">
        <v>1399</v>
      </c>
      <c r="B14" s="64">
        <f>VLOOKUP($A14,'Return Data'!$B$7:$R$2843,3,0)</f>
        <v>44330</v>
      </c>
      <c r="C14" s="65">
        <f>VLOOKUP($A14,'Return Data'!$B$7:$R$2843,4,0)</f>
        <v>39.192300000000003</v>
      </c>
      <c r="D14" s="65">
        <f>VLOOKUP($A14,'Return Data'!$B$7:$R$2843,9,0)</f>
        <v>7.3491</v>
      </c>
      <c r="E14" s="66">
        <f t="shared" si="0"/>
        <v>20</v>
      </c>
      <c r="F14" s="65">
        <f>VLOOKUP($A14,'Return Data'!$B$7:$R$2843,10,0)</f>
        <v>6.3151000000000002</v>
      </c>
      <c r="G14" s="66">
        <f t="shared" si="1"/>
        <v>14</v>
      </c>
      <c r="H14" s="65">
        <f>VLOOKUP($A14,'Return Data'!$B$7:$R$2843,11,0)</f>
        <v>3.6858</v>
      </c>
      <c r="I14" s="66">
        <f t="shared" si="2"/>
        <v>20</v>
      </c>
      <c r="J14" s="65">
        <f>VLOOKUP($A14,'Return Data'!$B$7:$R$2843,12,0)</f>
        <v>5.1336000000000004</v>
      </c>
      <c r="K14" s="66">
        <f t="shared" si="3"/>
        <v>14</v>
      </c>
      <c r="L14" s="65">
        <f>VLOOKUP($A14,'Return Data'!$B$7:$R$2843,13,0)</f>
        <v>7.0058999999999996</v>
      </c>
      <c r="M14" s="66">
        <f t="shared" si="4"/>
        <v>19</v>
      </c>
      <c r="N14" s="65">
        <f>VLOOKUP($A14,'Return Data'!$B$7:$R$2843,17,0)</f>
        <v>8.9634999999999998</v>
      </c>
      <c r="O14" s="66">
        <f t="shared" si="5"/>
        <v>10</v>
      </c>
      <c r="P14" s="65">
        <f>VLOOKUP($A14,'Return Data'!$B$7:$R$2843,14,0)</f>
        <v>8.7521000000000004</v>
      </c>
      <c r="Q14" s="66">
        <f t="shared" si="6"/>
        <v>9</v>
      </c>
      <c r="R14" s="65">
        <f>VLOOKUP($A14,'Return Data'!$B$7:$R$2843,16,0)</f>
        <v>8.6555</v>
      </c>
      <c r="S14" s="67">
        <f t="shared" si="7"/>
        <v>9</v>
      </c>
    </row>
    <row r="15" spans="1:19" x14ac:dyDescent="0.3">
      <c r="A15" s="82" t="s">
        <v>1409</v>
      </c>
      <c r="B15" s="64">
        <f>VLOOKUP($A15,'Return Data'!$B$7:$R$2843,3,0)</f>
        <v>44330</v>
      </c>
      <c r="C15" s="65">
        <f>VLOOKUP($A15,'Return Data'!$B$7:$R$2843,4,0)</f>
        <v>4349.9513999999999</v>
      </c>
      <c r="D15" s="65">
        <f>VLOOKUP($A15,'Return Data'!$B$7:$R$2843,9,0)</f>
        <v>18.2364</v>
      </c>
      <c r="E15" s="66">
        <f t="shared" si="0"/>
        <v>1</v>
      </c>
      <c r="F15" s="65">
        <f>VLOOKUP($A15,'Return Data'!$B$7:$R$2843,10,0)</f>
        <v>18.759499999999999</v>
      </c>
      <c r="G15" s="66">
        <f t="shared" si="1"/>
        <v>1</v>
      </c>
      <c r="H15" s="65">
        <f>VLOOKUP($A15,'Return Data'!$B$7:$R$2843,11,0)</f>
        <v>19.999400000000001</v>
      </c>
      <c r="I15" s="66">
        <f t="shared" si="2"/>
        <v>1</v>
      </c>
      <c r="J15" s="65">
        <f>VLOOKUP($A15,'Return Data'!$B$7:$R$2843,12,0)</f>
        <v>13.3972</v>
      </c>
      <c r="K15" s="66">
        <f t="shared" si="3"/>
        <v>1</v>
      </c>
      <c r="L15" s="65">
        <f>VLOOKUP($A15,'Return Data'!$B$7:$R$2843,13,0)</f>
        <v>10.3598</v>
      </c>
      <c r="M15" s="66">
        <f t="shared" si="4"/>
        <v>4</v>
      </c>
      <c r="N15" s="65">
        <f>VLOOKUP($A15,'Return Data'!$B$7:$R$2843,17,0)</f>
        <v>1.7546999999999999</v>
      </c>
      <c r="O15" s="66">
        <f t="shared" si="5"/>
        <v>23</v>
      </c>
      <c r="P15" s="65">
        <f>VLOOKUP($A15,'Return Data'!$B$7:$R$2843,14,0)</f>
        <v>4.3265000000000002</v>
      </c>
      <c r="Q15" s="66">
        <f t="shared" si="6"/>
        <v>21</v>
      </c>
      <c r="R15" s="65">
        <f>VLOOKUP($A15,'Return Data'!$B$7:$R$2843,16,0)</f>
        <v>7.891</v>
      </c>
      <c r="S15" s="67">
        <f t="shared" si="7"/>
        <v>19</v>
      </c>
    </row>
    <row r="16" spans="1:19" x14ac:dyDescent="0.3">
      <c r="A16" s="82" t="s">
        <v>1411</v>
      </c>
      <c r="B16" s="64">
        <f>VLOOKUP($A16,'Return Data'!$B$7:$R$2843,3,0)</f>
        <v>44330</v>
      </c>
      <c r="C16" s="65">
        <f>VLOOKUP($A16,'Return Data'!$B$7:$R$2843,4,0)</f>
        <v>25.207999999999998</v>
      </c>
      <c r="D16" s="65">
        <f>VLOOKUP($A16,'Return Data'!$B$7:$R$2843,9,0)</f>
        <v>7.4326999999999996</v>
      </c>
      <c r="E16" s="66">
        <f t="shared" si="0"/>
        <v>18</v>
      </c>
      <c r="F16" s="65">
        <f>VLOOKUP($A16,'Return Data'!$B$7:$R$2843,10,0)</f>
        <v>6.6989999999999998</v>
      </c>
      <c r="G16" s="66">
        <f t="shared" si="1"/>
        <v>9</v>
      </c>
      <c r="H16" s="65">
        <f>VLOOKUP($A16,'Return Data'!$B$7:$R$2843,11,0)</f>
        <v>4.5922999999999998</v>
      </c>
      <c r="I16" s="66">
        <f t="shared" si="2"/>
        <v>6</v>
      </c>
      <c r="J16" s="65">
        <f>VLOOKUP($A16,'Return Data'!$B$7:$R$2843,12,0)</f>
        <v>6.0292000000000003</v>
      </c>
      <c r="K16" s="66">
        <f t="shared" si="3"/>
        <v>6</v>
      </c>
      <c r="L16" s="65">
        <f>VLOOKUP($A16,'Return Data'!$B$7:$R$2843,13,0)</f>
        <v>8.9712999999999994</v>
      </c>
      <c r="M16" s="66">
        <f t="shared" si="4"/>
        <v>6</v>
      </c>
      <c r="N16" s="65">
        <f>VLOOKUP($A16,'Return Data'!$B$7:$R$2843,17,0)</f>
        <v>9.6918000000000006</v>
      </c>
      <c r="O16" s="66">
        <f t="shared" si="5"/>
        <v>3</v>
      </c>
      <c r="P16" s="65">
        <f>VLOOKUP($A16,'Return Data'!$B$7:$R$2843,14,0)</f>
        <v>9.1944999999999997</v>
      </c>
      <c r="Q16" s="66">
        <f t="shared" si="6"/>
        <v>5</v>
      </c>
      <c r="R16" s="65">
        <f>VLOOKUP($A16,'Return Data'!$B$7:$R$2843,16,0)</f>
        <v>8.7960999999999991</v>
      </c>
      <c r="S16" s="67">
        <f t="shared" si="7"/>
        <v>7</v>
      </c>
    </row>
    <row r="17" spans="1:19" x14ac:dyDescent="0.3">
      <c r="A17" s="82" t="s">
        <v>1413</v>
      </c>
      <c r="B17" s="64">
        <f>VLOOKUP($A17,'Return Data'!$B$7:$R$2843,3,0)</f>
        <v>44330</v>
      </c>
      <c r="C17" s="65">
        <f>VLOOKUP($A17,'Return Data'!$B$7:$R$2843,4,0)</f>
        <v>33.835099999999997</v>
      </c>
      <c r="D17" s="65">
        <f>VLOOKUP($A17,'Return Data'!$B$7:$R$2843,9,0)</f>
        <v>8.4427000000000003</v>
      </c>
      <c r="E17" s="66">
        <f t="shared" si="0"/>
        <v>8</v>
      </c>
      <c r="F17" s="65">
        <f>VLOOKUP($A17,'Return Data'!$B$7:$R$2843,10,0)</f>
        <v>7.5940000000000003</v>
      </c>
      <c r="G17" s="66">
        <f t="shared" si="1"/>
        <v>3</v>
      </c>
      <c r="H17" s="65">
        <f>VLOOKUP($A17,'Return Data'!$B$7:$R$2843,11,0)</f>
        <v>4.4626000000000001</v>
      </c>
      <c r="I17" s="66">
        <f t="shared" si="2"/>
        <v>7</v>
      </c>
      <c r="J17" s="65">
        <f>VLOOKUP($A17,'Return Data'!$B$7:$R$2843,12,0)</f>
        <v>5.1360999999999999</v>
      </c>
      <c r="K17" s="66">
        <f t="shared" si="3"/>
        <v>13</v>
      </c>
      <c r="L17" s="65">
        <f>VLOOKUP($A17,'Return Data'!$B$7:$R$2843,13,0)</f>
        <v>15.463200000000001</v>
      </c>
      <c r="M17" s="66">
        <f t="shared" si="4"/>
        <v>1</v>
      </c>
      <c r="N17" s="65">
        <f>VLOOKUP($A17,'Return Data'!$B$7:$R$2843,17,0)</f>
        <v>2.5988000000000002</v>
      </c>
      <c r="O17" s="66">
        <f t="shared" si="5"/>
        <v>22</v>
      </c>
      <c r="P17" s="65">
        <f>VLOOKUP($A17,'Return Data'!$B$7:$R$2843,14,0)</f>
        <v>4.3815999999999997</v>
      </c>
      <c r="Q17" s="66">
        <f t="shared" si="6"/>
        <v>20</v>
      </c>
      <c r="R17" s="65">
        <f>VLOOKUP($A17,'Return Data'!$B$7:$R$2843,16,0)</f>
        <v>6.9709000000000003</v>
      </c>
      <c r="S17" s="67">
        <f t="shared" si="7"/>
        <v>25</v>
      </c>
    </row>
    <row r="18" spans="1:19" x14ac:dyDescent="0.3">
      <c r="A18" s="82" t="s">
        <v>1415</v>
      </c>
      <c r="B18" s="64">
        <f>VLOOKUP($A18,'Return Data'!$B$7:$R$2843,3,0)</f>
        <v>44330</v>
      </c>
      <c r="C18" s="65">
        <f>VLOOKUP($A18,'Return Data'!$B$7:$R$2843,4,0)</f>
        <v>49.107599999999998</v>
      </c>
      <c r="D18" s="65">
        <f>VLOOKUP($A18,'Return Data'!$B$7:$R$2843,9,0)</f>
        <v>7.9240000000000004</v>
      </c>
      <c r="E18" s="66">
        <f t="shared" si="0"/>
        <v>11</v>
      </c>
      <c r="F18" s="65">
        <f>VLOOKUP($A18,'Return Data'!$B$7:$R$2843,10,0)</f>
        <v>6.6162999999999998</v>
      </c>
      <c r="G18" s="66">
        <f t="shared" si="1"/>
        <v>10</v>
      </c>
      <c r="H18" s="65">
        <f>VLOOKUP($A18,'Return Data'!$B$7:$R$2843,11,0)</f>
        <v>5.1178999999999997</v>
      </c>
      <c r="I18" s="66">
        <f t="shared" si="2"/>
        <v>3</v>
      </c>
      <c r="J18" s="65">
        <f>VLOOKUP($A18,'Return Data'!$B$7:$R$2843,12,0)</f>
        <v>6.4112999999999998</v>
      </c>
      <c r="K18" s="66">
        <f t="shared" si="3"/>
        <v>4</v>
      </c>
      <c r="L18" s="65">
        <f>VLOOKUP($A18,'Return Data'!$B$7:$R$2843,13,0)</f>
        <v>9.2136999999999993</v>
      </c>
      <c r="M18" s="66">
        <f t="shared" si="4"/>
        <v>5</v>
      </c>
      <c r="N18" s="65">
        <f>VLOOKUP($A18,'Return Data'!$B$7:$R$2843,17,0)</f>
        <v>10.004099999999999</v>
      </c>
      <c r="O18" s="66">
        <f t="shared" si="5"/>
        <v>1</v>
      </c>
      <c r="P18" s="65">
        <f>VLOOKUP($A18,'Return Data'!$B$7:$R$2843,14,0)</f>
        <v>9.5056999999999992</v>
      </c>
      <c r="Q18" s="66">
        <f t="shared" si="6"/>
        <v>1</v>
      </c>
      <c r="R18" s="65">
        <f>VLOOKUP($A18,'Return Data'!$B$7:$R$2843,16,0)</f>
        <v>9.2394999999999996</v>
      </c>
      <c r="S18" s="67">
        <f t="shared" si="7"/>
        <v>2</v>
      </c>
    </row>
    <row r="19" spans="1:19" x14ac:dyDescent="0.3">
      <c r="A19" s="82" t="s">
        <v>1417</v>
      </c>
      <c r="B19" s="64">
        <f>VLOOKUP($A19,'Return Data'!$B$7:$R$2843,3,0)</f>
        <v>44330</v>
      </c>
      <c r="C19" s="65">
        <f>VLOOKUP($A19,'Return Data'!$B$7:$R$2843,4,0)</f>
        <v>21.563700000000001</v>
      </c>
      <c r="D19" s="65">
        <f>VLOOKUP($A19,'Return Data'!$B$7:$R$2843,9,0)</f>
        <v>7.9577</v>
      </c>
      <c r="E19" s="66">
        <f t="shared" si="0"/>
        <v>10</v>
      </c>
      <c r="F19" s="65">
        <f>VLOOKUP($A19,'Return Data'!$B$7:$R$2843,10,0)</f>
        <v>6.3219000000000003</v>
      </c>
      <c r="G19" s="66">
        <f t="shared" si="1"/>
        <v>13</v>
      </c>
      <c r="H19" s="65">
        <f>VLOOKUP($A19,'Return Data'!$B$7:$R$2843,11,0)</f>
        <v>4.4336000000000002</v>
      </c>
      <c r="I19" s="66">
        <f t="shared" si="2"/>
        <v>8</v>
      </c>
      <c r="J19" s="65">
        <f>VLOOKUP($A19,'Return Data'!$B$7:$R$2843,12,0)</f>
        <v>5.4515000000000002</v>
      </c>
      <c r="K19" s="66">
        <f t="shared" si="3"/>
        <v>9</v>
      </c>
      <c r="L19" s="65">
        <f>VLOOKUP($A19,'Return Data'!$B$7:$R$2843,13,0)</f>
        <v>8.9257000000000009</v>
      </c>
      <c r="M19" s="66">
        <f t="shared" si="4"/>
        <v>7</v>
      </c>
      <c r="N19" s="65">
        <f>VLOOKUP($A19,'Return Data'!$B$7:$R$2843,17,0)</f>
        <v>4.7545000000000002</v>
      </c>
      <c r="O19" s="66">
        <f t="shared" si="5"/>
        <v>18</v>
      </c>
      <c r="P19" s="65">
        <f>VLOOKUP($A19,'Return Data'!$B$7:$R$2843,14,0)</f>
        <v>5.8943000000000003</v>
      </c>
      <c r="Q19" s="66">
        <f t="shared" si="6"/>
        <v>17</v>
      </c>
      <c r="R19" s="65">
        <f>VLOOKUP($A19,'Return Data'!$B$7:$R$2843,16,0)</f>
        <v>7.5258000000000003</v>
      </c>
      <c r="S19" s="67">
        <f t="shared" si="7"/>
        <v>21</v>
      </c>
    </row>
    <row r="20" spans="1:19" x14ac:dyDescent="0.3">
      <c r="A20" s="82" t="s">
        <v>1418</v>
      </c>
      <c r="B20" s="64">
        <f>VLOOKUP($A20,'Return Data'!$B$7:$R$2843,3,0)</f>
        <v>44330</v>
      </c>
      <c r="C20" s="65">
        <f>VLOOKUP($A20,'Return Data'!$B$7:$R$2843,4,0)</f>
        <v>47.280900000000003</v>
      </c>
      <c r="D20" s="65">
        <f>VLOOKUP($A20,'Return Data'!$B$7:$R$2843,9,0)</f>
        <v>7.3323999999999998</v>
      </c>
      <c r="E20" s="66">
        <f t="shared" si="0"/>
        <v>21</v>
      </c>
      <c r="F20" s="65">
        <f>VLOOKUP($A20,'Return Data'!$B$7:$R$2843,10,0)</f>
        <v>6.5509000000000004</v>
      </c>
      <c r="G20" s="66">
        <f t="shared" si="1"/>
        <v>11</v>
      </c>
      <c r="H20" s="65">
        <f>VLOOKUP($A20,'Return Data'!$B$7:$R$2843,11,0)</f>
        <v>3.8052000000000001</v>
      </c>
      <c r="I20" s="66">
        <f t="shared" si="2"/>
        <v>15</v>
      </c>
      <c r="J20" s="65">
        <f>VLOOKUP($A20,'Return Data'!$B$7:$R$2843,12,0)</f>
        <v>4.9530000000000003</v>
      </c>
      <c r="K20" s="66">
        <f t="shared" si="3"/>
        <v>17</v>
      </c>
      <c r="L20" s="65">
        <f>VLOOKUP($A20,'Return Data'!$B$7:$R$2843,13,0)</f>
        <v>7.4537000000000004</v>
      </c>
      <c r="M20" s="66">
        <f t="shared" si="4"/>
        <v>15</v>
      </c>
      <c r="N20" s="65">
        <f>VLOOKUP($A20,'Return Data'!$B$7:$R$2843,17,0)</f>
        <v>9.0927000000000007</v>
      </c>
      <c r="O20" s="66">
        <f t="shared" si="5"/>
        <v>8</v>
      </c>
      <c r="P20" s="65">
        <f>VLOOKUP($A20,'Return Data'!$B$7:$R$2843,14,0)</f>
        <v>9.016</v>
      </c>
      <c r="Q20" s="66">
        <f t="shared" si="6"/>
        <v>7</v>
      </c>
      <c r="R20" s="65">
        <f>VLOOKUP($A20,'Return Data'!$B$7:$R$2843,16,0)</f>
        <v>8.6721000000000004</v>
      </c>
      <c r="S20" s="67">
        <f t="shared" si="7"/>
        <v>8</v>
      </c>
    </row>
    <row r="21" spans="1:19" x14ac:dyDescent="0.3">
      <c r="A21" s="82" t="s">
        <v>1421</v>
      </c>
      <c r="B21" s="64">
        <f>VLOOKUP($A21,'Return Data'!$B$7:$R$2843,3,0)</f>
        <v>44330</v>
      </c>
      <c r="C21" s="65">
        <f>VLOOKUP($A21,'Return Data'!$B$7:$R$2843,4,0)</f>
        <v>1864.3630000000001</v>
      </c>
      <c r="D21" s="65">
        <f>VLOOKUP($A21,'Return Data'!$B$7:$R$2843,9,0)</f>
        <v>6.7660999999999998</v>
      </c>
      <c r="E21" s="66">
        <f t="shared" si="0"/>
        <v>22</v>
      </c>
      <c r="F21" s="65">
        <f>VLOOKUP($A21,'Return Data'!$B$7:$R$2843,10,0)</f>
        <v>5.4145000000000003</v>
      </c>
      <c r="G21" s="66">
        <f t="shared" si="1"/>
        <v>24</v>
      </c>
      <c r="H21" s="65">
        <f>VLOOKUP($A21,'Return Data'!$B$7:$R$2843,11,0)</f>
        <v>3.4186000000000001</v>
      </c>
      <c r="I21" s="66">
        <f t="shared" si="2"/>
        <v>23</v>
      </c>
      <c r="J21" s="65">
        <f>VLOOKUP($A21,'Return Data'!$B$7:$R$2843,12,0)</f>
        <v>5.0218999999999996</v>
      </c>
      <c r="K21" s="66">
        <f t="shared" si="3"/>
        <v>15</v>
      </c>
      <c r="L21" s="65">
        <f>VLOOKUP($A21,'Return Data'!$B$7:$R$2843,13,0)</f>
        <v>5.7694999999999999</v>
      </c>
      <c r="M21" s="66">
        <f t="shared" si="4"/>
        <v>26</v>
      </c>
      <c r="N21" s="65">
        <f>VLOOKUP($A21,'Return Data'!$B$7:$R$2843,17,0)</f>
        <v>5.7637999999999998</v>
      </c>
      <c r="O21" s="66">
        <f t="shared" si="5"/>
        <v>17</v>
      </c>
      <c r="P21" s="65">
        <f>VLOOKUP($A21,'Return Data'!$B$7:$R$2843,14,0)</f>
        <v>6.9884000000000004</v>
      </c>
      <c r="Q21" s="66">
        <f t="shared" si="6"/>
        <v>15</v>
      </c>
      <c r="R21" s="65">
        <f>VLOOKUP($A21,'Return Data'!$B$7:$R$2843,16,0)</f>
        <v>8.4331999999999994</v>
      </c>
      <c r="S21" s="67">
        <f t="shared" si="7"/>
        <v>14</v>
      </c>
    </row>
    <row r="22" spans="1:19" x14ac:dyDescent="0.3">
      <c r="A22" s="82" t="s">
        <v>1423</v>
      </c>
      <c r="B22" s="64">
        <f>VLOOKUP($A22,'Return Data'!$B$7:$R$2843,3,0)</f>
        <v>44330</v>
      </c>
      <c r="C22" s="65">
        <f>VLOOKUP($A22,'Return Data'!$B$7:$R$2843,4,0)</f>
        <v>3058.1651000000002</v>
      </c>
      <c r="D22" s="65">
        <f>VLOOKUP($A22,'Return Data'!$B$7:$R$2843,9,0)</f>
        <v>7.9881000000000002</v>
      </c>
      <c r="E22" s="66">
        <f t="shared" si="0"/>
        <v>9</v>
      </c>
      <c r="F22" s="65">
        <f>VLOOKUP($A22,'Return Data'!$B$7:$R$2843,10,0)</f>
        <v>6.3880999999999997</v>
      </c>
      <c r="G22" s="66">
        <f t="shared" si="1"/>
        <v>12</v>
      </c>
      <c r="H22" s="65">
        <f>VLOOKUP($A22,'Return Data'!$B$7:$R$2843,11,0)</f>
        <v>3.7002999999999999</v>
      </c>
      <c r="I22" s="66">
        <f t="shared" si="2"/>
        <v>19</v>
      </c>
      <c r="J22" s="65">
        <f>VLOOKUP($A22,'Return Data'!$B$7:$R$2843,12,0)</f>
        <v>4.6105</v>
      </c>
      <c r="K22" s="66">
        <f t="shared" si="3"/>
        <v>25</v>
      </c>
      <c r="L22" s="65">
        <f>VLOOKUP($A22,'Return Data'!$B$7:$R$2843,13,0)</f>
        <v>7.2621000000000002</v>
      </c>
      <c r="M22" s="66">
        <f t="shared" si="4"/>
        <v>18</v>
      </c>
      <c r="N22" s="65">
        <f>VLOOKUP($A22,'Return Data'!$B$7:$R$2843,17,0)</f>
        <v>9.0436999999999994</v>
      </c>
      <c r="O22" s="66">
        <f t="shared" si="5"/>
        <v>9</v>
      </c>
      <c r="P22" s="65">
        <f>VLOOKUP($A22,'Return Data'!$B$7:$R$2843,14,0)</f>
        <v>8.7380999999999993</v>
      </c>
      <c r="Q22" s="66">
        <f t="shared" si="6"/>
        <v>10</v>
      </c>
      <c r="R22" s="65">
        <f>VLOOKUP($A22,'Return Data'!$B$7:$R$2843,16,0)</f>
        <v>8.3559999999999999</v>
      </c>
      <c r="S22" s="67">
        <f t="shared" si="7"/>
        <v>15</v>
      </c>
    </row>
    <row r="23" spans="1:19" x14ac:dyDescent="0.3">
      <c r="A23" s="82" t="s">
        <v>1427</v>
      </c>
      <c r="B23" s="64">
        <f>VLOOKUP($A23,'Return Data'!$B$7:$R$2843,3,0)</f>
        <v>44330</v>
      </c>
      <c r="C23" s="65">
        <f>VLOOKUP($A23,'Return Data'!$B$7:$R$2843,4,0)</f>
        <v>43.890500000000003</v>
      </c>
      <c r="D23" s="65">
        <f>VLOOKUP($A23,'Return Data'!$B$7:$R$2843,9,0)</f>
        <v>7.7815000000000003</v>
      </c>
      <c r="E23" s="66">
        <f t="shared" si="0"/>
        <v>12</v>
      </c>
      <c r="F23" s="65">
        <f>VLOOKUP($A23,'Return Data'!$B$7:$R$2843,10,0)</f>
        <v>6.2667999999999999</v>
      </c>
      <c r="G23" s="66">
        <f t="shared" si="1"/>
        <v>15</v>
      </c>
      <c r="H23" s="65">
        <f>VLOOKUP($A23,'Return Data'!$B$7:$R$2843,11,0)</f>
        <v>3.7404000000000002</v>
      </c>
      <c r="I23" s="66">
        <f t="shared" si="2"/>
        <v>18</v>
      </c>
      <c r="J23" s="65">
        <f>VLOOKUP($A23,'Return Data'!$B$7:$R$2843,12,0)</f>
        <v>5.4093</v>
      </c>
      <c r="K23" s="66">
        <f t="shared" si="3"/>
        <v>11</v>
      </c>
      <c r="L23" s="65">
        <f>VLOOKUP($A23,'Return Data'!$B$7:$R$2843,13,0)</f>
        <v>7.7267999999999999</v>
      </c>
      <c r="M23" s="66">
        <f t="shared" si="4"/>
        <v>13</v>
      </c>
      <c r="N23" s="65">
        <f>VLOOKUP($A23,'Return Data'!$B$7:$R$2843,17,0)</f>
        <v>9.4305000000000003</v>
      </c>
      <c r="O23" s="66">
        <f t="shared" si="5"/>
        <v>6</v>
      </c>
      <c r="P23" s="65">
        <f>VLOOKUP($A23,'Return Data'!$B$7:$R$2843,14,0)</f>
        <v>9.2199000000000009</v>
      </c>
      <c r="Q23" s="66">
        <f t="shared" si="6"/>
        <v>4</v>
      </c>
      <c r="R23" s="65">
        <f>VLOOKUP($A23,'Return Data'!$B$7:$R$2843,16,0)</f>
        <v>8.8125</v>
      </c>
      <c r="S23" s="67">
        <f t="shared" si="7"/>
        <v>6</v>
      </c>
    </row>
    <row r="24" spans="1:19" x14ac:dyDescent="0.3">
      <c r="A24" s="82" t="s">
        <v>1428</v>
      </c>
      <c r="B24" s="64">
        <f>VLOOKUP($A24,'Return Data'!$B$7:$R$2843,3,0)</f>
        <v>44330</v>
      </c>
      <c r="C24" s="65">
        <f>VLOOKUP($A24,'Return Data'!$B$7:$R$2843,4,0)</f>
        <v>21.864799999999999</v>
      </c>
      <c r="D24" s="65">
        <f>VLOOKUP($A24,'Return Data'!$B$7:$R$2843,9,0)</f>
        <v>8.8055000000000003</v>
      </c>
      <c r="E24" s="66">
        <f t="shared" si="0"/>
        <v>6</v>
      </c>
      <c r="F24" s="65">
        <f>VLOOKUP($A24,'Return Data'!$B$7:$R$2843,10,0)</f>
        <v>5.8951000000000002</v>
      </c>
      <c r="G24" s="66">
        <f t="shared" si="1"/>
        <v>20</v>
      </c>
      <c r="H24" s="65">
        <f>VLOOKUP($A24,'Return Data'!$B$7:$R$2843,11,0)</f>
        <v>3.6193</v>
      </c>
      <c r="I24" s="66">
        <f t="shared" si="2"/>
        <v>21</v>
      </c>
      <c r="J24" s="65">
        <f>VLOOKUP($A24,'Return Data'!$B$7:$R$2843,12,0)</f>
        <v>4.8639000000000001</v>
      </c>
      <c r="K24" s="66">
        <f t="shared" si="3"/>
        <v>21</v>
      </c>
      <c r="L24" s="65">
        <f>VLOOKUP($A24,'Return Data'!$B$7:$R$2843,13,0)</f>
        <v>6.577</v>
      </c>
      <c r="M24" s="66">
        <f t="shared" si="4"/>
        <v>23</v>
      </c>
      <c r="N24" s="65">
        <f>VLOOKUP($A24,'Return Data'!$B$7:$R$2843,17,0)</f>
        <v>8.8421000000000003</v>
      </c>
      <c r="O24" s="66">
        <f t="shared" si="5"/>
        <v>12</v>
      </c>
      <c r="P24" s="65">
        <f>VLOOKUP($A24,'Return Data'!$B$7:$R$2843,14,0)</f>
        <v>8.7562999999999995</v>
      </c>
      <c r="Q24" s="66">
        <f t="shared" si="6"/>
        <v>8</v>
      </c>
      <c r="R24" s="65">
        <f>VLOOKUP($A24,'Return Data'!$B$7:$R$2843,16,0)</f>
        <v>8.5424000000000007</v>
      </c>
      <c r="S24" s="67">
        <f t="shared" si="7"/>
        <v>12</v>
      </c>
    </row>
    <row r="25" spans="1:19" x14ac:dyDescent="0.3">
      <c r="A25" s="82" t="s">
        <v>1430</v>
      </c>
      <c r="B25" s="64">
        <f>VLOOKUP($A25,'Return Data'!$B$7:$R$2843,3,0)</f>
        <v>44330</v>
      </c>
      <c r="C25" s="65">
        <f>VLOOKUP($A25,'Return Data'!$B$7:$R$2843,4,0)</f>
        <v>12.080399999999999</v>
      </c>
      <c r="D25" s="65">
        <f>VLOOKUP($A25,'Return Data'!$B$7:$R$2843,9,0)</f>
        <v>7.3935000000000004</v>
      </c>
      <c r="E25" s="66">
        <f t="shared" si="0"/>
        <v>19</v>
      </c>
      <c r="F25" s="65">
        <f>VLOOKUP($A25,'Return Data'!$B$7:$R$2843,10,0)</f>
        <v>5.7557</v>
      </c>
      <c r="G25" s="66">
        <f t="shared" si="1"/>
        <v>23</v>
      </c>
      <c r="H25" s="65">
        <f>VLOOKUP($A25,'Return Data'!$B$7:$R$2843,11,0)</f>
        <v>3.2818000000000001</v>
      </c>
      <c r="I25" s="66">
        <f t="shared" si="2"/>
        <v>25</v>
      </c>
      <c r="J25" s="65">
        <f>VLOOKUP($A25,'Return Data'!$B$7:$R$2843,12,0)</f>
        <v>4.5727000000000002</v>
      </c>
      <c r="K25" s="66">
        <f t="shared" si="3"/>
        <v>26</v>
      </c>
      <c r="L25" s="65">
        <f>VLOOKUP($A25,'Return Data'!$B$7:$R$2843,13,0)</f>
        <v>6.4268000000000001</v>
      </c>
      <c r="M25" s="66">
        <f t="shared" si="4"/>
        <v>24</v>
      </c>
      <c r="N25" s="65"/>
      <c r="O25" s="66"/>
      <c r="P25" s="65"/>
      <c r="Q25" s="66"/>
      <c r="R25" s="65">
        <f>VLOOKUP($A25,'Return Data'!$B$7:$R$2843,16,0)</f>
        <v>8.6341000000000001</v>
      </c>
      <c r="S25" s="67">
        <f t="shared" si="7"/>
        <v>10</v>
      </c>
    </row>
    <row r="26" spans="1:19" x14ac:dyDescent="0.3">
      <c r="A26" s="82" t="s">
        <v>1433</v>
      </c>
      <c r="B26" s="64">
        <f>VLOOKUP($A26,'Return Data'!$B$7:$R$2843,3,0)</f>
        <v>44330</v>
      </c>
      <c r="C26" s="65">
        <f>VLOOKUP($A26,'Return Data'!$B$7:$R$2843,4,0)</f>
        <v>12.8253</v>
      </c>
      <c r="D26" s="65">
        <f>VLOOKUP($A26,'Return Data'!$B$7:$R$2843,9,0)</f>
        <v>7.7812000000000001</v>
      </c>
      <c r="E26" s="66">
        <f t="shared" si="0"/>
        <v>13</v>
      </c>
      <c r="F26" s="65">
        <f>VLOOKUP($A26,'Return Data'!$B$7:$R$2843,10,0)</f>
        <v>7.0263</v>
      </c>
      <c r="G26" s="66">
        <f t="shared" si="1"/>
        <v>7</v>
      </c>
      <c r="H26" s="65">
        <f>VLOOKUP($A26,'Return Data'!$B$7:$R$2843,11,0)</f>
        <v>4.1773999999999996</v>
      </c>
      <c r="I26" s="66">
        <f t="shared" si="2"/>
        <v>12</v>
      </c>
      <c r="J26" s="65">
        <f>VLOOKUP($A26,'Return Data'!$B$7:$R$2843,12,0)</f>
        <v>5.0007000000000001</v>
      </c>
      <c r="K26" s="66">
        <f t="shared" si="3"/>
        <v>16</v>
      </c>
      <c r="L26" s="65">
        <f>VLOOKUP($A26,'Return Data'!$B$7:$R$2843,13,0)</f>
        <v>6.89</v>
      </c>
      <c r="M26" s="66">
        <f t="shared" si="4"/>
        <v>20</v>
      </c>
      <c r="N26" s="65">
        <f>VLOOKUP($A26,'Return Data'!$B$7:$R$2843,17,0)</f>
        <v>8.6265000000000001</v>
      </c>
      <c r="O26" s="66">
        <f t="shared" ref="O26:O33" si="8">RANK(N26,N$8:N$33,0)</f>
        <v>13</v>
      </c>
      <c r="P26" s="65"/>
      <c r="Q26" s="66"/>
      <c r="R26" s="65">
        <f>VLOOKUP($A26,'Return Data'!$B$7:$R$2843,16,0)</f>
        <v>8.1811000000000007</v>
      </c>
      <c r="S26" s="67">
        <f t="shared" si="7"/>
        <v>16</v>
      </c>
    </row>
    <row r="27" spans="1:19" x14ac:dyDescent="0.3">
      <c r="A27" s="82" t="s">
        <v>1435</v>
      </c>
      <c r="B27" s="64">
        <f>VLOOKUP($A27,'Return Data'!$B$7:$R$2843,3,0)</f>
        <v>44330</v>
      </c>
      <c r="C27" s="65">
        <f>VLOOKUP($A27,'Return Data'!$B$7:$R$2843,4,0)</f>
        <v>43.552300000000002</v>
      </c>
      <c r="D27" s="65">
        <f>VLOOKUP($A27,'Return Data'!$B$7:$R$2843,9,0)</f>
        <v>9.1795000000000009</v>
      </c>
      <c r="E27" s="66">
        <f t="shared" si="0"/>
        <v>3</v>
      </c>
      <c r="F27" s="65">
        <f>VLOOKUP($A27,'Return Data'!$B$7:$R$2843,10,0)</f>
        <v>9.0126000000000008</v>
      </c>
      <c r="G27" s="66">
        <f t="shared" si="1"/>
        <v>2</v>
      </c>
      <c r="H27" s="65">
        <f>VLOOKUP($A27,'Return Data'!$B$7:$R$2843,11,0)</f>
        <v>5.7076000000000002</v>
      </c>
      <c r="I27" s="66">
        <f t="shared" si="2"/>
        <v>2</v>
      </c>
      <c r="J27" s="65">
        <f>VLOOKUP($A27,'Return Data'!$B$7:$R$2843,12,0)</f>
        <v>6.8502999999999998</v>
      </c>
      <c r="K27" s="66">
        <f t="shared" si="3"/>
        <v>3</v>
      </c>
      <c r="L27" s="65">
        <f>VLOOKUP($A27,'Return Data'!$B$7:$R$2843,13,0)</f>
        <v>8.7369000000000003</v>
      </c>
      <c r="M27" s="66">
        <f t="shared" si="4"/>
        <v>8</v>
      </c>
      <c r="N27" s="65">
        <f>VLOOKUP($A27,'Return Data'!$B$7:$R$2843,17,0)</f>
        <v>9.5884</v>
      </c>
      <c r="O27" s="66">
        <f t="shared" si="8"/>
        <v>5</v>
      </c>
      <c r="P27" s="65">
        <f>VLOOKUP($A27,'Return Data'!$B$7:$R$2843,14,0)</f>
        <v>9.0694999999999997</v>
      </c>
      <c r="Q27" s="66">
        <f t="shared" ref="Q27:Q33" si="9">RANK(P27,P$8:P$33,0)</f>
        <v>6</v>
      </c>
      <c r="R27" s="65">
        <f>VLOOKUP($A27,'Return Data'!$B$7:$R$2843,16,0)</f>
        <v>8.8505000000000003</v>
      </c>
      <c r="S27" s="67">
        <f t="shared" si="7"/>
        <v>4</v>
      </c>
    </row>
    <row r="28" spans="1:19" x14ac:dyDescent="0.3">
      <c r="A28" s="82" t="s">
        <v>1437</v>
      </c>
      <c r="B28" s="64">
        <f>VLOOKUP($A28,'Return Data'!$B$7:$R$2843,3,0)</f>
        <v>44330</v>
      </c>
      <c r="C28" s="65">
        <f>VLOOKUP($A28,'Return Data'!$B$7:$R$2843,4,0)</f>
        <v>38.294899999999998</v>
      </c>
      <c r="D28" s="65">
        <f>VLOOKUP($A28,'Return Data'!$B$7:$R$2843,9,0)</f>
        <v>9.2996999999999996</v>
      </c>
      <c r="E28" s="66">
        <f t="shared" si="0"/>
        <v>2</v>
      </c>
      <c r="F28" s="65">
        <f>VLOOKUP($A28,'Return Data'!$B$7:$R$2843,10,0)</f>
        <v>6.0538999999999996</v>
      </c>
      <c r="G28" s="66">
        <f t="shared" si="1"/>
        <v>17</v>
      </c>
      <c r="H28" s="65">
        <f>VLOOKUP($A28,'Return Data'!$B$7:$R$2843,11,0)</f>
        <v>3.7650999999999999</v>
      </c>
      <c r="I28" s="66">
        <f t="shared" si="2"/>
        <v>17</v>
      </c>
      <c r="J28" s="65">
        <f>VLOOKUP($A28,'Return Data'!$B$7:$R$2843,12,0)</f>
        <v>4.9358000000000004</v>
      </c>
      <c r="K28" s="66">
        <f t="shared" si="3"/>
        <v>18</v>
      </c>
      <c r="L28" s="65">
        <f>VLOOKUP($A28,'Return Data'!$B$7:$R$2843,13,0)</f>
        <v>6.7923999999999998</v>
      </c>
      <c r="M28" s="66">
        <f t="shared" si="4"/>
        <v>21</v>
      </c>
      <c r="N28" s="65">
        <f>VLOOKUP($A28,'Return Data'!$B$7:$R$2843,17,0)</f>
        <v>4.3994999999999997</v>
      </c>
      <c r="O28" s="66">
        <f t="shared" si="8"/>
        <v>19</v>
      </c>
      <c r="P28" s="65">
        <f>VLOOKUP($A28,'Return Data'!$B$7:$R$2843,14,0)</f>
        <v>4.8493000000000004</v>
      </c>
      <c r="Q28" s="66">
        <f t="shared" si="9"/>
        <v>19</v>
      </c>
      <c r="R28" s="65">
        <f>VLOOKUP($A28,'Return Data'!$B$7:$R$2843,16,0)</f>
        <v>7.7096999999999998</v>
      </c>
      <c r="S28" s="67">
        <f t="shared" si="7"/>
        <v>20</v>
      </c>
    </row>
    <row r="29" spans="1:19" x14ac:dyDescent="0.3">
      <c r="A29" s="82" t="s">
        <v>1439</v>
      </c>
      <c r="B29" s="64">
        <f>VLOOKUP($A29,'Return Data'!$B$7:$R$2843,3,0)</f>
        <v>44330</v>
      </c>
      <c r="C29" s="65">
        <f>VLOOKUP($A29,'Return Data'!$B$7:$R$2843,4,0)</f>
        <v>36.725000000000001</v>
      </c>
      <c r="D29" s="65">
        <f>VLOOKUP($A29,'Return Data'!$B$7:$R$2843,9,0)</f>
        <v>8.9902999999999995</v>
      </c>
      <c r="E29" s="66">
        <f t="shared" si="0"/>
        <v>4</v>
      </c>
      <c r="F29" s="65">
        <f>VLOOKUP($A29,'Return Data'!$B$7:$R$2843,10,0)</f>
        <v>6.7408999999999999</v>
      </c>
      <c r="G29" s="66">
        <f t="shared" si="1"/>
        <v>8</v>
      </c>
      <c r="H29" s="65">
        <f>VLOOKUP($A29,'Return Data'!$B$7:$R$2843,11,0)</f>
        <v>3.4032</v>
      </c>
      <c r="I29" s="66">
        <f t="shared" si="2"/>
        <v>24</v>
      </c>
      <c r="J29" s="65">
        <f>VLOOKUP($A29,'Return Data'!$B$7:$R$2843,12,0)</f>
        <v>4.6557000000000004</v>
      </c>
      <c r="K29" s="66">
        <f t="shared" si="3"/>
        <v>24</v>
      </c>
      <c r="L29" s="65">
        <f>VLOOKUP($A29,'Return Data'!$B$7:$R$2843,13,0)</f>
        <v>13.8354</v>
      </c>
      <c r="M29" s="66">
        <f t="shared" si="4"/>
        <v>2</v>
      </c>
      <c r="N29" s="65">
        <f>VLOOKUP($A29,'Return Data'!$B$7:$R$2843,17,0)</f>
        <v>3.5484</v>
      </c>
      <c r="O29" s="66">
        <f t="shared" si="8"/>
        <v>20</v>
      </c>
      <c r="P29" s="65">
        <f>VLOOKUP($A29,'Return Data'!$B$7:$R$2843,14,0)</f>
        <v>5.0381999999999998</v>
      </c>
      <c r="Q29" s="66">
        <f t="shared" si="9"/>
        <v>18</v>
      </c>
      <c r="R29" s="65">
        <f>VLOOKUP($A29,'Return Data'!$B$7:$R$2843,16,0)</f>
        <v>7.3944999999999999</v>
      </c>
      <c r="S29" s="67">
        <f t="shared" si="7"/>
        <v>22</v>
      </c>
    </row>
    <row r="30" spans="1:19" x14ac:dyDescent="0.3">
      <c r="A30" s="82" t="s">
        <v>1440</v>
      </c>
      <c r="B30" s="64">
        <f>VLOOKUP($A30,'Return Data'!$B$7:$R$2843,3,0)</f>
        <v>44330</v>
      </c>
      <c r="C30" s="65">
        <f>VLOOKUP($A30,'Return Data'!$B$7:$R$2843,4,0)</f>
        <v>26.2608</v>
      </c>
      <c r="D30" s="65">
        <f>VLOOKUP($A30,'Return Data'!$B$7:$R$2843,9,0)</f>
        <v>7.5507999999999997</v>
      </c>
      <c r="E30" s="66">
        <f t="shared" si="0"/>
        <v>17</v>
      </c>
      <c r="F30" s="65">
        <f>VLOOKUP($A30,'Return Data'!$B$7:$R$2843,10,0)</f>
        <v>4.9086999999999996</v>
      </c>
      <c r="G30" s="66">
        <f t="shared" si="1"/>
        <v>26</v>
      </c>
      <c r="H30" s="65">
        <f>VLOOKUP($A30,'Return Data'!$B$7:$R$2843,11,0)</f>
        <v>3.0508000000000002</v>
      </c>
      <c r="I30" s="66">
        <f t="shared" si="2"/>
        <v>26</v>
      </c>
      <c r="J30" s="65">
        <f>VLOOKUP($A30,'Return Data'!$B$7:$R$2843,12,0)</f>
        <v>4.7424999999999997</v>
      </c>
      <c r="K30" s="66">
        <f t="shared" si="3"/>
        <v>22</v>
      </c>
      <c r="L30" s="65">
        <f>VLOOKUP($A30,'Return Data'!$B$7:$R$2843,13,0)</f>
        <v>6.7152000000000003</v>
      </c>
      <c r="M30" s="66">
        <f t="shared" si="4"/>
        <v>22</v>
      </c>
      <c r="N30" s="65">
        <f>VLOOKUP($A30,'Return Data'!$B$7:$R$2843,17,0)</f>
        <v>8.9597999999999995</v>
      </c>
      <c r="O30" s="66">
        <f t="shared" si="8"/>
        <v>11</v>
      </c>
      <c r="P30" s="65">
        <f>VLOOKUP($A30,'Return Data'!$B$7:$R$2843,14,0)</f>
        <v>8.6266999999999996</v>
      </c>
      <c r="Q30" s="66">
        <f t="shared" si="9"/>
        <v>11</v>
      </c>
      <c r="R30" s="65">
        <f>VLOOKUP($A30,'Return Data'!$B$7:$R$2843,16,0)</f>
        <v>8.5534999999999997</v>
      </c>
      <c r="S30" s="67">
        <f t="shared" si="7"/>
        <v>11</v>
      </c>
    </row>
    <row r="31" spans="1:19" x14ac:dyDescent="0.3">
      <c r="A31" s="82" t="s">
        <v>1443</v>
      </c>
      <c r="B31" s="64">
        <f>VLOOKUP($A31,'Return Data'!$B$7:$R$2843,3,0)</f>
        <v>44330</v>
      </c>
      <c r="C31" s="65">
        <f>VLOOKUP($A31,'Return Data'!$B$7:$R$2843,4,0)</f>
        <v>34.857799999999997</v>
      </c>
      <c r="D31" s="65">
        <f>VLOOKUP($A31,'Return Data'!$B$7:$R$2843,9,0)</f>
        <v>5.8148</v>
      </c>
      <c r="E31" s="66">
        <f t="shared" si="0"/>
        <v>25</v>
      </c>
      <c r="F31" s="65">
        <f>VLOOKUP($A31,'Return Data'!$B$7:$R$2843,10,0)</f>
        <v>5.1795999999999998</v>
      </c>
      <c r="G31" s="66">
        <f t="shared" si="1"/>
        <v>25</v>
      </c>
      <c r="H31" s="65">
        <f>VLOOKUP($A31,'Return Data'!$B$7:$R$2843,11,0)</f>
        <v>3.8100999999999998</v>
      </c>
      <c r="I31" s="66">
        <f t="shared" si="2"/>
        <v>14</v>
      </c>
      <c r="J31" s="65">
        <f>VLOOKUP($A31,'Return Data'!$B$7:$R$2843,12,0)</f>
        <v>4.7404999999999999</v>
      </c>
      <c r="K31" s="66">
        <f t="shared" si="3"/>
        <v>23</v>
      </c>
      <c r="L31" s="65">
        <f>VLOOKUP($A31,'Return Data'!$B$7:$R$2843,13,0)</f>
        <v>7.3287000000000004</v>
      </c>
      <c r="M31" s="66">
        <f t="shared" si="4"/>
        <v>16</v>
      </c>
      <c r="N31" s="65">
        <f>VLOOKUP($A31,'Return Data'!$B$7:$R$2843,17,0)</f>
        <v>1.6457999999999999</v>
      </c>
      <c r="O31" s="66">
        <f t="shared" si="8"/>
        <v>24</v>
      </c>
      <c r="P31" s="65">
        <f>VLOOKUP($A31,'Return Data'!$B$7:$R$2843,14,0)</f>
        <v>3.8022999999999998</v>
      </c>
      <c r="Q31" s="66">
        <f t="shared" si="9"/>
        <v>23</v>
      </c>
      <c r="R31" s="65">
        <f>VLOOKUP($A31,'Return Data'!$B$7:$R$2843,16,0)</f>
        <v>7.1172000000000004</v>
      </c>
      <c r="S31" s="67">
        <f t="shared" si="7"/>
        <v>24</v>
      </c>
    </row>
    <row r="32" spans="1:19" x14ac:dyDescent="0.3">
      <c r="A32" s="82" t="s">
        <v>1445</v>
      </c>
      <c r="B32" s="64">
        <f>VLOOKUP($A32,'Return Data'!$B$7:$R$2843,3,0)</f>
        <v>44330</v>
      </c>
      <c r="C32" s="65">
        <f>VLOOKUP($A32,'Return Data'!$B$7:$R$2843,4,0)</f>
        <v>40.8384</v>
      </c>
      <c r="D32" s="65">
        <f>VLOOKUP($A32,'Return Data'!$B$7:$R$2843,9,0)</f>
        <v>8.8778000000000006</v>
      </c>
      <c r="E32" s="66">
        <f t="shared" si="0"/>
        <v>5</v>
      </c>
      <c r="F32" s="65">
        <f>VLOOKUP($A32,'Return Data'!$B$7:$R$2843,10,0)</f>
        <v>5.7866999999999997</v>
      </c>
      <c r="G32" s="66">
        <f t="shared" si="1"/>
        <v>22</v>
      </c>
      <c r="H32" s="65">
        <f>VLOOKUP($A32,'Return Data'!$B$7:$R$2843,11,0)</f>
        <v>3.5249999999999999</v>
      </c>
      <c r="I32" s="66">
        <f t="shared" si="2"/>
        <v>22</v>
      </c>
      <c r="J32" s="65">
        <f>VLOOKUP($A32,'Return Data'!$B$7:$R$2843,12,0)</f>
        <v>4.8891</v>
      </c>
      <c r="K32" s="66">
        <f t="shared" si="3"/>
        <v>20</v>
      </c>
      <c r="L32" s="65">
        <f>VLOOKUP($A32,'Return Data'!$B$7:$R$2843,13,0)</f>
        <v>7.6627000000000001</v>
      </c>
      <c r="M32" s="66">
        <f t="shared" si="4"/>
        <v>14</v>
      </c>
      <c r="N32" s="65">
        <f>VLOOKUP($A32,'Return Data'!$B$7:$R$2843,17,0)</f>
        <v>9.2726000000000006</v>
      </c>
      <c r="O32" s="66">
        <f t="shared" si="8"/>
        <v>7</v>
      </c>
      <c r="P32" s="65">
        <f>VLOOKUP($A32,'Return Data'!$B$7:$R$2843,14,0)</f>
        <v>6.7884000000000002</v>
      </c>
      <c r="Q32" s="66">
        <f t="shared" si="9"/>
        <v>16</v>
      </c>
      <c r="R32" s="65">
        <f>VLOOKUP($A32,'Return Data'!$B$7:$R$2843,16,0)</f>
        <v>8.1731999999999996</v>
      </c>
      <c r="S32" s="67">
        <f t="shared" si="7"/>
        <v>17</v>
      </c>
    </row>
    <row r="33" spans="1:19" x14ac:dyDescent="0.3">
      <c r="A33" s="82" t="s">
        <v>1446</v>
      </c>
      <c r="B33" s="64">
        <f>VLOOKUP($A33,'Return Data'!$B$7:$R$2843,3,0)</f>
        <v>44330</v>
      </c>
      <c r="C33" s="65">
        <f>VLOOKUP($A33,'Return Data'!$B$7:$R$2843,4,0)</f>
        <v>24.591799999999999</v>
      </c>
      <c r="D33" s="65">
        <f>VLOOKUP($A33,'Return Data'!$B$7:$R$2843,9,0)</f>
        <v>7.5826000000000002</v>
      </c>
      <c r="E33" s="66">
        <f t="shared" si="0"/>
        <v>16</v>
      </c>
      <c r="F33" s="65">
        <f>VLOOKUP($A33,'Return Data'!$B$7:$R$2843,10,0)</f>
        <v>6.2632000000000003</v>
      </c>
      <c r="G33" s="66">
        <f t="shared" si="1"/>
        <v>16</v>
      </c>
      <c r="H33" s="65">
        <f>VLOOKUP($A33,'Return Data'!$B$7:$R$2843,11,0)</f>
        <v>4.1128999999999998</v>
      </c>
      <c r="I33" s="66">
        <f t="shared" si="2"/>
        <v>13</v>
      </c>
      <c r="J33" s="65">
        <f>VLOOKUP($A33,'Return Data'!$B$7:$R$2843,12,0)</f>
        <v>5.4290000000000003</v>
      </c>
      <c r="K33" s="66">
        <f t="shared" si="3"/>
        <v>10</v>
      </c>
      <c r="L33" s="65">
        <f>VLOOKUP($A33,'Return Data'!$B$7:$R$2843,13,0)</f>
        <v>7.7840999999999996</v>
      </c>
      <c r="M33" s="66">
        <f t="shared" si="4"/>
        <v>12</v>
      </c>
      <c r="N33" s="65">
        <f>VLOOKUP($A33,'Return Data'!$B$7:$R$2843,17,0)</f>
        <v>2.9859</v>
      </c>
      <c r="O33" s="66">
        <f t="shared" si="8"/>
        <v>21</v>
      </c>
      <c r="P33" s="65">
        <f>VLOOKUP($A33,'Return Data'!$B$7:$R$2843,14,0)</f>
        <v>4.3129999999999997</v>
      </c>
      <c r="Q33" s="66">
        <f t="shared" si="9"/>
        <v>22</v>
      </c>
      <c r="R33" s="65">
        <f>VLOOKUP($A33,'Return Data'!$B$7:$R$2843,16,0)</f>
        <v>7.2979000000000003</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8.1113846153846154</v>
      </c>
      <c r="E35" s="88"/>
      <c r="F35" s="89">
        <f>AVERAGE(F8:F33)</f>
        <v>6.8821692307692306</v>
      </c>
      <c r="G35" s="88"/>
      <c r="H35" s="89">
        <f>AVERAGE(H8:H33)</f>
        <v>4.6729115384615385</v>
      </c>
      <c r="I35" s="88"/>
      <c r="J35" s="89">
        <f>AVERAGE(J8:J33)</f>
        <v>5.6687461538461541</v>
      </c>
      <c r="K35" s="88"/>
      <c r="L35" s="89">
        <f>AVERAGE(L8:L33)</f>
        <v>8.2959038461538448</v>
      </c>
      <c r="M35" s="88"/>
      <c r="N35" s="89">
        <f>AVERAGE(N8:N33)</f>
        <v>6.6788199999999991</v>
      </c>
      <c r="O35" s="88"/>
      <c r="P35" s="89">
        <f>AVERAGE(P8:P33)</f>
        <v>7.009970833333333</v>
      </c>
      <c r="Q35" s="88"/>
      <c r="R35" s="89">
        <f>AVERAGE(R8:R33)</f>
        <v>8.159419230769231</v>
      </c>
      <c r="S35" s="90"/>
    </row>
    <row r="36" spans="1:19" x14ac:dyDescent="0.3">
      <c r="A36" s="87" t="s">
        <v>28</v>
      </c>
      <c r="B36" s="88"/>
      <c r="C36" s="88"/>
      <c r="D36" s="89">
        <f>MIN(D8:D33)</f>
        <v>5.7793999999999999</v>
      </c>
      <c r="E36" s="88"/>
      <c r="F36" s="89">
        <f>MIN(F8:F33)</f>
        <v>4.9086999999999996</v>
      </c>
      <c r="G36" s="88"/>
      <c r="H36" s="89">
        <f>MIN(H8:H33)</f>
        <v>3.0508000000000002</v>
      </c>
      <c r="I36" s="88"/>
      <c r="J36" s="89">
        <f>MIN(J8:J33)</f>
        <v>4.5727000000000002</v>
      </c>
      <c r="K36" s="88"/>
      <c r="L36" s="89">
        <f>MIN(L8:L33)</f>
        <v>5.7694999999999999</v>
      </c>
      <c r="M36" s="88"/>
      <c r="N36" s="89">
        <f>MIN(N8:N33)</f>
        <v>-6.5766</v>
      </c>
      <c r="O36" s="88"/>
      <c r="P36" s="89">
        <f>MIN(P8:P33)</f>
        <v>-2.6787999999999998</v>
      </c>
      <c r="Q36" s="88"/>
      <c r="R36" s="89">
        <f>MIN(R8:R33)</f>
        <v>4.6807999999999996</v>
      </c>
      <c r="S36" s="90"/>
    </row>
    <row r="37" spans="1:19" ht="15" thickBot="1" x14ac:dyDescent="0.35">
      <c r="A37" s="91" t="s">
        <v>29</v>
      </c>
      <c r="B37" s="92"/>
      <c r="C37" s="92"/>
      <c r="D37" s="93">
        <f>MAX(D8:D33)</f>
        <v>18.2364</v>
      </c>
      <c r="E37" s="92"/>
      <c r="F37" s="93">
        <f>MAX(F8:F33)</f>
        <v>18.759499999999999</v>
      </c>
      <c r="G37" s="92"/>
      <c r="H37" s="93">
        <f>MAX(H8:H33)</f>
        <v>19.999400000000001</v>
      </c>
      <c r="I37" s="92"/>
      <c r="J37" s="93">
        <f>MAX(J8:J33)</f>
        <v>13.3972</v>
      </c>
      <c r="K37" s="92"/>
      <c r="L37" s="93">
        <f>MAX(L8:L33)</f>
        <v>15.463200000000001</v>
      </c>
      <c r="M37" s="92"/>
      <c r="N37" s="93">
        <f>MAX(N8:N33)</f>
        <v>10.004099999999999</v>
      </c>
      <c r="O37" s="92"/>
      <c r="P37" s="93">
        <f>MAX(P8:P33)</f>
        <v>9.5056999999999992</v>
      </c>
      <c r="Q37" s="92"/>
      <c r="R37" s="93">
        <f>MAX(R8:R33)</f>
        <v>9.4783000000000008</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1592</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1387</v>
      </c>
      <c r="B8" s="64">
        <f>VLOOKUP($A8,'Return Data'!$B$7:$R$2843,3,0)</f>
        <v>44330</v>
      </c>
      <c r="C8" s="65">
        <f>VLOOKUP($A8,'Return Data'!$B$7:$R$2843,4,0)</f>
        <v>36.901899999999998</v>
      </c>
      <c r="D8" s="65">
        <f>VLOOKUP($A8,'Return Data'!$B$7:$R$2843,9,0)</f>
        <v>6.8722000000000003</v>
      </c>
      <c r="E8" s="66">
        <f t="shared" ref="E8:E33" si="0">RANK(D8,D$8:D$33,0)</f>
        <v>18</v>
      </c>
      <c r="F8" s="65">
        <f>VLOOKUP($A8,'Return Data'!$B$7:$R$2843,10,0)</f>
        <v>6.4587000000000003</v>
      </c>
      <c r="G8" s="66">
        <f t="shared" ref="G8:G33" si="1">RANK(F8,F$8:F$33,0)</f>
        <v>5</v>
      </c>
      <c r="H8" s="65">
        <f>VLOOKUP($A8,'Return Data'!$B$7:$R$2843,11,0)</f>
        <v>4.0778999999999996</v>
      </c>
      <c r="I8" s="66">
        <f t="shared" ref="I8:I33" si="2">RANK(H8,H$8:H$33,0)</f>
        <v>4</v>
      </c>
      <c r="J8" s="65">
        <f>VLOOKUP($A8,'Return Data'!$B$7:$R$2843,12,0)</f>
        <v>6.6856</v>
      </c>
      <c r="K8" s="66">
        <f t="shared" ref="K8:K33" si="3">RANK(J8,J$8:J$33,0)</f>
        <v>2</v>
      </c>
      <c r="L8" s="65">
        <f>VLOOKUP($A8,'Return Data'!$B$7:$R$2843,13,0)</f>
        <v>10.0908</v>
      </c>
      <c r="M8" s="66">
        <f t="shared" ref="M8:M33" si="4">RANK(L8,L$8:L$33,0)</f>
        <v>3</v>
      </c>
      <c r="N8" s="65">
        <f>VLOOKUP($A8,'Return Data'!$B$7:$R$2843,17,0)</f>
        <v>9.0089000000000006</v>
      </c>
      <c r="O8" s="66">
        <f t="shared" ref="O8:O24" si="5">RANK(N8,N$8:N$33,0)</f>
        <v>3</v>
      </c>
      <c r="P8" s="65">
        <f>VLOOKUP($A8,'Return Data'!$B$7:$R$2843,14,0)</f>
        <v>8.5992999999999995</v>
      </c>
      <c r="Q8" s="66">
        <f t="shared" ref="Q8:Q24" si="6">RANK(P8,P$8:P$33,0)</f>
        <v>3</v>
      </c>
      <c r="R8" s="65">
        <f>VLOOKUP($A8,'Return Data'!$B$7:$R$2843,16,0)</f>
        <v>7.5114999999999998</v>
      </c>
      <c r="S8" s="67">
        <f t="shared" ref="S8:S33" si="7">RANK(R8,R$8:R$33,0)</f>
        <v>11</v>
      </c>
    </row>
    <row r="9" spans="1:19" x14ac:dyDescent="0.3">
      <c r="A9" s="82" t="s">
        <v>1390</v>
      </c>
      <c r="B9" s="64">
        <f>VLOOKUP($A9,'Return Data'!$B$7:$R$2843,3,0)</f>
        <v>44330</v>
      </c>
      <c r="C9" s="65">
        <f>VLOOKUP($A9,'Return Data'!$B$7:$R$2843,4,0)</f>
        <v>24.098099999999999</v>
      </c>
      <c r="D9" s="65">
        <f>VLOOKUP($A9,'Return Data'!$B$7:$R$2843,9,0)</f>
        <v>6.8903999999999996</v>
      </c>
      <c r="E9" s="66">
        <f t="shared" si="0"/>
        <v>17</v>
      </c>
      <c r="F9" s="65">
        <f>VLOOKUP($A9,'Return Data'!$B$7:$R$2843,10,0)</f>
        <v>5.3159000000000001</v>
      </c>
      <c r="G9" s="66">
        <f t="shared" si="1"/>
        <v>20</v>
      </c>
      <c r="H9" s="65">
        <f>VLOOKUP($A9,'Return Data'!$B$7:$R$2843,11,0)</f>
        <v>3.5874999999999999</v>
      </c>
      <c r="I9" s="66">
        <f t="shared" si="2"/>
        <v>9</v>
      </c>
      <c r="J9" s="65">
        <f>VLOOKUP($A9,'Return Data'!$B$7:$R$2843,12,0)</f>
        <v>5.0148000000000001</v>
      </c>
      <c r="K9" s="66">
        <f t="shared" si="3"/>
        <v>8</v>
      </c>
      <c r="L9" s="65">
        <f>VLOOKUP($A9,'Return Data'!$B$7:$R$2843,13,0)</f>
        <v>7.4565999999999999</v>
      </c>
      <c r="M9" s="66">
        <f t="shared" si="4"/>
        <v>10</v>
      </c>
      <c r="N9" s="65">
        <f>VLOOKUP($A9,'Return Data'!$B$7:$R$2843,17,0)</f>
        <v>8.8925000000000001</v>
      </c>
      <c r="O9" s="66">
        <f t="shared" si="5"/>
        <v>4</v>
      </c>
      <c r="P9" s="65">
        <f>VLOOKUP($A9,'Return Data'!$B$7:$R$2843,14,0)</f>
        <v>8.5502000000000002</v>
      </c>
      <c r="Q9" s="66">
        <f t="shared" si="6"/>
        <v>4</v>
      </c>
      <c r="R9" s="65">
        <f>VLOOKUP($A9,'Return Data'!$B$7:$R$2843,16,0)</f>
        <v>8.0832999999999995</v>
      </c>
      <c r="S9" s="67">
        <f t="shared" si="7"/>
        <v>4</v>
      </c>
    </row>
    <row r="10" spans="1:19" x14ac:dyDescent="0.3">
      <c r="A10" s="82" t="s">
        <v>1391</v>
      </c>
      <c r="B10" s="64">
        <f>VLOOKUP($A10,'Return Data'!$B$7:$R$2843,3,0)</f>
        <v>44330</v>
      </c>
      <c r="C10" s="65">
        <f>VLOOKUP($A10,'Return Data'!$B$7:$R$2843,4,0)</f>
        <v>23.043600000000001</v>
      </c>
      <c r="D10" s="65">
        <f>VLOOKUP($A10,'Return Data'!$B$7:$R$2843,9,0)</f>
        <v>4.9763999999999999</v>
      </c>
      <c r="E10" s="66">
        <f t="shared" si="0"/>
        <v>26</v>
      </c>
      <c r="F10" s="65">
        <f>VLOOKUP($A10,'Return Data'!$B$7:$R$2843,10,0)</f>
        <v>6.3082000000000003</v>
      </c>
      <c r="G10" s="66">
        <f t="shared" si="1"/>
        <v>7</v>
      </c>
      <c r="H10" s="65">
        <f>VLOOKUP($A10,'Return Data'!$B$7:$R$2843,11,0)</f>
        <v>3.9146999999999998</v>
      </c>
      <c r="I10" s="66">
        <f t="shared" si="2"/>
        <v>7</v>
      </c>
      <c r="J10" s="65">
        <f>VLOOKUP($A10,'Return Data'!$B$7:$R$2843,12,0)</f>
        <v>4.8396999999999997</v>
      </c>
      <c r="K10" s="66">
        <f t="shared" si="3"/>
        <v>10</v>
      </c>
      <c r="L10" s="65">
        <f>VLOOKUP($A10,'Return Data'!$B$7:$R$2843,13,0)</f>
        <v>7.0385999999999997</v>
      </c>
      <c r="M10" s="66">
        <f t="shared" si="4"/>
        <v>12</v>
      </c>
      <c r="N10" s="65">
        <f>VLOOKUP($A10,'Return Data'!$B$7:$R$2843,17,0)</f>
        <v>7.4344000000000001</v>
      </c>
      <c r="O10" s="66">
        <f t="shared" si="5"/>
        <v>16</v>
      </c>
      <c r="P10" s="65">
        <f>VLOOKUP($A10,'Return Data'!$B$7:$R$2843,14,0)</f>
        <v>7.4969000000000001</v>
      </c>
      <c r="Q10" s="66">
        <f t="shared" si="6"/>
        <v>14</v>
      </c>
      <c r="R10" s="65">
        <f>VLOOKUP($A10,'Return Data'!$B$7:$R$2843,16,0)</f>
        <v>7.9752999999999998</v>
      </c>
      <c r="S10" s="67">
        <f t="shared" si="7"/>
        <v>6</v>
      </c>
    </row>
    <row r="11" spans="1:19" x14ac:dyDescent="0.3">
      <c r="A11" s="82" t="s">
        <v>1393</v>
      </c>
      <c r="B11" s="64">
        <f>VLOOKUP($A11,'Return Data'!$B$7:$R$2843,3,0)</f>
        <v>44330</v>
      </c>
      <c r="C11" s="65">
        <f>VLOOKUP($A11,'Return Data'!$B$7:$R$2843,4,0)</f>
        <v>24.7439</v>
      </c>
      <c r="D11" s="65">
        <f>VLOOKUP($A11,'Return Data'!$B$7:$R$2843,9,0)</f>
        <v>8.0403000000000002</v>
      </c>
      <c r="E11" s="66">
        <f t="shared" si="0"/>
        <v>6</v>
      </c>
      <c r="F11" s="65">
        <f>VLOOKUP($A11,'Return Data'!$B$7:$R$2843,10,0)</f>
        <v>6.5704000000000002</v>
      </c>
      <c r="G11" s="66">
        <f t="shared" si="1"/>
        <v>3</v>
      </c>
      <c r="H11" s="65">
        <f>VLOOKUP($A11,'Return Data'!$B$7:$R$2843,11,0)</f>
        <v>3.5030999999999999</v>
      </c>
      <c r="I11" s="66">
        <f t="shared" si="2"/>
        <v>11</v>
      </c>
      <c r="J11" s="65">
        <f>VLOOKUP($A11,'Return Data'!$B$7:$R$2843,12,0)</f>
        <v>5.4246999999999996</v>
      </c>
      <c r="K11" s="66">
        <f t="shared" si="3"/>
        <v>6</v>
      </c>
      <c r="L11" s="65">
        <f>VLOOKUP($A11,'Return Data'!$B$7:$R$2843,13,0)</f>
        <v>7.6551999999999998</v>
      </c>
      <c r="M11" s="66">
        <f t="shared" si="4"/>
        <v>9</v>
      </c>
      <c r="N11" s="65">
        <f>VLOOKUP($A11,'Return Data'!$B$7:$R$2843,17,0)</f>
        <v>7.718</v>
      </c>
      <c r="O11" s="66">
        <f t="shared" si="5"/>
        <v>15</v>
      </c>
      <c r="P11" s="65">
        <f>VLOOKUP($A11,'Return Data'!$B$7:$R$2843,14,0)</f>
        <v>7.6134000000000004</v>
      </c>
      <c r="Q11" s="66">
        <f t="shared" si="6"/>
        <v>12</v>
      </c>
      <c r="R11" s="65">
        <f>VLOOKUP($A11,'Return Data'!$B$7:$R$2843,16,0)</f>
        <v>5.5830000000000002</v>
      </c>
      <c r="S11" s="67">
        <f t="shared" si="7"/>
        <v>25</v>
      </c>
    </row>
    <row r="12" spans="1:19" x14ac:dyDescent="0.3">
      <c r="A12" s="82" t="s">
        <v>1396</v>
      </c>
      <c r="B12" s="64">
        <f>VLOOKUP($A12,'Return Data'!$B$7:$R$2843,3,0)</f>
        <v>44330</v>
      </c>
      <c r="C12" s="65">
        <f>VLOOKUP($A12,'Return Data'!$B$7:$R$2843,4,0)</f>
        <v>17.2254</v>
      </c>
      <c r="D12" s="65">
        <f>VLOOKUP($A12,'Return Data'!$B$7:$R$2843,9,0)</f>
        <v>6.0510999999999999</v>
      </c>
      <c r="E12" s="66">
        <f t="shared" si="0"/>
        <v>22</v>
      </c>
      <c r="F12" s="65">
        <f>VLOOKUP($A12,'Return Data'!$B$7:$R$2843,10,0)</f>
        <v>5.3277000000000001</v>
      </c>
      <c r="G12" s="66">
        <f t="shared" si="1"/>
        <v>18</v>
      </c>
      <c r="H12" s="65">
        <f>VLOOKUP($A12,'Return Data'!$B$7:$R$2843,11,0)</f>
        <v>3.7176</v>
      </c>
      <c r="I12" s="66">
        <f t="shared" si="2"/>
        <v>8</v>
      </c>
      <c r="J12" s="65">
        <f>VLOOKUP($A12,'Return Data'!$B$7:$R$2843,12,0)</f>
        <v>4.7176999999999998</v>
      </c>
      <c r="K12" s="66">
        <f t="shared" si="3"/>
        <v>11</v>
      </c>
      <c r="L12" s="65">
        <f>VLOOKUP($A12,'Return Data'!$B$7:$R$2843,13,0)</f>
        <v>5.6157000000000004</v>
      </c>
      <c r="M12" s="66">
        <f t="shared" si="4"/>
        <v>24</v>
      </c>
      <c r="N12" s="65">
        <f>VLOOKUP($A12,'Return Data'!$B$7:$R$2843,17,0)</f>
        <v>-7.0921000000000003</v>
      </c>
      <c r="O12" s="66">
        <f t="shared" si="5"/>
        <v>25</v>
      </c>
      <c r="P12" s="65">
        <f>VLOOKUP($A12,'Return Data'!$B$7:$R$2843,14,0)</f>
        <v>-3.2155999999999998</v>
      </c>
      <c r="Q12" s="66">
        <f t="shared" si="6"/>
        <v>24</v>
      </c>
      <c r="R12" s="65">
        <f>VLOOKUP($A12,'Return Data'!$B$7:$R$2843,16,0)</f>
        <v>4.4790000000000001</v>
      </c>
      <c r="S12" s="67">
        <f t="shared" si="7"/>
        <v>26</v>
      </c>
    </row>
    <row r="13" spans="1:19" x14ac:dyDescent="0.3">
      <c r="A13" s="82" t="s">
        <v>1398</v>
      </c>
      <c r="B13" s="64">
        <f>VLOOKUP($A13,'Return Data'!$B$7:$R$2843,3,0)</f>
        <v>44330</v>
      </c>
      <c r="C13" s="65">
        <f>VLOOKUP($A13,'Return Data'!$B$7:$R$2843,4,0)</f>
        <v>20.4267</v>
      </c>
      <c r="D13" s="65">
        <f>VLOOKUP($A13,'Return Data'!$B$7:$R$2843,9,0)</f>
        <v>5.5381999999999998</v>
      </c>
      <c r="E13" s="66">
        <f t="shared" si="0"/>
        <v>23</v>
      </c>
      <c r="F13" s="65">
        <f>VLOOKUP($A13,'Return Data'!$B$7:$R$2843,10,0)</f>
        <v>5.3102</v>
      </c>
      <c r="G13" s="66">
        <f t="shared" si="1"/>
        <v>21</v>
      </c>
      <c r="H13" s="65">
        <f>VLOOKUP($A13,'Return Data'!$B$7:$R$2843,11,0)</f>
        <v>3.1452</v>
      </c>
      <c r="I13" s="66">
        <f t="shared" si="2"/>
        <v>15</v>
      </c>
      <c r="J13" s="65">
        <f>VLOOKUP($A13,'Return Data'!$B$7:$R$2843,12,0)</f>
        <v>4.2512999999999996</v>
      </c>
      <c r="K13" s="66">
        <f t="shared" si="3"/>
        <v>16</v>
      </c>
      <c r="L13" s="65">
        <f>VLOOKUP($A13,'Return Data'!$B$7:$R$2843,13,0)</f>
        <v>6.6050000000000004</v>
      </c>
      <c r="M13" s="66">
        <f t="shared" si="4"/>
        <v>16</v>
      </c>
      <c r="N13" s="65">
        <f>VLOOKUP($A13,'Return Data'!$B$7:$R$2843,17,0)</f>
        <v>7.7214999999999998</v>
      </c>
      <c r="O13" s="66">
        <f t="shared" si="5"/>
        <v>14</v>
      </c>
      <c r="P13" s="65">
        <f>VLOOKUP($A13,'Return Data'!$B$7:$R$2843,14,0)</f>
        <v>7.5484999999999998</v>
      </c>
      <c r="Q13" s="66">
        <f t="shared" si="6"/>
        <v>13</v>
      </c>
      <c r="R13" s="65">
        <f>VLOOKUP($A13,'Return Data'!$B$7:$R$2843,16,0)</f>
        <v>7.3578999999999999</v>
      </c>
      <c r="S13" s="67">
        <f t="shared" si="7"/>
        <v>14</v>
      </c>
    </row>
    <row r="14" spans="1:19" x14ac:dyDescent="0.3">
      <c r="A14" s="82" t="s">
        <v>1400</v>
      </c>
      <c r="B14" s="64">
        <f>VLOOKUP($A14,'Return Data'!$B$7:$R$2843,3,0)</f>
        <v>44330</v>
      </c>
      <c r="C14" s="65">
        <f>VLOOKUP($A14,'Return Data'!$B$7:$R$2843,4,0)</f>
        <v>37.000300000000003</v>
      </c>
      <c r="D14" s="65">
        <f>VLOOKUP($A14,'Return Data'!$B$7:$R$2843,9,0)</f>
        <v>6.7072000000000003</v>
      </c>
      <c r="E14" s="66">
        <f t="shared" si="0"/>
        <v>20</v>
      </c>
      <c r="F14" s="65">
        <f>VLOOKUP($A14,'Return Data'!$B$7:$R$2843,10,0)</f>
        <v>5.6559999999999997</v>
      </c>
      <c r="G14" s="66">
        <f t="shared" si="1"/>
        <v>13</v>
      </c>
      <c r="H14" s="65">
        <f>VLOOKUP($A14,'Return Data'!$B$7:$R$2843,11,0)</f>
        <v>3.0154999999999998</v>
      </c>
      <c r="I14" s="66">
        <f t="shared" si="2"/>
        <v>19</v>
      </c>
      <c r="J14" s="65">
        <f>VLOOKUP($A14,'Return Data'!$B$7:$R$2843,12,0)</f>
        <v>4.4683999999999999</v>
      </c>
      <c r="K14" s="66">
        <f t="shared" si="3"/>
        <v>13</v>
      </c>
      <c r="L14" s="65">
        <f>VLOOKUP($A14,'Return Data'!$B$7:$R$2843,13,0)</f>
        <v>6.3250999999999999</v>
      </c>
      <c r="M14" s="66">
        <f t="shared" si="4"/>
        <v>19</v>
      </c>
      <c r="N14" s="65">
        <f>VLOOKUP($A14,'Return Data'!$B$7:$R$2843,17,0)</f>
        <v>8.2370000000000001</v>
      </c>
      <c r="O14" s="66">
        <f t="shared" si="5"/>
        <v>11</v>
      </c>
      <c r="P14" s="65">
        <f>VLOOKUP($A14,'Return Data'!$B$7:$R$2843,14,0)</f>
        <v>7.9958999999999998</v>
      </c>
      <c r="Q14" s="66">
        <f t="shared" si="6"/>
        <v>10</v>
      </c>
      <c r="R14" s="65">
        <f>VLOOKUP($A14,'Return Data'!$B$7:$R$2843,16,0)</f>
        <v>7.2508999999999997</v>
      </c>
      <c r="S14" s="67">
        <f t="shared" si="7"/>
        <v>16</v>
      </c>
    </row>
    <row r="15" spans="1:19" x14ac:dyDescent="0.3">
      <c r="A15" s="82" t="s">
        <v>1408</v>
      </c>
      <c r="B15" s="64">
        <f>VLOOKUP($A15,'Return Data'!$B$7:$R$2843,3,0)</f>
        <v>44330</v>
      </c>
      <c r="C15" s="65">
        <f>VLOOKUP($A15,'Return Data'!$B$7:$R$2843,4,0)</f>
        <v>4102.1901606425699</v>
      </c>
      <c r="D15" s="65">
        <f>VLOOKUP($A15,'Return Data'!$B$7:$R$2843,9,0)</f>
        <v>18.237300000000001</v>
      </c>
      <c r="E15" s="66">
        <f t="shared" si="0"/>
        <v>1</v>
      </c>
      <c r="F15" s="65">
        <f>VLOOKUP($A15,'Return Data'!$B$7:$R$2843,10,0)</f>
        <v>18.703499999999998</v>
      </c>
      <c r="G15" s="66">
        <f t="shared" si="1"/>
        <v>1</v>
      </c>
      <c r="H15" s="65">
        <f>VLOOKUP($A15,'Return Data'!$B$7:$R$2843,11,0)</f>
        <v>19.558</v>
      </c>
      <c r="I15" s="66">
        <f t="shared" si="2"/>
        <v>1</v>
      </c>
      <c r="J15" s="65">
        <f>VLOOKUP($A15,'Return Data'!$B$7:$R$2843,12,0)</f>
        <v>12.8285</v>
      </c>
      <c r="K15" s="66">
        <f t="shared" si="3"/>
        <v>1</v>
      </c>
      <c r="L15" s="65">
        <f>VLOOKUP($A15,'Return Data'!$B$7:$R$2843,13,0)</f>
        <v>9.7255000000000003</v>
      </c>
      <c r="M15" s="66">
        <f t="shared" si="4"/>
        <v>4</v>
      </c>
      <c r="N15" s="65">
        <f>VLOOKUP($A15,'Return Data'!$B$7:$R$2843,17,0)</f>
        <v>1.0883</v>
      </c>
      <c r="O15" s="66">
        <f t="shared" si="5"/>
        <v>23</v>
      </c>
      <c r="P15" s="65">
        <f>VLOOKUP($A15,'Return Data'!$B$7:$R$2843,14,0)</f>
        <v>3.6021999999999998</v>
      </c>
      <c r="Q15" s="66">
        <f t="shared" si="6"/>
        <v>21</v>
      </c>
      <c r="R15" s="65">
        <f>VLOOKUP($A15,'Return Data'!$B$7:$R$2843,16,0)</f>
        <v>7.5892999999999997</v>
      </c>
      <c r="S15" s="67">
        <f t="shared" si="7"/>
        <v>10</v>
      </c>
    </row>
    <row r="16" spans="1:19" x14ac:dyDescent="0.3">
      <c r="A16" s="82" t="s">
        <v>1410</v>
      </c>
      <c r="B16" s="64">
        <f>VLOOKUP($A16,'Return Data'!$B$7:$R$2843,3,0)</f>
        <v>44330</v>
      </c>
      <c r="C16" s="65">
        <f>VLOOKUP($A16,'Return Data'!$B$7:$R$2843,4,0)</f>
        <v>24.8093</v>
      </c>
      <c r="D16" s="65">
        <f>VLOOKUP($A16,'Return Data'!$B$7:$R$2843,9,0)</f>
        <v>6.9196999999999997</v>
      </c>
      <c r="E16" s="66">
        <f t="shared" si="0"/>
        <v>16</v>
      </c>
      <c r="F16" s="65">
        <f>VLOOKUP($A16,'Return Data'!$B$7:$R$2843,10,0)</f>
        <v>6.1890999999999998</v>
      </c>
      <c r="G16" s="66">
        <f t="shared" si="1"/>
        <v>8</v>
      </c>
      <c r="H16" s="65">
        <f>VLOOKUP($A16,'Return Data'!$B$7:$R$2843,11,0)</f>
        <v>4.0693999999999999</v>
      </c>
      <c r="I16" s="66">
        <f t="shared" si="2"/>
        <v>5</v>
      </c>
      <c r="J16" s="65">
        <f>VLOOKUP($A16,'Return Data'!$B$7:$R$2843,12,0)</f>
        <v>5.4962</v>
      </c>
      <c r="K16" s="66">
        <f t="shared" si="3"/>
        <v>5</v>
      </c>
      <c r="L16" s="65">
        <f>VLOOKUP($A16,'Return Data'!$B$7:$R$2843,13,0)</f>
        <v>8.4517000000000007</v>
      </c>
      <c r="M16" s="66">
        <f t="shared" si="4"/>
        <v>5</v>
      </c>
      <c r="N16" s="65">
        <f>VLOOKUP($A16,'Return Data'!$B$7:$R$2843,17,0)</f>
        <v>9.3351000000000006</v>
      </c>
      <c r="O16" s="66">
        <f t="shared" si="5"/>
        <v>1</v>
      </c>
      <c r="P16" s="65">
        <f>VLOOKUP($A16,'Return Data'!$B$7:$R$2843,14,0)</f>
        <v>8.9032</v>
      </c>
      <c r="Q16" s="66">
        <f t="shared" si="6"/>
        <v>1</v>
      </c>
      <c r="R16" s="65">
        <f>VLOOKUP($A16,'Return Data'!$B$7:$R$2843,16,0)</f>
        <v>8.6990999999999996</v>
      </c>
      <c r="S16" s="67">
        <f t="shared" si="7"/>
        <v>1</v>
      </c>
    </row>
    <row r="17" spans="1:19" x14ac:dyDescent="0.3">
      <c r="A17" s="82" t="s">
        <v>1412</v>
      </c>
      <c r="B17" s="64">
        <f>VLOOKUP($A17,'Return Data'!$B$7:$R$2843,3,0)</f>
        <v>44330</v>
      </c>
      <c r="C17" s="65">
        <f>VLOOKUP($A17,'Return Data'!$B$7:$R$2843,4,0)</f>
        <v>31.3323</v>
      </c>
      <c r="D17" s="65">
        <f>VLOOKUP($A17,'Return Data'!$B$7:$R$2843,9,0)</f>
        <v>7.3681999999999999</v>
      </c>
      <c r="E17" s="66">
        <f t="shared" si="0"/>
        <v>9</v>
      </c>
      <c r="F17" s="65">
        <f>VLOOKUP($A17,'Return Data'!$B$7:$R$2843,10,0)</f>
        <v>6.49</v>
      </c>
      <c r="G17" s="66">
        <f t="shared" si="1"/>
        <v>4</v>
      </c>
      <c r="H17" s="65">
        <f>VLOOKUP($A17,'Return Data'!$B$7:$R$2843,11,0)</f>
        <v>3.3879000000000001</v>
      </c>
      <c r="I17" s="66">
        <f t="shared" si="2"/>
        <v>12</v>
      </c>
      <c r="J17" s="65">
        <f>VLOOKUP($A17,'Return Data'!$B$7:$R$2843,12,0)</f>
        <v>4.0631000000000004</v>
      </c>
      <c r="K17" s="66">
        <f t="shared" si="3"/>
        <v>21</v>
      </c>
      <c r="L17" s="65">
        <f>VLOOKUP($A17,'Return Data'!$B$7:$R$2843,13,0)</f>
        <v>14.273899999999999</v>
      </c>
      <c r="M17" s="66">
        <f t="shared" si="4"/>
        <v>1</v>
      </c>
      <c r="N17" s="65">
        <f>VLOOKUP($A17,'Return Data'!$B$7:$R$2843,17,0)</f>
        <v>1.5858000000000001</v>
      </c>
      <c r="O17" s="66">
        <f t="shared" si="5"/>
        <v>22</v>
      </c>
      <c r="P17" s="65">
        <f>VLOOKUP($A17,'Return Data'!$B$7:$R$2843,14,0)</f>
        <v>3.3658999999999999</v>
      </c>
      <c r="Q17" s="66">
        <f t="shared" si="6"/>
        <v>22</v>
      </c>
      <c r="R17" s="65">
        <f>VLOOKUP($A17,'Return Data'!$B$7:$R$2843,16,0)</f>
        <v>6.3898000000000001</v>
      </c>
      <c r="S17" s="67">
        <f t="shared" si="7"/>
        <v>24</v>
      </c>
    </row>
    <row r="18" spans="1:19" x14ac:dyDescent="0.3">
      <c r="A18" s="82" t="s">
        <v>1414</v>
      </c>
      <c r="B18" s="64">
        <f>VLOOKUP($A18,'Return Data'!$B$7:$R$2843,3,0)</f>
        <v>44330</v>
      </c>
      <c r="C18" s="65">
        <f>VLOOKUP($A18,'Return Data'!$B$7:$R$2843,4,0)</f>
        <v>46.281799999999997</v>
      </c>
      <c r="D18" s="65">
        <f>VLOOKUP($A18,'Return Data'!$B$7:$R$2843,9,0)</f>
        <v>7.1597</v>
      </c>
      <c r="E18" s="66">
        <f t="shared" si="0"/>
        <v>10</v>
      </c>
      <c r="F18" s="65">
        <f>VLOOKUP($A18,'Return Data'!$B$7:$R$2843,10,0)</f>
        <v>5.8453999999999997</v>
      </c>
      <c r="G18" s="66">
        <f t="shared" si="1"/>
        <v>12</v>
      </c>
      <c r="H18" s="65">
        <f>VLOOKUP($A18,'Return Data'!$B$7:$R$2843,11,0)</f>
        <v>4.3407</v>
      </c>
      <c r="I18" s="66">
        <f t="shared" si="2"/>
        <v>3</v>
      </c>
      <c r="J18" s="65">
        <f>VLOOKUP($A18,'Return Data'!$B$7:$R$2843,12,0)</f>
        <v>5.6176000000000004</v>
      </c>
      <c r="K18" s="66">
        <f t="shared" si="3"/>
        <v>4</v>
      </c>
      <c r="L18" s="65">
        <f>VLOOKUP($A18,'Return Data'!$B$7:$R$2843,13,0)</f>
        <v>8.3890999999999991</v>
      </c>
      <c r="M18" s="66">
        <f t="shared" si="4"/>
        <v>7</v>
      </c>
      <c r="N18" s="65">
        <f>VLOOKUP($A18,'Return Data'!$B$7:$R$2843,17,0)</f>
        <v>9.1789000000000005</v>
      </c>
      <c r="O18" s="66">
        <f t="shared" si="5"/>
        <v>2</v>
      </c>
      <c r="P18" s="65">
        <f>VLOOKUP($A18,'Return Data'!$B$7:$R$2843,14,0)</f>
        <v>8.6677999999999997</v>
      </c>
      <c r="Q18" s="66">
        <f t="shared" si="6"/>
        <v>2</v>
      </c>
      <c r="R18" s="65">
        <f>VLOOKUP($A18,'Return Data'!$B$7:$R$2843,16,0)</f>
        <v>8.1462000000000003</v>
      </c>
      <c r="S18" s="67">
        <f t="shared" si="7"/>
        <v>3</v>
      </c>
    </row>
    <row r="19" spans="1:19" x14ac:dyDescent="0.3">
      <c r="A19" s="82" t="s">
        <v>1416</v>
      </c>
      <c r="B19" s="64">
        <f>VLOOKUP($A19,'Return Data'!$B$7:$R$2843,3,0)</f>
        <v>44330</v>
      </c>
      <c r="C19" s="65">
        <f>VLOOKUP($A19,'Return Data'!$B$7:$R$2843,4,0)</f>
        <v>20.135300000000001</v>
      </c>
      <c r="D19" s="65">
        <f>VLOOKUP($A19,'Return Data'!$B$7:$R$2843,9,0)</f>
        <v>7.5153999999999996</v>
      </c>
      <c r="E19" s="66">
        <f t="shared" si="0"/>
        <v>8</v>
      </c>
      <c r="F19" s="65">
        <f>VLOOKUP($A19,'Return Data'!$B$7:$R$2843,10,0)</f>
        <v>5.9001999999999999</v>
      </c>
      <c r="G19" s="66">
        <f t="shared" si="1"/>
        <v>11</v>
      </c>
      <c r="H19" s="65">
        <f>VLOOKUP($A19,'Return Data'!$B$7:$R$2843,11,0)</f>
        <v>4.0388999999999999</v>
      </c>
      <c r="I19" s="66">
        <f t="shared" si="2"/>
        <v>6</v>
      </c>
      <c r="J19" s="65">
        <f>VLOOKUP($A19,'Return Data'!$B$7:$R$2843,12,0)</f>
        <v>5.0303000000000004</v>
      </c>
      <c r="K19" s="66">
        <f t="shared" si="3"/>
        <v>7</v>
      </c>
      <c r="L19" s="65">
        <f>VLOOKUP($A19,'Return Data'!$B$7:$R$2843,13,0)</f>
        <v>8.4298000000000002</v>
      </c>
      <c r="M19" s="66">
        <f t="shared" si="4"/>
        <v>6</v>
      </c>
      <c r="N19" s="65">
        <f>VLOOKUP($A19,'Return Data'!$B$7:$R$2843,17,0)</f>
        <v>4.1711999999999998</v>
      </c>
      <c r="O19" s="66">
        <f t="shared" si="5"/>
        <v>18</v>
      </c>
      <c r="P19" s="65">
        <f>VLOOKUP($A19,'Return Data'!$B$7:$R$2843,14,0)</f>
        <v>5.1186999999999996</v>
      </c>
      <c r="Q19" s="66">
        <f t="shared" si="6"/>
        <v>17</v>
      </c>
      <c r="R19" s="65">
        <f>VLOOKUP($A19,'Return Data'!$B$7:$R$2843,16,0)</f>
        <v>7.1383000000000001</v>
      </c>
      <c r="S19" s="67">
        <f t="shared" si="7"/>
        <v>20</v>
      </c>
    </row>
    <row r="20" spans="1:19" x14ac:dyDescent="0.3">
      <c r="A20" s="82" t="s">
        <v>1419</v>
      </c>
      <c r="B20" s="64">
        <f>VLOOKUP($A20,'Return Data'!$B$7:$R$2843,3,0)</f>
        <v>44330</v>
      </c>
      <c r="C20" s="65">
        <f>VLOOKUP($A20,'Return Data'!$B$7:$R$2843,4,0)</f>
        <v>45.038499999999999</v>
      </c>
      <c r="D20" s="65">
        <f>VLOOKUP($A20,'Return Data'!$B$7:$R$2843,9,0)</f>
        <v>6.8457999999999997</v>
      </c>
      <c r="E20" s="66">
        <f t="shared" si="0"/>
        <v>19</v>
      </c>
      <c r="F20" s="65">
        <f>VLOOKUP($A20,'Return Data'!$B$7:$R$2843,10,0)</f>
        <v>6.0568999999999997</v>
      </c>
      <c r="G20" s="66">
        <f t="shared" si="1"/>
        <v>10</v>
      </c>
      <c r="H20" s="65">
        <f>VLOOKUP($A20,'Return Data'!$B$7:$R$2843,11,0)</f>
        <v>3.2972000000000001</v>
      </c>
      <c r="I20" s="66">
        <f t="shared" si="2"/>
        <v>14</v>
      </c>
      <c r="J20" s="65">
        <f>VLOOKUP($A20,'Return Data'!$B$7:$R$2843,12,0)</f>
        <v>4.4291999999999998</v>
      </c>
      <c r="K20" s="66">
        <f t="shared" si="3"/>
        <v>14</v>
      </c>
      <c r="L20" s="65">
        <f>VLOOKUP($A20,'Return Data'!$B$7:$R$2843,13,0)</f>
        <v>6.9078999999999997</v>
      </c>
      <c r="M20" s="66">
        <f t="shared" si="4"/>
        <v>13</v>
      </c>
      <c r="N20" s="65">
        <f>VLOOKUP($A20,'Return Data'!$B$7:$R$2843,17,0)</f>
        <v>8.5385000000000009</v>
      </c>
      <c r="O20" s="66">
        <f t="shared" si="5"/>
        <v>7</v>
      </c>
      <c r="P20" s="65">
        <f>VLOOKUP($A20,'Return Data'!$B$7:$R$2843,14,0)</f>
        <v>8.4703999999999997</v>
      </c>
      <c r="Q20" s="66">
        <f t="shared" si="6"/>
        <v>5</v>
      </c>
      <c r="R20" s="65">
        <f>VLOOKUP($A20,'Return Data'!$B$7:$R$2843,16,0)</f>
        <v>7.6454000000000004</v>
      </c>
      <c r="S20" s="67">
        <f t="shared" si="7"/>
        <v>9</v>
      </c>
    </row>
    <row r="21" spans="1:19" x14ac:dyDescent="0.3">
      <c r="A21" s="82" t="s">
        <v>1420</v>
      </c>
      <c r="B21" s="64">
        <f>VLOOKUP($A21,'Return Data'!$B$7:$R$2843,3,0)</f>
        <v>44330</v>
      </c>
      <c r="C21" s="65">
        <f>VLOOKUP($A21,'Return Data'!$B$7:$R$2843,4,0)</f>
        <v>1703.2014999999999</v>
      </c>
      <c r="D21" s="65">
        <f>VLOOKUP($A21,'Return Data'!$B$7:$R$2843,9,0)</f>
        <v>5.4585999999999997</v>
      </c>
      <c r="E21" s="66">
        <f t="shared" si="0"/>
        <v>24</v>
      </c>
      <c r="F21" s="65">
        <f>VLOOKUP($A21,'Return Data'!$B$7:$R$2843,10,0)</f>
        <v>4.0949999999999998</v>
      </c>
      <c r="G21" s="66">
        <f t="shared" si="1"/>
        <v>26</v>
      </c>
      <c r="H21" s="65">
        <f>VLOOKUP($A21,'Return Data'!$B$7:$R$2843,11,0)</f>
        <v>2.0434999999999999</v>
      </c>
      <c r="I21" s="66">
        <f t="shared" si="2"/>
        <v>26</v>
      </c>
      <c r="J21" s="65">
        <f>VLOOKUP($A21,'Return Data'!$B$7:$R$2843,12,0)</f>
        <v>3.6404999999999998</v>
      </c>
      <c r="K21" s="66">
        <f t="shared" si="3"/>
        <v>25</v>
      </c>
      <c r="L21" s="65">
        <f>VLOOKUP($A21,'Return Data'!$B$7:$R$2843,13,0)</f>
        <v>4.3734999999999999</v>
      </c>
      <c r="M21" s="66">
        <f t="shared" si="4"/>
        <v>26</v>
      </c>
      <c r="N21" s="65">
        <f>VLOOKUP($A21,'Return Data'!$B$7:$R$2843,17,0)</f>
        <v>4.4993999999999996</v>
      </c>
      <c r="O21" s="66">
        <f t="shared" si="5"/>
        <v>17</v>
      </c>
      <c r="P21" s="65">
        <f>VLOOKUP($A21,'Return Data'!$B$7:$R$2843,14,0)</f>
        <v>5.7328999999999999</v>
      </c>
      <c r="Q21" s="66">
        <f t="shared" si="6"/>
        <v>16</v>
      </c>
      <c r="R21" s="65">
        <f>VLOOKUP($A21,'Return Data'!$B$7:$R$2843,16,0)</f>
        <v>7.1882000000000001</v>
      </c>
      <c r="S21" s="67">
        <f t="shared" si="7"/>
        <v>18</v>
      </c>
    </row>
    <row r="22" spans="1:19" x14ac:dyDescent="0.3">
      <c r="A22" s="82" t="s">
        <v>1422</v>
      </c>
      <c r="B22" s="64">
        <f>VLOOKUP($A22,'Return Data'!$B$7:$R$2843,3,0)</f>
        <v>44330</v>
      </c>
      <c r="C22" s="65">
        <f>VLOOKUP($A22,'Return Data'!$B$7:$R$2843,4,0)</f>
        <v>2849.1660000000002</v>
      </c>
      <c r="D22" s="65">
        <f>VLOOKUP($A22,'Return Data'!$B$7:$R$2843,9,0)</f>
        <v>7.1323999999999996</v>
      </c>
      <c r="E22" s="66">
        <f t="shared" si="0"/>
        <v>11</v>
      </c>
      <c r="F22" s="65">
        <f>VLOOKUP($A22,'Return Data'!$B$7:$R$2843,10,0)</f>
        <v>5.5255999999999998</v>
      </c>
      <c r="G22" s="66">
        <f t="shared" si="1"/>
        <v>15</v>
      </c>
      <c r="H22" s="65">
        <f>VLOOKUP($A22,'Return Data'!$B$7:$R$2843,11,0)</f>
        <v>2.8365999999999998</v>
      </c>
      <c r="I22" s="66">
        <f t="shared" si="2"/>
        <v>22</v>
      </c>
      <c r="J22" s="65">
        <f>VLOOKUP($A22,'Return Data'!$B$7:$R$2843,12,0)</f>
        <v>3.734</v>
      </c>
      <c r="K22" s="66">
        <f t="shared" si="3"/>
        <v>24</v>
      </c>
      <c r="L22" s="65">
        <f>VLOOKUP($A22,'Return Data'!$B$7:$R$2843,13,0)</f>
        <v>6.3548999999999998</v>
      </c>
      <c r="M22" s="66">
        <f t="shared" si="4"/>
        <v>18</v>
      </c>
      <c r="N22" s="65">
        <f>VLOOKUP($A22,'Return Data'!$B$7:$R$2843,17,0)</f>
        <v>8.1227</v>
      </c>
      <c r="O22" s="66">
        <f t="shared" si="5"/>
        <v>12</v>
      </c>
      <c r="P22" s="65">
        <f>VLOOKUP($A22,'Return Data'!$B$7:$R$2843,14,0)</f>
        <v>7.8190999999999997</v>
      </c>
      <c r="Q22" s="66">
        <f t="shared" si="6"/>
        <v>11</v>
      </c>
      <c r="R22" s="65">
        <f>VLOOKUP($A22,'Return Data'!$B$7:$R$2843,16,0)</f>
        <v>7.6797000000000004</v>
      </c>
      <c r="S22" s="67">
        <f t="shared" si="7"/>
        <v>8</v>
      </c>
    </row>
    <row r="23" spans="1:19" x14ac:dyDescent="0.3">
      <c r="A23" s="82" t="s">
        <v>1426</v>
      </c>
      <c r="B23" s="64">
        <f>VLOOKUP($A23,'Return Data'!$B$7:$R$2843,3,0)</f>
        <v>44330</v>
      </c>
      <c r="C23" s="65">
        <f>VLOOKUP($A23,'Return Data'!$B$7:$R$2843,4,0)</f>
        <v>41.201500000000003</v>
      </c>
      <c r="D23" s="65">
        <f>VLOOKUP($A23,'Return Data'!$B$7:$R$2843,9,0)</f>
        <v>6.9549000000000003</v>
      </c>
      <c r="E23" s="66">
        <f t="shared" si="0"/>
        <v>14</v>
      </c>
      <c r="F23" s="65">
        <f>VLOOKUP($A23,'Return Data'!$B$7:$R$2843,10,0)</f>
        <v>5.4326999999999996</v>
      </c>
      <c r="G23" s="66">
        <f t="shared" si="1"/>
        <v>16</v>
      </c>
      <c r="H23" s="65">
        <f>VLOOKUP($A23,'Return Data'!$B$7:$R$2843,11,0)</f>
        <v>2.9125999999999999</v>
      </c>
      <c r="I23" s="66">
        <f t="shared" si="2"/>
        <v>21</v>
      </c>
      <c r="J23" s="65">
        <f>VLOOKUP($A23,'Return Data'!$B$7:$R$2843,12,0)</f>
        <v>4.5693999999999999</v>
      </c>
      <c r="K23" s="66">
        <f t="shared" si="3"/>
        <v>12</v>
      </c>
      <c r="L23" s="65">
        <f>VLOOKUP($A23,'Return Data'!$B$7:$R$2843,13,0)</f>
        <v>6.8564999999999996</v>
      </c>
      <c r="M23" s="66">
        <f t="shared" si="4"/>
        <v>14</v>
      </c>
      <c r="N23" s="65">
        <f>VLOOKUP($A23,'Return Data'!$B$7:$R$2843,17,0)</f>
        <v>8.5426000000000002</v>
      </c>
      <c r="O23" s="66">
        <f t="shared" si="5"/>
        <v>6</v>
      </c>
      <c r="P23" s="65">
        <f>VLOOKUP($A23,'Return Data'!$B$7:$R$2843,14,0)</f>
        <v>8.3269000000000002</v>
      </c>
      <c r="Q23" s="66">
        <f t="shared" si="6"/>
        <v>6</v>
      </c>
      <c r="R23" s="65">
        <f>VLOOKUP($A23,'Return Data'!$B$7:$R$2843,16,0)</f>
        <v>7.7171000000000003</v>
      </c>
      <c r="S23" s="67">
        <f t="shared" si="7"/>
        <v>7</v>
      </c>
    </row>
    <row r="24" spans="1:19" x14ac:dyDescent="0.3">
      <c r="A24" s="82" t="s">
        <v>1429</v>
      </c>
      <c r="B24" s="64">
        <f>VLOOKUP($A24,'Return Data'!$B$7:$R$2843,3,0)</f>
        <v>44330</v>
      </c>
      <c r="C24" s="65">
        <f>VLOOKUP($A24,'Return Data'!$B$7:$R$2843,4,0)</f>
        <v>21.034400000000002</v>
      </c>
      <c r="D24" s="65">
        <f>VLOOKUP($A24,'Return Data'!$B$7:$R$2843,9,0)</f>
        <v>8.3190000000000008</v>
      </c>
      <c r="E24" s="66">
        <f t="shared" si="0"/>
        <v>5</v>
      </c>
      <c r="F24" s="65">
        <f>VLOOKUP($A24,'Return Data'!$B$7:$R$2843,10,0)</f>
        <v>5.3994999999999997</v>
      </c>
      <c r="G24" s="66">
        <f t="shared" si="1"/>
        <v>17</v>
      </c>
      <c r="H24" s="65">
        <f>VLOOKUP($A24,'Return Data'!$B$7:$R$2843,11,0)</f>
        <v>3.1198000000000001</v>
      </c>
      <c r="I24" s="66">
        <f t="shared" si="2"/>
        <v>17</v>
      </c>
      <c r="J24" s="65">
        <f>VLOOKUP($A24,'Return Data'!$B$7:$R$2843,12,0)</f>
        <v>4.3533999999999997</v>
      </c>
      <c r="K24" s="66">
        <f t="shared" si="3"/>
        <v>15</v>
      </c>
      <c r="L24" s="65">
        <f>VLOOKUP($A24,'Return Data'!$B$7:$R$2843,13,0)</f>
        <v>6.0506000000000002</v>
      </c>
      <c r="M24" s="66">
        <f t="shared" si="4"/>
        <v>21</v>
      </c>
      <c r="N24" s="65">
        <f>VLOOKUP($A24,'Return Data'!$B$7:$R$2843,17,0)</f>
        <v>8.3115000000000006</v>
      </c>
      <c r="O24" s="66">
        <f t="shared" si="5"/>
        <v>9</v>
      </c>
      <c r="P24" s="65">
        <f>VLOOKUP($A24,'Return Data'!$B$7:$R$2843,14,0)</f>
        <v>8.2186000000000003</v>
      </c>
      <c r="Q24" s="66">
        <f t="shared" si="6"/>
        <v>8</v>
      </c>
      <c r="R24" s="65">
        <f>VLOOKUP($A24,'Return Data'!$B$7:$R$2843,16,0)</f>
        <v>8.2440999999999995</v>
      </c>
      <c r="S24" s="67">
        <f t="shared" si="7"/>
        <v>2</v>
      </c>
    </row>
    <row r="25" spans="1:19" x14ac:dyDescent="0.3">
      <c r="A25" s="82" t="s">
        <v>1431</v>
      </c>
      <c r="B25" s="64">
        <f>VLOOKUP($A25,'Return Data'!$B$7:$R$2843,3,0)</f>
        <v>44330</v>
      </c>
      <c r="C25" s="65">
        <f>VLOOKUP($A25,'Return Data'!$B$7:$R$2843,4,0)</f>
        <v>11.7935</v>
      </c>
      <c r="D25" s="65">
        <f>VLOOKUP($A25,'Return Data'!$B$7:$R$2843,9,0)</f>
        <v>6.3311999999999999</v>
      </c>
      <c r="E25" s="66">
        <f t="shared" si="0"/>
        <v>21</v>
      </c>
      <c r="F25" s="65">
        <f>VLOOKUP($A25,'Return Data'!$B$7:$R$2843,10,0)</f>
        <v>4.6898</v>
      </c>
      <c r="G25" s="66">
        <f t="shared" si="1"/>
        <v>23</v>
      </c>
      <c r="H25" s="65">
        <f>VLOOKUP($A25,'Return Data'!$B$7:$R$2843,11,0)</f>
        <v>2.2162000000000002</v>
      </c>
      <c r="I25" s="66">
        <f t="shared" si="2"/>
        <v>25</v>
      </c>
      <c r="J25" s="65">
        <f>VLOOKUP($A25,'Return Data'!$B$7:$R$2843,12,0)</f>
        <v>3.4897999999999998</v>
      </c>
      <c r="K25" s="66">
        <f t="shared" si="3"/>
        <v>26</v>
      </c>
      <c r="L25" s="65">
        <f>VLOOKUP($A25,'Return Data'!$B$7:$R$2843,13,0)</f>
        <v>5.3122999999999996</v>
      </c>
      <c r="M25" s="66">
        <f t="shared" si="4"/>
        <v>25</v>
      </c>
      <c r="N25" s="65"/>
      <c r="O25" s="66"/>
      <c r="P25" s="65"/>
      <c r="Q25" s="66"/>
      <c r="R25" s="65">
        <f>VLOOKUP($A25,'Return Data'!$B$7:$R$2843,16,0)</f>
        <v>7.4958999999999998</v>
      </c>
      <c r="S25" s="67">
        <f t="shared" si="7"/>
        <v>12</v>
      </c>
    </row>
    <row r="26" spans="1:19" x14ac:dyDescent="0.3">
      <c r="A26" s="82" t="s">
        <v>1432</v>
      </c>
      <c r="B26" s="64">
        <f>VLOOKUP($A26,'Return Data'!$B$7:$R$2843,3,0)</f>
        <v>44330</v>
      </c>
      <c r="C26" s="65">
        <f>VLOOKUP($A26,'Return Data'!$B$7:$R$2843,4,0)</f>
        <v>12.512700000000001</v>
      </c>
      <c r="D26" s="65">
        <f>VLOOKUP($A26,'Return Data'!$B$7:$R$2843,9,0)</f>
        <v>6.9518000000000004</v>
      </c>
      <c r="E26" s="66">
        <f t="shared" si="0"/>
        <v>15</v>
      </c>
      <c r="F26" s="65">
        <f>VLOOKUP($A26,'Return Data'!$B$7:$R$2843,10,0)</f>
        <v>6.1745000000000001</v>
      </c>
      <c r="G26" s="66">
        <f t="shared" si="1"/>
        <v>9</v>
      </c>
      <c r="H26" s="65">
        <f>VLOOKUP($A26,'Return Data'!$B$7:$R$2843,11,0)</f>
        <v>3.3172000000000001</v>
      </c>
      <c r="I26" s="66">
        <f t="shared" si="2"/>
        <v>13</v>
      </c>
      <c r="J26" s="65">
        <f>VLOOKUP($A26,'Return Data'!$B$7:$R$2843,12,0)</f>
        <v>4.1364000000000001</v>
      </c>
      <c r="K26" s="66">
        <f t="shared" si="3"/>
        <v>20</v>
      </c>
      <c r="L26" s="65">
        <f>VLOOKUP($A26,'Return Data'!$B$7:$R$2843,13,0)</f>
        <v>6.0038999999999998</v>
      </c>
      <c r="M26" s="66">
        <f t="shared" si="4"/>
        <v>22</v>
      </c>
      <c r="N26" s="65">
        <f>VLOOKUP($A26,'Return Data'!$B$7:$R$2843,17,0)</f>
        <v>7.7618</v>
      </c>
      <c r="O26" s="66">
        <f t="shared" ref="O26:O33" si="8">RANK(N26,N$8:N$33,0)</f>
        <v>13</v>
      </c>
      <c r="P26" s="65"/>
      <c r="Q26" s="66"/>
      <c r="R26" s="65">
        <f>VLOOKUP($A26,'Return Data'!$B$7:$R$2843,16,0)</f>
        <v>7.3407</v>
      </c>
      <c r="S26" s="67">
        <f t="shared" si="7"/>
        <v>15</v>
      </c>
    </row>
    <row r="27" spans="1:19" x14ac:dyDescent="0.3">
      <c r="A27" s="82" t="s">
        <v>1434</v>
      </c>
      <c r="B27" s="64">
        <f>VLOOKUP($A27,'Return Data'!$B$7:$R$2843,3,0)</f>
        <v>44330</v>
      </c>
      <c r="C27" s="65">
        <f>VLOOKUP($A27,'Return Data'!$B$7:$R$2843,4,0)</f>
        <v>41.230200000000004</v>
      </c>
      <c r="D27" s="65">
        <f>VLOOKUP($A27,'Return Data'!$B$7:$R$2843,9,0)</f>
        <v>8.3968000000000007</v>
      </c>
      <c r="E27" s="66">
        <f t="shared" si="0"/>
        <v>4</v>
      </c>
      <c r="F27" s="65">
        <f>VLOOKUP($A27,'Return Data'!$B$7:$R$2843,10,0)</f>
        <v>8.2100000000000009</v>
      </c>
      <c r="G27" s="66">
        <f t="shared" si="1"/>
        <v>2</v>
      </c>
      <c r="H27" s="65">
        <f>VLOOKUP($A27,'Return Data'!$B$7:$R$2843,11,0)</f>
        <v>4.8707000000000003</v>
      </c>
      <c r="I27" s="66">
        <f t="shared" si="2"/>
        <v>2</v>
      </c>
      <c r="J27" s="65">
        <f>VLOOKUP($A27,'Return Data'!$B$7:$R$2843,12,0)</f>
        <v>5.9869000000000003</v>
      </c>
      <c r="K27" s="66">
        <f t="shared" si="3"/>
        <v>3</v>
      </c>
      <c r="L27" s="65">
        <f>VLOOKUP($A27,'Return Data'!$B$7:$R$2843,13,0)</f>
        <v>7.8489000000000004</v>
      </c>
      <c r="M27" s="66">
        <f t="shared" si="4"/>
        <v>8</v>
      </c>
      <c r="N27" s="65">
        <f>VLOOKUP($A27,'Return Data'!$B$7:$R$2843,17,0)</f>
        <v>8.7087000000000003</v>
      </c>
      <c r="O27" s="66">
        <f t="shared" si="8"/>
        <v>5</v>
      </c>
      <c r="P27" s="65">
        <f>VLOOKUP($A27,'Return Data'!$B$7:$R$2843,14,0)</f>
        <v>8.2393999999999998</v>
      </c>
      <c r="Q27" s="66">
        <f t="shared" ref="Q27:Q33" si="9">RANK(P27,P$8:P$33,0)</f>
        <v>7</v>
      </c>
      <c r="R27" s="65">
        <f>VLOOKUP($A27,'Return Data'!$B$7:$R$2843,16,0)</f>
        <v>7.9954999999999998</v>
      </c>
      <c r="S27" s="67">
        <f t="shared" si="7"/>
        <v>5</v>
      </c>
    </row>
    <row r="28" spans="1:19" x14ac:dyDescent="0.3">
      <c r="A28" s="82" t="s">
        <v>1436</v>
      </c>
      <c r="B28" s="64">
        <f>VLOOKUP($A28,'Return Data'!$B$7:$R$2843,3,0)</f>
        <v>44330</v>
      </c>
      <c r="C28" s="65">
        <f>VLOOKUP($A28,'Return Data'!$B$7:$R$2843,4,0)</f>
        <v>35.716200000000001</v>
      </c>
      <c r="D28" s="65">
        <f>VLOOKUP($A28,'Return Data'!$B$7:$R$2843,9,0)</f>
        <v>8.5780999999999992</v>
      </c>
      <c r="E28" s="66">
        <f t="shared" si="0"/>
        <v>2</v>
      </c>
      <c r="F28" s="65">
        <f>VLOOKUP($A28,'Return Data'!$B$7:$R$2843,10,0)</f>
        <v>5.3209</v>
      </c>
      <c r="G28" s="66">
        <f t="shared" si="1"/>
        <v>19</v>
      </c>
      <c r="H28" s="65">
        <f>VLOOKUP($A28,'Return Data'!$B$7:$R$2843,11,0)</f>
        <v>3.0445000000000002</v>
      </c>
      <c r="I28" s="66">
        <f t="shared" si="2"/>
        <v>18</v>
      </c>
      <c r="J28" s="65">
        <f>VLOOKUP($A28,'Return Data'!$B$7:$R$2843,12,0)</f>
        <v>4.2066999999999997</v>
      </c>
      <c r="K28" s="66">
        <f t="shared" si="3"/>
        <v>19</v>
      </c>
      <c r="L28" s="65">
        <f>VLOOKUP($A28,'Return Data'!$B$7:$R$2843,13,0)</f>
        <v>5.9657999999999998</v>
      </c>
      <c r="M28" s="66">
        <f t="shared" si="4"/>
        <v>23</v>
      </c>
      <c r="N28" s="65">
        <f>VLOOKUP($A28,'Return Data'!$B$7:$R$2843,17,0)</f>
        <v>3.6274000000000002</v>
      </c>
      <c r="O28" s="66">
        <f t="shared" si="8"/>
        <v>19</v>
      </c>
      <c r="P28" s="65">
        <f>VLOOKUP($A28,'Return Data'!$B$7:$R$2843,14,0)</f>
        <v>4.0002000000000004</v>
      </c>
      <c r="Q28" s="66">
        <f t="shared" si="9"/>
        <v>19</v>
      </c>
      <c r="R28" s="65">
        <f>VLOOKUP($A28,'Return Data'!$B$7:$R$2843,16,0)</f>
        <v>7.2012999999999998</v>
      </c>
      <c r="S28" s="67">
        <f t="shared" si="7"/>
        <v>17</v>
      </c>
    </row>
    <row r="29" spans="1:19" x14ac:dyDescent="0.3">
      <c r="A29" s="82" t="s">
        <v>1438</v>
      </c>
      <c r="B29" s="64">
        <f>VLOOKUP($A29,'Return Data'!$B$7:$R$2843,3,0)</f>
        <v>44330</v>
      </c>
      <c r="C29" s="65">
        <f>VLOOKUP($A29,'Return Data'!$B$7:$R$2843,4,0)</f>
        <v>34.7164</v>
      </c>
      <c r="D29" s="65">
        <f>VLOOKUP($A29,'Return Data'!$B$7:$R$2843,9,0)</f>
        <v>8.5769000000000002</v>
      </c>
      <c r="E29" s="66">
        <f t="shared" si="0"/>
        <v>3</v>
      </c>
      <c r="F29" s="65">
        <f>VLOOKUP($A29,'Return Data'!$B$7:$R$2843,10,0)</f>
        <v>6.3292000000000002</v>
      </c>
      <c r="G29" s="66">
        <f t="shared" si="1"/>
        <v>6</v>
      </c>
      <c r="H29" s="65">
        <f>VLOOKUP($A29,'Return Data'!$B$7:$R$2843,11,0)</f>
        <v>2.9912999999999998</v>
      </c>
      <c r="I29" s="66">
        <f t="shared" si="2"/>
        <v>20</v>
      </c>
      <c r="J29" s="65">
        <f>VLOOKUP($A29,'Return Data'!$B$7:$R$2843,12,0)</f>
        <v>4.2271999999999998</v>
      </c>
      <c r="K29" s="66">
        <f t="shared" si="3"/>
        <v>17</v>
      </c>
      <c r="L29" s="65">
        <f>VLOOKUP($A29,'Return Data'!$B$7:$R$2843,13,0)</f>
        <v>13.3626</v>
      </c>
      <c r="M29" s="66">
        <f t="shared" si="4"/>
        <v>2</v>
      </c>
      <c r="N29" s="65">
        <f>VLOOKUP($A29,'Return Data'!$B$7:$R$2843,17,0)</f>
        <v>3.1040000000000001</v>
      </c>
      <c r="O29" s="66">
        <f t="shared" si="8"/>
        <v>20</v>
      </c>
      <c r="P29" s="65">
        <f>VLOOKUP($A29,'Return Data'!$B$7:$R$2843,14,0)</f>
        <v>4.4783999999999997</v>
      </c>
      <c r="Q29" s="66">
        <f t="shared" si="9"/>
        <v>18</v>
      </c>
      <c r="R29" s="65">
        <f>VLOOKUP($A29,'Return Data'!$B$7:$R$2843,16,0)</f>
        <v>7.1435000000000004</v>
      </c>
      <c r="S29" s="67">
        <f t="shared" si="7"/>
        <v>19</v>
      </c>
    </row>
    <row r="30" spans="1:19" x14ac:dyDescent="0.3">
      <c r="A30" s="82" t="s">
        <v>1441</v>
      </c>
      <c r="B30" s="64">
        <f>VLOOKUP($A30,'Return Data'!$B$7:$R$2843,3,0)</f>
        <v>44330</v>
      </c>
      <c r="C30" s="65">
        <f>VLOOKUP($A30,'Return Data'!$B$7:$R$2843,4,0)</f>
        <v>25.23</v>
      </c>
      <c r="D30" s="65">
        <f>VLOOKUP($A30,'Return Data'!$B$7:$R$2843,9,0)</f>
        <v>7.0507</v>
      </c>
      <c r="E30" s="66">
        <f t="shared" si="0"/>
        <v>12</v>
      </c>
      <c r="F30" s="65">
        <f>VLOOKUP($A30,'Return Data'!$B$7:$R$2843,10,0)</f>
        <v>4.4021999999999997</v>
      </c>
      <c r="G30" s="66">
        <f t="shared" si="1"/>
        <v>25</v>
      </c>
      <c r="H30" s="65">
        <f>VLOOKUP($A30,'Return Data'!$B$7:$R$2843,11,0)</f>
        <v>2.5428999999999999</v>
      </c>
      <c r="I30" s="66">
        <f t="shared" si="2"/>
        <v>24</v>
      </c>
      <c r="J30" s="65">
        <f>VLOOKUP($A30,'Return Data'!$B$7:$R$2843,12,0)</f>
        <v>4.2252000000000001</v>
      </c>
      <c r="K30" s="66">
        <f t="shared" si="3"/>
        <v>18</v>
      </c>
      <c r="L30" s="65">
        <f>VLOOKUP($A30,'Return Data'!$B$7:$R$2843,13,0)</f>
        <v>6.1824000000000003</v>
      </c>
      <c r="M30" s="66">
        <f t="shared" si="4"/>
        <v>20</v>
      </c>
      <c r="N30" s="65">
        <f>VLOOKUP($A30,'Return Data'!$B$7:$R$2843,17,0)</f>
        <v>8.4161000000000001</v>
      </c>
      <c r="O30" s="66">
        <f t="shared" si="8"/>
        <v>8</v>
      </c>
      <c r="P30" s="65">
        <f>VLOOKUP($A30,'Return Data'!$B$7:$R$2843,14,0)</f>
        <v>8.0564</v>
      </c>
      <c r="Q30" s="66">
        <f t="shared" si="9"/>
        <v>9</v>
      </c>
      <c r="R30" s="65">
        <f>VLOOKUP($A30,'Return Data'!$B$7:$R$2843,16,0)</f>
        <v>6.9303999999999997</v>
      </c>
      <c r="S30" s="67">
        <f t="shared" si="7"/>
        <v>21</v>
      </c>
    </row>
    <row r="31" spans="1:19" x14ac:dyDescent="0.3">
      <c r="A31" s="82" t="s">
        <v>1442</v>
      </c>
      <c r="B31" s="64">
        <f>VLOOKUP($A31,'Return Data'!$B$7:$R$2843,3,0)</f>
        <v>44330</v>
      </c>
      <c r="C31" s="65">
        <f>VLOOKUP($A31,'Return Data'!$B$7:$R$2843,4,0)</f>
        <v>32.583799999999997</v>
      </c>
      <c r="D31" s="65">
        <f>VLOOKUP($A31,'Return Data'!$B$7:$R$2843,9,0)</f>
        <v>5.0879000000000003</v>
      </c>
      <c r="E31" s="66">
        <f t="shared" si="0"/>
        <v>25</v>
      </c>
      <c r="F31" s="65">
        <f>VLOOKUP($A31,'Return Data'!$B$7:$R$2843,10,0)</f>
        <v>4.5590999999999999</v>
      </c>
      <c r="G31" s="66">
        <f t="shared" si="1"/>
        <v>24</v>
      </c>
      <c r="H31" s="65">
        <f>VLOOKUP($A31,'Return Data'!$B$7:$R$2843,11,0)</f>
        <v>3.1267</v>
      </c>
      <c r="I31" s="66">
        <f t="shared" si="2"/>
        <v>16</v>
      </c>
      <c r="J31" s="65">
        <f>VLOOKUP($A31,'Return Data'!$B$7:$R$2843,12,0)</f>
        <v>4.0265000000000004</v>
      </c>
      <c r="K31" s="66">
        <f t="shared" si="3"/>
        <v>22</v>
      </c>
      <c r="L31" s="65">
        <f>VLOOKUP($A31,'Return Data'!$B$7:$R$2843,13,0)</f>
        <v>6.5815999999999999</v>
      </c>
      <c r="M31" s="66">
        <f t="shared" si="4"/>
        <v>17</v>
      </c>
      <c r="N31" s="65">
        <f>VLOOKUP($A31,'Return Data'!$B$7:$R$2843,17,0)</f>
        <v>0.96509999999999996</v>
      </c>
      <c r="O31" s="66">
        <f t="shared" si="8"/>
        <v>24</v>
      </c>
      <c r="P31" s="65">
        <f>VLOOKUP($A31,'Return Data'!$B$7:$R$2843,14,0)</f>
        <v>3.0714999999999999</v>
      </c>
      <c r="Q31" s="66">
        <f t="shared" si="9"/>
        <v>23</v>
      </c>
      <c r="R31" s="65">
        <f>VLOOKUP($A31,'Return Data'!$B$7:$R$2843,16,0)</f>
        <v>6.5190000000000001</v>
      </c>
      <c r="S31" s="67">
        <f t="shared" si="7"/>
        <v>22</v>
      </c>
    </row>
    <row r="32" spans="1:19" x14ac:dyDescent="0.3">
      <c r="A32" s="82" t="s">
        <v>1444</v>
      </c>
      <c r="B32" s="64">
        <f>VLOOKUP($A32,'Return Data'!$B$7:$R$2843,3,0)</f>
        <v>44330</v>
      </c>
      <c r="C32" s="65">
        <f>VLOOKUP($A32,'Return Data'!$B$7:$R$2843,4,0)</f>
        <v>38.221200000000003</v>
      </c>
      <c r="D32" s="65">
        <f>VLOOKUP($A32,'Return Data'!$B$7:$R$2843,9,0)</f>
        <v>7.9545000000000003</v>
      </c>
      <c r="E32" s="66">
        <f t="shared" si="0"/>
        <v>7</v>
      </c>
      <c r="F32" s="65">
        <f>VLOOKUP($A32,'Return Data'!$B$7:$R$2843,10,0)</f>
        <v>4.8602999999999996</v>
      </c>
      <c r="G32" s="66">
        <f t="shared" si="1"/>
        <v>22</v>
      </c>
      <c r="H32" s="65">
        <f>VLOOKUP($A32,'Return Data'!$B$7:$R$2843,11,0)</f>
        <v>2.5619000000000001</v>
      </c>
      <c r="I32" s="66">
        <f t="shared" si="2"/>
        <v>23</v>
      </c>
      <c r="J32" s="65">
        <f>VLOOKUP($A32,'Return Data'!$B$7:$R$2843,12,0)</f>
        <v>3.8984999999999999</v>
      </c>
      <c r="K32" s="66">
        <f t="shared" si="3"/>
        <v>23</v>
      </c>
      <c r="L32" s="65">
        <f>VLOOKUP($A32,'Return Data'!$B$7:$R$2843,13,0)</f>
        <v>6.6445999999999996</v>
      </c>
      <c r="M32" s="66">
        <f t="shared" si="4"/>
        <v>15</v>
      </c>
      <c r="N32" s="65">
        <f>VLOOKUP($A32,'Return Data'!$B$7:$R$2843,17,0)</f>
        <v>8.2568999999999999</v>
      </c>
      <c r="O32" s="66">
        <f t="shared" si="8"/>
        <v>10</v>
      </c>
      <c r="P32" s="65">
        <f>VLOOKUP($A32,'Return Data'!$B$7:$R$2843,14,0)</f>
        <v>5.8202999999999996</v>
      </c>
      <c r="Q32" s="66">
        <f t="shared" si="9"/>
        <v>15</v>
      </c>
      <c r="R32" s="65">
        <f>VLOOKUP($A32,'Return Data'!$B$7:$R$2843,16,0)</f>
        <v>7.4013999999999998</v>
      </c>
      <c r="S32" s="67">
        <f t="shared" si="7"/>
        <v>13</v>
      </c>
    </row>
    <row r="33" spans="1:19" x14ac:dyDescent="0.3">
      <c r="A33" s="82" t="s">
        <v>1447</v>
      </c>
      <c r="B33" s="64">
        <f>VLOOKUP($A33,'Return Data'!$B$7:$R$2843,3,0)</f>
        <v>44330</v>
      </c>
      <c r="C33" s="65">
        <f>VLOOKUP($A33,'Return Data'!$B$7:$R$2843,4,0)</f>
        <v>23.653099999999998</v>
      </c>
      <c r="D33" s="65">
        <f>VLOOKUP($A33,'Return Data'!$B$7:$R$2843,9,0)</f>
        <v>6.9671000000000003</v>
      </c>
      <c r="E33" s="66">
        <f t="shared" si="0"/>
        <v>13</v>
      </c>
      <c r="F33" s="65">
        <f>VLOOKUP($A33,'Return Data'!$B$7:$R$2843,10,0)</f>
        <v>5.6420000000000003</v>
      </c>
      <c r="G33" s="66">
        <f t="shared" si="1"/>
        <v>14</v>
      </c>
      <c r="H33" s="65">
        <f>VLOOKUP($A33,'Return Data'!$B$7:$R$2843,11,0)</f>
        <v>3.5245000000000002</v>
      </c>
      <c r="I33" s="66">
        <f t="shared" si="2"/>
        <v>10</v>
      </c>
      <c r="J33" s="65">
        <f>VLOOKUP($A33,'Return Data'!$B$7:$R$2843,12,0)</f>
        <v>4.8489000000000004</v>
      </c>
      <c r="K33" s="66">
        <f t="shared" si="3"/>
        <v>9</v>
      </c>
      <c r="L33" s="65">
        <f>VLOOKUP($A33,'Return Data'!$B$7:$R$2843,13,0)</f>
        <v>7.2172999999999998</v>
      </c>
      <c r="M33" s="66">
        <f t="shared" si="4"/>
        <v>11</v>
      </c>
      <c r="N33" s="65">
        <f>VLOOKUP($A33,'Return Data'!$B$7:$R$2843,17,0)</f>
        <v>2.5124</v>
      </c>
      <c r="O33" s="66">
        <f t="shared" si="8"/>
        <v>21</v>
      </c>
      <c r="P33" s="65">
        <f>VLOOKUP($A33,'Return Data'!$B$7:$R$2843,14,0)</f>
        <v>3.8199000000000001</v>
      </c>
      <c r="Q33" s="66">
        <f t="shared" si="9"/>
        <v>20</v>
      </c>
      <c r="R33" s="65">
        <f>VLOOKUP($A33,'Return Data'!$B$7:$R$2843,16,0)</f>
        <v>6.5038</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7.4185307692307694</v>
      </c>
      <c r="E35" s="88"/>
      <c r="F35" s="89">
        <f>AVERAGE(F8:F33)</f>
        <v>6.183576923076922</v>
      </c>
      <c r="G35" s="88"/>
      <c r="H35" s="89">
        <f>AVERAGE(H8:H33)</f>
        <v>3.9523846153846147</v>
      </c>
      <c r="I35" s="88"/>
      <c r="J35" s="89">
        <f>AVERAGE(J8:J33)</f>
        <v>4.9311730769230753</v>
      </c>
      <c r="K35" s="88"/>
      <c r="L35" s="89">
        <f>AVERAGE(L8:L33)</f>
        <v>7.5276846153846142</v>
      </c>
      <c r="M35" s="88"/>
      <c r="N35" s="89">
        <f>AVERAGE(N8:N33)</f>
        <v>5.9458640000000003</v>
      </c>
      <c r="O35" s="88"/>
      <c r="P35" s="89">
        <f>AVERAGE(P8:P33)</f>
        <v>6.2625166666666656</v>
      </c>
      <c r="Q35" s="88"/>
      <c r="R35" s="89">
        <f>AVERAGE(R8:R33)</f>
        <v>7.2772923076923073</v>
      </c>
      <c r="S35" s="90"/>
    </row>
    <row r="36" spans="1:19" x14ac:dyDescent="0.3">
      <c r="A36" s="87" t="s">
        <v>28</v>
      </c>
      <c r="B36" s="88"/>
      <c r="C36" s="88"/>
      <c r="D36" s="89">
        <f>MIN(D8:D33)</f>
        <v>4.9763999999999999</v>
      </c>
      <c r="E36" s="88"/>
      <c r="F36" s="89">
        <f>MIN(F8:F33)</f>
        <v>4.0949999999999998</v>
      </c>
      <c r="G36" s="88"/>
      <c r="H36" s="89">
        <f>MIN(H8:H33)</f>
        <v>2.0434999999999999</v>
      </c>
      <c r="I36" s="88"/>
      <c r="J36" s="89">
        <f>MIN(J8:J33)</f>
        <v>3.4897999999999998</v>
      </c>
      <c r="K36" s="88"/>
      <c r="L36" s="89">
        <f>MIN(L8:L33)</f>
        <v>4.3734999999999999</v>
      </c>
      <c r="M36" s="88"/>
      <c r="N36" s="89">
        <f>MIN(N8:N33)</f>
        <v>-7.0921000000000003</v>
      </c>
      <c r="O36" s="88"/>
      <c r="P36" s="89">
        <f>MIN(P8:P33)</f>
        <v>-3.2155999999999998</v>
      </c>
      <c r="Q36" s="88"/>
      <c r="R36" s="89">
        <f>MIN(R8:R33)</f>
        <v>4.4790000000000001</v>
      </c>
      <c r="S36" s="90"/>
    </row>
    <row r="37" spans="1:19" ht="15" thickBot="1" x14ac:dyDescent="0.35">
      <c r="A37" s="91" t="s">
        <v>29</v>
      </c>
      <c r="B37" s="92"/>
      <c r="C37" s="92"/>
      <c r="D37" s="93">
        <f>MAX(D8:D33)</f>
        <v>18.237300000000001</v>
      </c>
      <c r="E37" s="92"/>
      <c r="F37" s="93">
        <f>MAX(F8:F33)</f>
        <v>18.703499999999998</v>
      </c>
      <c r="G37" s="92"/>
      <c r="H37" s="93">
        <f>MAX(H8:H33)</f>
        <v>19.558</v>
      </c>
      <c r="I37" s="92"/>
      <c r="J37" s="93">
        <f>MAX(J8:J33)</f>
        <v>12.8285</v>
      </c>
      <c r="K37" s="92"/>
      <c r="L37" s="93">
        <f>MAX(L8:L33)</f>
        <v>14.273899999999999</v>
      </c>
      <c r="M37" s="92"/>
      <c r="N37" s="93">
        <f>MAX(N8:N33)</f>
        <v>9.3351000000000006</v>
      </c>
      <c r="O37" s="92"/>
      <c r="P37" s="93">
        <f>MAX(P8:P33)</f>
        <v>8.9032</v>
      </c>
      <c r="Q37" s="92"/>
      <c r="R37" s="93">
        <f>MAX(R8:R33)</f>
        <v>8.6990999999999996</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1593</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1072</v>
      </c>
      <c r="B8" s="64">
        <f>VLOOKUP($A8,'Return Data'!$B$7:$R$2843,3,0)</f>
        <v>44330</v>
      </c>
      <c r="C8" s="65">
        <f>VLOOKUP($A8,'Return Data'!$B$7:$R$2843,4,0)</f>
        <v>25.752600000000001</v>
      </c>
      <c r="D8" s="65">
        <f>VLOOKUP($A8,'Return Data'!$B$7:$R$2843,9,0)</f>
        <v>6.9650999999999996</v>
      </c>
      <c r="E8" s="66">
        <f>RANK(D8,D$8:D$42,0)</f>
        <v>26</v>
      </c>
      <c r="F8" s="65">
        <f>VLOOKUP($A8,'Return Data'!$B$7:$R$2843,10,0)</f>
        <v>12.7799</v>
      </c>
      <c r="G8" s="66">
        <f>RANK(F8,F$8:F$42,0)</f>
        <v>2</v>
      </c>
      <c r="H8" s="65">
        <f>VLOOKUP($A8,'Return Data'!$B$7:$R$2843,11,0)</f>
        <v>14.7339</v>
      </c>
      <c r="I8" s="66">
        <f>RANK(H8,H$8:H$42,0)</f>
        <v>2</v>
      </c>
      <c r="J8" s="65">
        <f>VLOOKUP($A8,'Return Data'!$B$7:$R$2843,12,0)</f>
        <v>11.2485</v>
      </c>
      <c r="K8" s="66">
        <f>RANK(J8,J$8:J$42,0)</f>
        <v>2</v>
      </c>
      <c r="L8" s="65">
        <f>VLOOKUP($A8,'Return Data'!$B$7:$R$2843,13,0)</f>
        <v>17.4663</v>
      </c>
      <c r="M8" s="66">
        <f>RANK(L8,L$8:L$42,0)</f>
        <v>1</v>
      </c>
      <c r="N8" s="65">
        <f>VLOOKUP($A8,'Return Data'!$B$7:$R$2843,17,0)</f>
        <v>4.1002000000000001</v>
      </c>
      <c r="O8" s="66">
        <f>RANK(N8,N$8:N$42,0)</f>
        <v>23</v>
      </c>
      <c r="P8" s="65">
        <f>VLOOKUP($A8,'Return Data'!$B$7:$R$2843,14,0)</f>
        <v>4.2428999999999997</v>
      </c>
      <c r="Q8" s="66">
        <f>RANK(P8,P$8:P$42,0)</f>
        <v>23</v>
      </c>
      <c r="R8" s="65">
        <f>VLOOKUP($A8,'Return Data'!$B$7:$R$2843,16,0)</f>
        <v>8.0637000000000008</v>
      </c>
      <c r="S8" s="67">
        <f t="shared" ref="S8:S42" si="0">RANK(R8,R$8:R$42,0)</f>
        <v>19</v>
      </c>
    </row>
    <row r="9" spans="1:19" x14ac:dyDescent="0.3">
      <c r="A9" s="82" t="s">
        <v>1074</v>
      </c>
      <c r="B9" s="64">
        <f>VLOOKUP($A9,'Return Data'!$B$7:$R$2843,3,0)</f>
        <v>44330</v>
      </c>
      <c r="C9" s="65">
        <f>VLOOKUP($A9,'Return Data'!$B$7:$R$2843,4,0)</f>
        <v>1.3931</v>
      </c>
      <c r="D9" s="65"/>
      <c r="E9" s="66"/>
      <c r="F9" s="65"/>
      <c r="G9" s="66"/>
      <c r="H9" s="65"/>
      <c r="I9" s="66"/>
      <c r="J9" s="65"/>
      <c r="K9" s="66"/>
      <c r="L9" s="65"/>
      <c r="M9" s="66"/>
      <c r="N9" s="65"/>
      <c r="O9" s="66"/>
      <c r="P9" s="65"/>
      <c r="Q9" s="66"/>
      <c r="R9" s="65">
        <f>VLOOKUP($A9,'Return Data'!$B$7:$R$2843,16,0)</f>
        <v>-16.998899999999999</v>
      </c>
      <c r="S9" s="67">
        <f t="shared" si="0"/>
        <v>34</v>
      </c>
    </row>
    <row r="10" spans="1:19" x14ac:dyDescent="0.3">
      <c r="A10" s="82" t="s">
        <v>1076</v>
      </c>
      <c r="B10" s="64">
        <f>VLOOKUP($A10,'Return Data'!$B$7:$R$2843,3,0)</f>
        <v>44330</v>
      </c>
      <c r="C10" s="65">
        <f>VLOOKUP($A10,'Return Data'!$B$7:$R$2843,4,0)</f>
        <v>22.820799999999998</v>
      </c>
      <c r="D10" s="65">
        <f>VLOOKUP($A10,'Return Data'!$B$7:$R$2843,9,0)</f>
        <v>9.4339999999999993</v>
      </c>
      <c r="E10" s="66">
        <f t="shared" ref="E10:E42" si="1">RANK(D10,D$8:D$42,0)</f>
        <v>10</v>
      </c>
      <c r="F10" s="65">
        <f>VLOOKUP($A10,'Return Data'!$B$7:$R$2843,10,0)</f>
        <v>7.9641000000000002</v>
      </c>
      <c r="G10" s="66">
        <f t="shared" ref="G10:G42" si="2">RANK(F10,F$8:F$42,0)</f>
        <v>10</v>
      </c>
      <c r="H10" s="65">
        <f>VLOOKUP($A10,'Return Data'!$B$7:$R$2843,11,0)</f>
        <v>6.5082000000000004</v>
      </c>
      <c r="I10" s="66">
        <f t="shared" ref="I10:I42" si="3">RANK(H10,H$8:H$42,0)</f>
        <v>5</v>
      </c>
      <c r="J10" s="65">
        <f>VLOOKUP($A10,'Return Data'!$B$7:$R$2843,12,0)</f>
        <v>8.1997</v>
      </c>
      <c r="K10" s="66">
        <f t="shared" ref="K10:K19" si="4">RANK(J10,J$8:J$42,0)</f>
        <v>6</v>
      </c>
      <c r="L10" s="65">
        <f>VLOOKUP($A10,'Return Data'!$B$7:$R$2843,13,0)</f>
        <v>9.9374000000000002</v>
      </c>
      <c r="M10" s="66">
        <f t="shared" ref="M10:M19" si="5">RANK(L10,L$8:L$42,0)</f>
        <v>7</v>
      </c>
      <c r="N10" s="65">
        <f>VLOOKUP($A10,'Return Data'!$B$7:$R$2843,17,0)</f>
        <v>8.8427000000000007</v>
      </c>
      <c r="O10" s="66">
        <f t="shared" ref="O10:O19" si="6">RANK(N10,N$8:N$42,0)</f>
        <v>17</v>
      </c>
      <c r="P10" s="65">
        <f>VLOOKUP($A10,'Return Data'!$B$7:$R$2843,14,0)</f>
        <v>8.8149999999999995</v>
      </c>
      <c r="Q10" s="66">
        <f t="shared" ref="Q10:Q19" si="7">RANK(P10,P$8:P$42,0)</f>
        <v>15</v>
      </c>
      <c r="R10" s="65">
        <f>VLOOKUP($A10,'Return Data'!$B$7:$R$2843,16,0)</f>
        <v>9.2974999999999994</v>
      </c>
      <c r="S10" s="67">
        <f t="shared" si="0"/>
        <v>3</v>
      </c>
    </row>
    <row r="11" spans="1:19" x14ac:dyDescent="0.3">
      <c r="A11" s="82" t="s">
        <v>1079</v>
      </c>
      <c r="B11" s="64">
        <f>VLOOKUP($A11,'Return Data'!$B$7:$R$2843,3,0)</f>
        <v>44330</v>
      </c>
      <c r="C11" s="65">
        <f>VLOOKUP($A11,'Return Data'!$B$7:$R$2843,4,0)</f>
        <v>15.8127</v>
      </c>
      <c r="D11" s="65">
        <f>VLOOKUP($A11,'Return Data'!$B$7:$R$2843,9,0)</f>
        <v>8.2171000000000003</v>
      </c>
      <c r="E11" s="66">
        <f t="shared" si="1"/>
        <v>13</v>
      </c>
      <c r="F11" s="65">
        <f>VLOOKUP($A11,'Return Data'!$B$7:$R$2843,10,0)</f>
        <v>5.7869999999999999</v>
      </c>
      <c r="G11" s="66">
        <f t="shared" si="2"/>
        <v>22</v>
      </c>
      <c r="H11" s="65">
        <f>VLOOKUP($A11,'Return Data'!$B$7:$R$2843,11,0)</f>
        <v>2.7343999999999999</v>
      </c>
      <c r="I11" s="66">
        <f t="shared" si="3"/>
        <v>21</v>
      </c>
      <c r="J11" s="65">
        <f>VLOOKUP($A11,'Return Data'!$B$7:$R$2843,12,0)</f>
        <v>4.2466999999999997</v>
      </c>
      <c r="K11" s="66">
        <f t="shared" si="4"/>
        <v>19</v>
      </c>
      <c r="L11" s="65">
        <f>VLOOKUP($A11,'Return Data'!$B$7:$R$2843,13,0)</f>
        <v>5.3175999999999997</v>
      </c>
      <c r="M11" s="66">
        <f t="shared" si="5"/>
        <v>22</v>
      </c>
      <c r="N11" s="65">
        <f>VLOOKUP($A11,'Return Data'!$B$7:$R$2843,17,0)</f>
        <v>2.7526999999999999</v>
      </c>
      <c r="O11" s="66">
        <f t="shared" si="6"/>
        <v>26</v>
      </c>
      <c r="P11" s="65">
        <f>VLOOKUP($A11,'Return Data'!$B$7:$R$2843,14,0)</f>
        <v>3.5327000000000002</v>
      </c>
      <c r="Q11" s="66">
        <f t="shared" si="7"/>
        <v>25</v>
      </c>
      <c r="R11" s="65">
        <f>VLOOKUP($A11,'Return Data'!$B$7:$R$2843,16,0)</f>
        <v>6.5644</v>
      </c>
      <c r="S11" s="67">
        <f t="shared" si="0"/>
        <v>26</v>
      </c>
    </row>
    <row r="12" spans="1:19" x14ac:dyDescent="0.3">
      <c r="A12" s="82" t="s">
        <v>1080</v>
      </c>
      <c r="B12" s="64">
        <f>VLOOKUP($A12,'Return Data'!$B$7:$R$2843,3,0)</f>
        <v>44330</v>
      </c>
      <c r="C12" s="65">
        <f>VLOOKUP($A12,'Return Data'!$B$7:$R$2843,4,0)</f>
        <v>67.108000000000004</v>
      </c>
      <c r="D12" s="65">
        <f>VLOOKUP($A12,'Return Data'!$B$7:$R$2843,9,0)</f>
        <v>4.9898999999999996</v>
      </c>
      <c r="E12" s="66">
        <f t="shared" si="1"/>
        <v>31</v>
      </c>
      <c r="F12" s="65">
        <f>VLOOKUP($A12,'Return Data'!$B$7:$R$2843,10,0)</f>
        <v>6.7366999999999999</v>
      </c>
      <c r="G12" s="66">
        <f t="shared" si="2"/>
        <v>16</v>
      </c>
      <c r="H12" s="65">
        <f>VLOOKUP($A12,'Return Data'!$B$7:$R$2843,11,0)</f>
        <v>4.4115000000000002</v>
      </c>
      <c r="I12" s="66">
        <f t="shared" si="3"/>
        <v>10</v>
      </c>
      <c r="J12" s="65">
        <f>VLOOKUP($A12,'Return Data'!$B$7:$R$2843,12,0)</f>
        <v>5.0991999999999997</v>
      </c>
      <c r="K12" s="66">
        <f t="shared" si="4"/>
        <v>13</v>
      </c>
      <c r="L12" s="65">
        <f>VLOOKUP($A12,'Return Data'!$B$7:$R$2843,13,0)</f>
        <v>7.2149999999999999</v>
      </c>
      <c r="M12" s="66">
        <f t="shared" si="5"/>
        <v>14</v>
      </c>
      <c r="N12" s="65">
        <f>VLOOKUP($A12,'Return Data'!$B$7:$R$2843,17,0)</f>
        <v>5.8852000000000002</v>
      </c>
      <c r="O12" s="66">
        <f t="shared" si="6"/>
        <v>22</v>
      </c>
      <c r="P12" s="65">
        <f>VLOOKUP($A12,'Return Data'!$B$7:$R$2843,14,0)</f>
        <v>5.7744999999999997</v>
      </c>
      <c r="Q12" s="66">
        <f t="shared" si="7"/>
        <v>21</v>
      </c>
      <c r="R12" s="65">
        <f>VLOOKUP($A12,'Return Data'!$B$7:$R$2843,16,0)</f>
        <v>7.5308999999999999</v>
      </c>
      <c r="S12" s="67">
        <f t="shared" si="0"/>
        <v>24</v>
      </c>
    </row>
    <row r="13" spans="1:19" x14ac:dyDescent="0.3">
      <c r="A13" s="82" t="s">
        <v>1085</v>
      </c>
      <c r="B13" s="64">
        <f>VLOOKUP($A13,'Return Data'!$B$7:$R$2843,3,0)</f>
        <v>44330</v>
      </c>
      <c r="C13" s="65">
        <f>VLOOKUP($A13,'Return Data'!$B$7:$R$2843,4,0)</f>
        <v>24.935199999999998</v>
      </c>
      <c r="D13" s="65">
        <f>VLOOKUP($A13,'Return Data'!$B$7:$R$2843,9,0)</f>
        <v>12.088699999999999</v>
      </c>
      <c r="E13" s="66">
        <f t="shared" si="1"/>
        <v>1</v>
      </c>
      <c r="F13" s="65">
        <f>VLOOKUP($A13,'Return Data'!$B$7:$R$2843,10,0)</f>
        <v>21.243099999999998</v>
      </c>
      <c r="G13" s="66">
        <f t="shared" si="2"/>
        <v>1</v>
      </c>
      <c r="H13" s="65">
        <f>VLOOKUP($A13,'Return Data'!$B$7:$R$2843,11,0)</f>
        <v>21.219799999999999</v>
      </c>
      <c r="I13" s="66">
        <f t="shared" si="3"/>
        <v>1</v>
      </c>
      <c r="J13" s="65">
        <f>VLOOKUP($A13,'Return Data'!$B$7:$R$2843,12,0)</f>
        <v>15.597799999999999</v>
      </c>
      <c r="K13" s="66">
        <f t="shared" si="4"/>
        <v>1</v>
      </c>
      <c r="L13" s="65">
        <f>VLOOKUP($A13,'Return Data'!$B$7:$R$2843,13,0)</f>
        <v>11.6553</v>
      </c>
      <c r="M13" s="66">
        <f t="shared" si="5"/>
        <v>3</v>
      </c>
      <c r="N13" s="65">
        <f>VLOOKUP($A13,'Return Data'!$B$7:$R$2843,17,0)</f>
        <v>3.3433000000000002</v>
      </c>
      <c r="O13" s="66">
        <f t="shared" si="6"/>
        <v>24</v>
      </c>
      <c r="P13" s="65">
        <f>VLOOKUP($A13,'Return Data'!$B$7:$R$2843,14,0)</f>
        <v>4.9763999999999999</v>
      </c>
      <c r="Q13" s="66">
        <f t="shared" si="7"/>
        <v>22</v>
      </c>
      <c r="R13" s="65">
        <f>VLOOKUP($A13,'Return Data'!$B$7:$R$2843,16,0)</f>
        <v>8.1224000000000007</v>
      </c>
      <c r="S13" s="67">
        <f t="shared" si="0"/>
        <v>18</v>
      </c>
    </row>
    <row r="14" spans="1:19" x14ac:dyDescent="0.3">
      <c r="A14" s="82" t="s">
        <v>1087</v>
      </c>
      <c r="B14" s="64">
        <f>VLOOKUP($A14,'Return Data'!$B$7:$R$2843,3,0)</f>
        <v>44330</v>
      </c>
      <c r="C14" s="65">
        <f>VLOOKUP($A14,'Return Data'!$B$7:$R$2843,4,0)</f>
        <v>46.308900000000001</v>
      </c>
      <c r="D14" s="65">
        <f>VLOOKUP($A14,'Return Data'!$B$7:$R$2843,9,0)</f>
        <v>10.3393</v>
      </c>
      <c r="E14" s="66">
        <f t="shared" si="1"/>
        <v>8</v>
      </c>
      <c r="F14" s="65">
        <f>VLOOKUP($A14,'Return Data'!$B$7:$R$2843,10,0)</f>
        <v>8.5912000000000006</v>
      </c>
      <c r="G14" s="66">
        <f t="shared" si="2"/>
        <v>9</v>
      </c>
      <c r="H14" s="65">
        <f>VLOOKUP($A14,'Return Data'!$B$7:$R$2843,11,0)</f>
        <v>6.3076999999999996</v>
      </c>
      <c r="I14" s="66">
        <f t="shared" si="3"/>
        <v>6</v>
      </c>
      <c r="J14" s="65">
        <f>VLOOKUP($A14,'Return Data'!$B$7:$R$2843,12,0)</f>
        <v>8.5728000000000009</v>
      </c>
      <c r="K14" s="66">
        <f t="shared" si="4"/>
        <v>5</v>
      </c>
      <c r="L14" s="65">
        <f>VLOOKUP($A14,'Return Data'!$B$7:$R$2843,13,0)</f>
        <v>10.770099999999999</v>
      </c>
      <c r="M14" s="66">
        <f t="shared" si="5"/>
        <v>6</v>
      </c>
      <c r="N14" s="65">
        <f>VLOOKUP($A14,'Return Data'!$B$7:$R$2843,17,0)</f>
        <v>9.8179999999999996</v>
      </c>
      <c r="O14" s="66">
        <f t="shared" si="6"/>
        <v>13</v>
      </c>
      <c r="P14" s="65">
        <f>VLOOKUP($A14,'Return Data'!$B$7:$R$2843,14,0)</f>
        <v>9.2192000000000007</v>
      </c>
      <c r="Q14" s="66">
        <f t="shared" si="7"/>
        <v>11</v>
      </c>
      <c r="R14" s="65">
        <f>VLOOKUP($A14,'Return Data'!$B$7:$R$2843,16,0)</f>
        <v>8.9038000000000004</v>
      </c>
      <c r="S14" s="67">
        <f t="shared" si="0"/>
        <v>10</v>
      </c>
    </row>
    <row r="15" spans="1:19" x14ac:dyDescent="0.3">
      <c r="A15" s="82" t="s">
        <v>1089</v>
      </c>
      <c r="B15" s="64">
        <f>VLOOKUP($A15,'Return Data'!$B$7:$R$2843,3,0)</f>
        <v>44330</v>
      </c>
      <c r="C15" s="65">
        <f>VLOOKUP($A15,'Return Data'!$B$7:$R$2843,4,0)</f>
        <v>36.751600000000003</v>
      </c>
      <c r="D15" s="65">
        <f>VLOOKUP($A15,'Return Data'!$B$7:$R$2843,9,0)</f>
        <v>10.6982</v>
      </c>
      <c r="E15" s="66">
        <f t="shared" si="1"/>
        <v>5</v>
      </c>
      <c r="F15" s="65">
        <f>VLOOKUP($A15,'Return Data'!$B$7:$R$2843,10,0)</f>
        <v>10.1791</v>
      </c>
      <c r="G15" s="66">
        <f t="shared" si="2"/>
        <v>6</v>
      </c>
      <c r="H15" s="65">
        <f>VLOOKUP($A15,'Return Data'!$B$7:$R$2843,11,0)</f>
        <v>6.8387000000000002</v>
      </c>
      <c r="I15" s="66">
        <f t="shared" si="3"/>
        <v>4</v>
      </c>
      <c r="J15" s="65">
        <f>VLOOKUP($A15,'Return Data'!$B$7:$R$2843,12,0)</f>
        <v>9.1542999999999992</v>
      </c>
      <c r="K15" s="66">
        <f t="shared" si="4"/>
        <v>4</v>
      </c>
      <c r="L15" s="65">
        <f>VLOOKUP($A15,'Return Data'!$B$7:$R$2843,13,0)</f>
        <v>11.5825</v>
      </c>
      <c r="M15" s="66">
        <f t="shared" si="5"/>
        <v>4</v>
      </c>
      <c r="N15" s="65">
        <f>VLOOKUP($A15,'Return Data'!$B$7:$R$2843,17,0)</f>
        <v>10.539899999999999</v>
      </c>
      <c r="O15" s="66">
        <f t="shared" si="6"/>
        <v>7</v>
      </c>
      <c r="P15" s="65">
        <f>VLOOKUP($A15,'Return Data'!$B$7:$R$2843,14,0)</f>
        <v>9.2251999999999992</v>
      </c>
      <c r="Q15" s="66">
        <f t="shared" si="7"/>
        <v>10</v>
      </c>
      <c r="R15" s="65">
        <f>VLOOKUP($A15,'Return Data'!$B$7:$R$2843,16,0)</f>
        <v>9.2048000000000005</v>
      </c>
      <c r="S15" s="67">
        <f t="shared" si="0"/>
        <v>5</v>
      </c>
    </row>
    <row r="16" spans="1:19" x14ac:dyDescent="0.3">
      <c r="A16" s="82" t="s">
        <v>1090</v>
      </c>
      <c r="B16" s="64">
        <f>VLOOKUP($A16,'Return Data'!$B$7:$R$2843,3,0)</f>
        <v>44330</v>
      </c>
      <c r="C16" s="65">
        <f>VLOOKUP($A16,'Return Data'!$B$7:$R$2843,4,0)</f>
        <v>39.116799999999998</v>
      </c>
      <c r="D16" s="65">
        <f>VLOOKUP($A16,'Return Data'!$B$7:$R$2843,9,0)</f>
        <v>10.0961</v>
      </c>
      <c r="E16" s="66">
        <f t="shared" si="1"/>
        <v>9</v>
      </c>
      <c r="F16" s="65">
        <f>VLOOKUP($A16,'Return Data'!$B$7:$R$2843,10,0)</f>
        <v>5.4090999999999996</v>
      </c>
      <c r="G16" s="66">
        <f t="shared" si="2"/>
        <v>25</v>
      </c>
      <c r="H16" s="65">
        <f>VLOOKUP($A16,'Return Data'!$B$7:$R$2843,11,0)</f>
        <v>2.9355000000000002</v>
      </c>
      <c r="I16" s="66">
        <f t="shared" si="3"/>
        <v>19</v>
      </c>
      <c r="J16" s="65">
        <f>VLOOKUP($A16,'Return Data'!$B$7:$R$2843,12,0)</f>
        <v>4.6026999999999996</v>
      </c>
      <c r="K16" s="66">
        <f t="shared" si="4"/>
        <v>17</v>
      </c>
      <c r="L16" s="65">
        <f>VLOOKUP($A16,'Return Data'!$B$7:$R$2843,13,0)</f>
        <v>6.6158000000000001</v>
      </c>
      <c r="M16" s="66">
        <f t="shared" si="5"/>
        <v>17</v>
      </c>
      <c r="N16" s="65">
        <f>VLOOKUP($A16,'Return Data'!$B$7:$R$2843,17,0)</f>
        <v>9.3640000000000008</v>
      </c>
      <c r="O16" s="66">
        <f t="shared" si="6"/>
        <v>15</v>
      </c>
      <c r="P16" s="65">
        <f>VLOOKUP($A16,'Return Data'!$B$7:$R$2843,14,0)</f>
        <v>9.1388999999999996</v>
      </c>
      <c r="Q16" s="66">
        <f t="shared" si="7"/>
        <v>12</v>
      </c>
      <c r="R16" s="65">
        <f>VLOOKUP($A16,'Return Data'!$B$7:$R$2843,16,0)</f>
        <v>8.5604999999999993</v>
      </c>
      <c r="S16" s="67">
        <f t="shared" si="0"/>
        <v>16</v>
      </c>
    </row>
    <row r="17" spans="1:19" x14ac:dyDescent="0.3">
      <c r="A17" s="82" t="s">
        <v>1095</v>
      </c>
      <c r="B17" s="64">
        <f>VLOOKUP($A17,'Return Data'!$B$7:$R$2843,3,0)</f>
        <v>44330</v>
      </c>
      <c r="C17" s="65">
        <f>VLOOKUP($A17,'Return Data'!$B$7:$R$2843,4,0)</f>
        <v>18.705500000000001</v>
      </c>
      <c r="D17" s="65">
        <f>VLOOKUP($A17,'Return Data'!$B$7:$R$2843,9,0)</f>
        <v>8.0938999999999997</v>
      </c>
      <c r="E17" s="66">
        <f t="shared" si="1"/>
        <v>15</v>
      </c>
      <c r="F17" s="65">
        <f>VLOOKUP($A17,'Return Data'!$B$7:$R$2843,10,0)</f>
        <v>7.6615000000000002</v>
      </c>
      <c r="G17" s="66">
        <f t="shared" si="2"/>
        <v>13</v>
      </c>
      <c r="H17" s="65">
        <f>VLOOKUP($A17,'Return Data'!$B$7:$R$2843,11,0)</f>
        <v>4.8029999999999999</v>
      </c>
      <c r="I17" s="66">
        <f t="shared" si="3"/>
        <v>9</v>
      </c>
      <c r="J17" s="65">
        <f>VLOOKUP($A17,'Return Data'!$B$7:$R$2843,12,0)</f>
        <v>8.1296999999999997</v>
      </c>
      <c r="K17" s="66">
        <f t="shared" si="4"/>
        <v>7</v>
      </c>
      <c r="L17" s="65">
        <f>VLOOKUP($A17,'Return Data'!$B$7:$R$2843,13,0)</f>
        <v>10.8408</v>
      </c>
      <c r="M17" s="66">
        <f t="shared" si="5"/>
        <v>5</v>
      </c>
      <c r="N17" s="65">
        <f>VLOOKUP($A17,'Return Data'!$B$7:$R$2843,17,0)</f>
        <v>7.9256000000000002</v>
      </c>
      <c r="O17" s="66">
        <f t="shared" si="6"/>
        <v>20</v>
      </c>
      <c r="P17" s="65">
        <f>VLOOKUP($A17,'Return Data'!$B$7:$R$2843,14,0)</f>
        <v>7.7568999999999999</v>
      </c>
      <c r="Q17" s="66">
        <f t="shared" si="7"/>
        <v>19</v>
      </c>
      <c r="R17" s="65">
        <f>VLOOKUP($A17,'Return Data'!$B$7:$R$2843,16,0)</f>
        <v>9.1488999999999994</v>
      </c>
      <c r="S17" s="67">
        <f t="shared" si="0"/>
        <v>6</v>
      </c>
    </row>
    <row r="18" spans="1:19" x14ac:dyDescent="0.3">
      <c r="A18" s="82" t="s">
        <v>1096</v>
      </c>
      <c r="B18" s="64">
        <f>VLOOKUP($A18,'Return Data'!$B$7:$R$2843,3,0)</f>
        <v>44330</v>
      </c>
      <c r="C18" s="65">
        <f>VLOOKUP($A18,'Return Data'!$B$7:$R$2843,4,0)</f>
        <v>16.8537</v>
      </c>
      <c r="D18" s="65">
        <f>VLOOKUP($A18,'Return Data'!$B$7:$R$2843,9,0)</f>
        <v>7.6649000000000003</v>
      </c>
      <c r="E18" s="66">
        <f t="shared" si="1"/>
        <v>19</v>
      </c>
      <c r="F18" s="65">
        <f>VLOOKUP($A18,'Return Data'!$B$7:$R$2843,10,0)</f>
        <v>7.9610000000000003</v>
      </c>
      <c r="G18" s="66">
        <f t="shared" si="2"/>
        <v>11</v>
      </c>
      <c r="H18" s="65">
        <f>VLOOKUP($A18,'Return Data'!$B$7:$R$2843,11,0)</f>
        <v>7.2651000000000003</v>
      </c>
      <c r="I18" s="66">
        <f t="shared" si="3"/>
        <v>3</v>
      </c>
      <c r="J18" s="65">
        <f>VLOOKUP($A18,'Return Data'!$B$7:$R$2843,12,0)</f>
        <v>9.9528999999999996</v>
      </c>
      <c r="K18" s="66">
        <f t="shared" si="4"/>
        <v>3</v>
      </c>
      <c r="L18" s="65">
        <f>VLOOKUP($A18,'Return Data'!$B$7:$R$2843,13,0)</f>
        <v>12.3108</v>
      </c>
      <c r="M18" s="66">
        <f t="shared" si="5"/>
        <v>2</v>
      </c>
      <c r="N18" s="65">
        <f>VLOOKUP($A18,'Return Data'!$B$7:$R$2843,17,0)</f>
        <v>9.4466000000000001</v>
      </c>
      <c r="O18" s="66">
        <f t="shared" si="6"/>
        <v>14</v>
      </c>
      <c r="P18" s="65">
        <f>VLOOKUP($A18,'Return Data'!$B$7:$R$2843,14,0)</f>
        <v>8.3099000000000007</v>
      </c>
      <c r="Q18" s="66">
        <f t="shared" si="7"/>
        <v>17</v>
      </c>
      <c r="R18" s="65">
        <f>VLOOKUP($A18,'Return Data'!$B$7:$R$2843,16,0)</f>
        <v>8.6638999999999999</v>
      </c>
      <c r="S18" s="67">
        <f t="shared" si="0"/>
        <v>15</v>
      </c>
    </row>
    <row r="19" spans="1:19" x14ac:dyDescent="0.3">
      <c r="A19" s="82" t="s">
        <v>1099</v>
      </c>
      <c r="B19" s="64">
        <f>VLOOKUP($A19,'Return Data'!$B$7:$R$2843,3,0)</f>
        <v>44330</v>
      </c>
      <c r="C19" s="65">
        <f>VLOOKUP($A19,'Return Data'!$B$7:$R$2843,4,0)</f>
        <v>11.425700000000001</v>
      </c>
      <c r="D19" s="65">
        <f>VLOOKUP($A19,'Return Data'!$B$7:$R$2843,9,0)</f>
        <v>7.476</v>
      </c>
      <c r="E19" s="66">
        <f t="shared" si="1"/>
        <v>23</v>
      </c>
      <c r="F19" s="65">
        <f>VLOOKUP($A19,'Return Data'!$B$7:$R$2843,10,0)</f>
        <v>6.3403</v>
      </c>
      <c r="G19" s="66">
        <f t="shared" si="2"/>
        <v>19</v>
      </c>
      <c r="H19" s="65">
        <f>VLOOKUP($A19,'Return Data'!$B$7:$R$2843,11,0)</f>
        <v>5.6727999999999996</v>
      </c>
      <c r="I19" s="66">
        <f t="shared" si="3"/>
        <v>8</v>
      </c>
      <c r="J19" s="65">
        <f>VLOOKUP($A19,'Return Data'!$B$7:$R$2843,12,0)</f>
        <v>4.2000999999999999</v>
      </c>
      <c r="K19" s="66">
        <f t="shared" si="4"/>
        <v>21</v>
      </c>
      <c r="L19" s="65">
        <f>VLOOKUP($A19,'Return Data'!$B$7:$R$2843,13,0)</f>
        <v>3.8813</v>
      </c>
      <c r="M19" s="66">
        <f t="shared" si="5"/>
        <v>29</v>
      </c>
      <c r="N19" s="65">
        <f>VLOOKUP($A19,'Return Data'!$B$7:$R$2843,17,0)</f>
        <v>-12.382300000000001</v>
      </c>
      <c r="O19" s="66">
        <f t="shared" si="6"/>
        <v>30</v>
      </c>
      <c r="P19" s="65">
        <f>VLOOKUP($A19,'Return Data'!$B$7:$R$2843,14,0)</f>
        <v>-7.4884000000000004</v>
      </c>
      <c r="Q19" s="66">
        <f t="shared" si="7"/>
        <v>29</v>
      </c>
      <c r="R19" s="65">
        <f>VLOOKUP($A19,'Return Data'!$B$7:$R$2843,16,0)</f>
        <v>1.9539</v>
      </c>
      <c r="S19" s="67">
        <f t="shared" si="0"/>
        <v>30</v>
      </c>
    </row>
    <row r="20" spans="1:19" x14ac:dyDescent="0.3">
      <c r="A20" s="82" t="s">
        <v>1101</v>
      </c>
      <c r="B20" s="64">
        <f>VLOOKUP($A20,'Return Data'!$B$7:$R$2843,3,0)</f>
        <v>44330</v>
      </c>
      <c r="C20" s="65">
        <f>VLOOKUP($A20,'Return Data'!$B$7:$R$2843,4,0)</f>
        <v>4.4299999999999999E-2</v>
      </c>
      <c r="D20" s="65">
        <f>VLOOKUP($A20,'Return Data'!$B$7:$R$2843,9,0)</f>
        <v>10.392899999999999</v>
      </c>
      <c r="E20" s="66">
        <f t="shared" si="1"/>
        <v>7</v>
      </c>
      <c r="F20" s="65">
        <f>VLOOKUP($A20,'Return Data'!$B$7:$R$2843,10,0)</f>
        <v>11.1675</v>
      </c>
      <c r="G20" s="66">
        <f t="shared" si="2"/>
        <v>5</v>
      </c>
      <c r="H20" s="65">
        <f>VLOOKUP($A20,'Return Data'!$B$7:$R$2843,11,0)</f>
        <v>-41.616700000000002</v>
      </c>
      <c r="I20" s="66">
        <f t="shared" si="3"/>
        <v>34</v>
      </c>
      <c r="J20" s="65"/>
      <c r="K20" s="66"/>
      <c r="L20" s="65"/>
      <c r="M20" s="66"/>
      <c r="N20" s="65"/>
      <c r="O20" s="66"/>
      <c r="P20" s="65"/>
      <c r="Q20" s="66"/>
      <c r="R20" s="65">
        <f>VLOOKUP($A20,'Return Data'!$B$7:$R$2843,16,0)</f>
        <v>-15.7822</v>
      </c>
      <c r="S20" s="67">
        <f t="shared" si="0"/>
        <v>33</v>
      </c>
    </row>
    <row r="21" spans="1:19" x14ac:dyDescent="0.3">
      <c r="A21" s="82" t="s">
        <v>1104</v>
      </c>
      <c r="B21" s="64">
        <f>VLOOKUP($A21,'Return Data'!$B$7:$R$2843,3,0)</f>
        <v>44330</v>
      </c>
      <c r="C21" s="65">
        <f>VLOOKUP($A21,'Return Data'!$B$7:$R$2843,4,0)</f>
        <v>41.926600000000001</v>
      </c>
      <c r="D21" s="65">
        <f>VLOOKUP($A21,'Return Data'!$B$7:$R$2843,9,0)</f>
        <v>7.7404000000000002</v>
      </c>
      <c r="E21" s="66">
        <f t="shared" si="1"/>
        <v>18</v>
      </c>
      <c r="F21" s="65">
        <f>VLOOKUP($A21,'Return Data'!$B$7:$R$2843,10,0)</f>
        <v>6.2788000000000004</v>
      </c>
      <c r="G21" s="66">
        <f t="shared" si="2"/>
        <v>20</v>
      </c>
      <c r="H21" s="65">
        <f>VLOOKUP($A21,'Return Data'!$B$7:$R$2843,11,0)</f>
        <v>4.0220000000000002</v>
      </c>
      <c r="I21" s="66">
        <f t="shared" si="3"/>
        <v>11</v>
      </c>
      <c r="J21" s="65">
        <f>VLOOKUP($A21,'Return Data'!$B$7:$R$2843,12,0)</f>
        <v>7.3068</v>
      </c>
      <c r="K21" s="66">
        <f>RANK(J21,J$8:J$42,0)</f>
        <v>8</v>
      </c>
      <c r="L21" s="65">
        <f>VLOOKUP($A21,'Return Data'!$B$7:$R$2843,13,0)</f>
        <v>9.3392999999999997</v>
      </c>
      <c r="M21" s="66">
        <f>RANK(L21,L$8:L$42,0)</f>
        <v>9</v>
      </c>
      <c r="N21" s="65">
        <f>VLOOKUP($A21,'Return Data'!$B$7:$R$2843,17,0)</f>
        <v>10.9535</v>
      </c>
      <c r="O21" s="66">
        <f>RANK(N21,N$8:N$42,0)</f>
        <v>3</v>
      </c>
      <c r="P21" s="65">
        <f>VLOOKUP($A21,'Return Data'!$B$7:$R$2843,14,0)</f>
        <v>10.123799999999999</v>
      </c>
      <c r="Q21" s="66">
        <f>RANK(P21,P$8:P$42,0)</f>
        <v>5</v>
      </c>
      <c r="R21" s="65">
        <f>VLOOKUP($A21,'Return Data'!$B$7:$R$2843,16,0)</f>
        <v>10.055199999999999</v>
      </c>
      <c r="S21" s="67">
        <f t="shared" si="0"/>
        <v>2</v>
      </c>
    </row>
    <row r="22" spans="1:19" x14ac:dyDescent="0.3">
      <c r="A22" s="82" t="s">
        <v>1107</v>
      </c>
      <c r="B22" s="64">
        <f>VLOOKUP($A22,'Return Data'!$B$7:$R$2843,3,0)</f>
        <v>44330</v>
      </c>
      <c r="C22" s="65">
        <f>VLOOKUP($A22,'Return Data'!$B$7:$R$2843,4,0)</f>
        <v>62.566200000000002</v>
      </c>
      <c r="D22" s="65">
        <f>VLOOKUP($A22,'Return Data'!$B$7:$R$2843,9,0)</f>
        <v>7.5959000000000003</v>
      </c>
      <c r="E22" s="66">
        <f t="shared" si="1"/>
        <v>21</v>
      </c>
      <c r="F22" s="65">
        <f>VLOOKUP($A22,'Return Data'!$B$7:$R$2843,10,0)</f>
        <v>5.5697000000000001</v>
      </c>
      <c r="G22" s="66">
        <f t="shared" si="2"/>
        <v>23</v>
      </c>
      <c r="H22" s="65">
        <f>VLOOKUP($A22,'Return Data'!$B$7:$R$2843,11,0)</f>
        <v>2.6126999999999998</v>
      </c>
      <c r="I22" s="66">
        <f t="shared" si="3"/>
        <v>22</v>
      </c>
      <c r="J22" s="65">
        <f>VLOOKUP($A22,'Return Data'!$B$7:$R$2843,12,0)</f>
        <v>3.7749000000000001</v>
      </c>
      <c r="K22" s="66">
        <f>RANK(J22,J$8:J$42,0)</f>
        <v>23</v>
      </c>
      <c r="L22" s="65">
        <f>VLOOKUP($A22,'Return Data'!$B$7:$R$2843,13,0)</f>
        <v>6.2241</v>
      </c>
      <c r="M22" s="66">
        <f>RANK(L22,L$8:L$42,0)</f>
        <v>19</v>
      </c>
      <c r="N22" s="65">
        <f>VLOOKUP($A22,'Return Data'!$B$7:$R$2843,17,0)</f>
        <v>7.0810000000000004</v>
      </c>
      <c r="O22" s="66">
        <f>RANK(N22,N$8:N$42,0)</f>
        <v>21</v>
      </c>
      <c r="P22" s="65">
        <f>VLOOKUP($A22,'Return Data'!$B$7:$R$2843,14,0)</f>
        <v>7.1386000000000003</v>
      </c>
      <c r="Q22" s="66">
        <f>RANK(P22,P$8:P$42,0)</f>
        <v>20</v>
      </c>
      <c r="R22" s="65">
        <f>VLOOKUP($A22,'Return Data'!$B$7:$R$2843,16,0)</f>
        <v>7.8136000000000001</v>
      </c>
      <c r="S22" s="67">
        <f t="shared" si="0"/>
        <v>21</v>
      </c>
    </row>
    <row r="23" spans="1:19" x14ac:dyDescent="0.3">
      <c r="A23" s="82" t="s">
        <v>1108</v>
      </c>
      <c r="B23" s="64">
        <f>VLOOKUP($A23,'Return Data'!$B$7:$R$2843,3,0)</f>
        <v>44330</v>
      </c>
      <c r="C23" s="65">
        <f>VLOOKUP($A23,'Return Data'!$B$7:$R$2843,4,0)</f>
        <v>31.038599999999999</v>
      </c>
      <c r="D23" s="65">
        <f>VLOOKUP($A23,'Return Data'!$B$7:$R$2843,9,0)</f>
        <v>11.372</v>
      </c>
      <c r="E23" s="66">
        <f t="shared" si="1"/>
        <v>3</v>
      </c>
      <c r="F23" s="65">
        <f>VLOOKUP($A23,'Return Data'!$B$7:$R$2843,10,0)</f>
        <v>9.3180999999999994</v>
      </c>
      <c r="G23" s="66">
        <f t="shared" si="2"/>
        <v>7</v>
      </c>
      <c r="H23" s="65">
        <f>VLOOKUP($A23,'Return Data'!$B$7:$R$2843,11,0)</f>
        <v>5.7910000000000004</v>
      </c>
      <c r="I23" s="66">
        <f t="shared" si="3"/>
        <v>7</v>
      </c>
      <c r="J23" s="65">
        <f>VLOOKUP($A23,'Return Data'!$B$7:$R$2843,12,0)</f>
        <v>6.9135999999999997</v>
      </c>
      <c r="K23" s="66">
        <f>RANK(J23,J$8:J$42,0)</f>
        <v>9</v>
      </c>
      <c r="L23" s="65">
        <f>VLOOKUP($A23,'Return Data'!$B$7:$R$2843,13,0)</f>
        <v>9.7919</v>
      </c>
      <c r="M23" s="66">
        <f>RANK(L23,L$8:L$42,0)</f>
        <v>8</v>
      </c>
      <c r="N23" s="65">
        <f>VLOOKUP($A23,'Return Data'!$B$7:$R$2843,17,0)</f>
        <v>1.7065999999999999</v>
      </c>
      <c r="O23" s="66">
        <f>RANK(N23,N$8:N$42,0)</f>
        <v>27</v>
      </c>
      <c r="P23" s="65">
        <f>VLOOKUP($A23,'Return Data'!$B$7:$R$2843,14,0)</f>
        <v>3.1486000000000001</v>
      </c>
      <c r="Q23" s="66">
        <f>RANK(P23,P$8:P$42,0)</f>
        <v>27</v>
      </c>
      <c r="R23" s="65">
        <f>VLOOKUP($A23,'Return Data'!$B$7:$R$2843,16,0)</f>
        <v>6.8303000000000003</v>
      </c>
      <c r="S23" s="67">
        <f t="shared" si="0"/>
        <v>25</v>
      </c>
    </row>
    <row r="24" spans="1:19" x14ac:dyDescent="0.3">
      <c r="A24" s="82" t="s">
        <v>1109</v>
      </c>
      <c r="B24" s="64">
        <f>VLOOKUP($A24,'Return Data'!$B$7:$R$2843,3,0)</f>
        <v>44330</v>
      </c>
      <c r="C24" s="65">
        <f>VLOOKUP($A24,'Return Data'!$B$7:$R$2843,4,0)</f>
        <v>0.83730000000000004</v>
      </c>
      <c r="D24" s="65">
        <f>VLOOKUP($A24,'Return Data'!$B$7:$R$2843,9,0)</f>
        <v>0</v>
      </c>
      <c r="E24" s="66">
        <f t="shared" si="1"/>
        <v>34</v>
      </c>
      <c r="F24" s="65">
        <f>VLOOKUP($A24,'Return Data'!$B$7:$R$2843,10,0)</f>
        <v>0</v>
      </c>
      <c r="G24" s="66">
        <f t="shared" si="2"/>
        <v>34</v>
      </c>
      <c r="H24" s="65">
        <f>VLOOKUP($A24,'Return Data'!$B$7:$R$2843,11,0)</f>
        <v>0</v>
      </c>
      <c r="I24" s="66">
        <f t="shared" si="3"/>
        <v>31</v>
      </c>
      <c r="J24" s="65">
        <f>VLOOKUP($A24,'Return Data'!$B$7:$R$2843,12,0)</f>
        <v>0</v>
      </c>
      <c r="K24" s="66">
        <f>RANK(J24,J$8:J$42,0)</f>
        <v>31</v>
      </c>
      <c r="L24" s="65">
        <f>VLOOKUP($A24,'Return Data'!$B$7:$R$2843,13,0)</f>
        <v>0</v>
      </c>
      <c r="M24" s="66">
        <f>RANK(L24,L$8:L$42,0)</f>
        <v>31</v>
      </c>
      <c r="N24" s="65"/>
      <c r="O24" s="66"/>
      <c r="P24" s="65"/>
      <c r="Q24" s="66"/>
      <c r="R24" s="65">
        <f>VLOOKUP($A24,'Return Data'!$B$7:$R$2843,16,0)</f>
        <v>-23.606000000000002</v>
      </c>
      <c r="S24" s="67">
        <f t="shared" si="0"/>
        <v>35</v>
      </c>
    </row>
    <row r="25" spans="1:19" x14ac:dyDescent="0.3">
      <c r="A25" s="82" t="s">
        <v>1114</v>
      </c>
      <c r="B25" s="64">
        <f>VLOOKUP($A25,'Return Data'!$B$7:$R$2843,3,0)</f>
        <v>44330</v>
      </c>
      <c r="C25" s="65">
        <f>VLOOKUP($A25,'Return Data'!$B$7:$R$2843,4,0)</f>
        <v>8.6300000000000002E-2</v>
      </c>
      <c r="D25" s="65">
        <f>VLOOKUP($A25,'Return Data'!$B$7:$R$2843,9,0)</f>
        <v>10.672499999999999</v>
      </c>
      <c r="E25" s="66">
        <f t="shared" si="1"/>
        <v>6</v>
      </c>
      <c r="F25" s="65">
        <f>VLOOKUP($A25,'Return Data'!$B$7:$R$2843,10,0)</f>
        <v>11.473599999999999</v>
      </c>
      <c r="G25" s="66">
        <f t="shared" si="2"/>
        <v>3</v>
      </c>
      <c r="H25" s="65">
        <f>VLOOKUP($A25,'Return Data'!$B$7:$R$2843,11,0)</f>
        <v>-40.7395</v>
      </c>
      <c r="I25" s="66">
        <f t="shared" si="3"/>
        <v>33</v>
      </c>
      <c r="J25" s="65"/>
      <c r="K25" s="66"/>
      <c r="L25" s="65"/>
      <c r="M25" s="66"/>
      <c r="N25" s="65"/>
      <c r="O25" s="66"/>
      <c r="P25" s="65"/>
      <c r="Q25" s="66"/>
      <c r="R25" s="65">
        <f>VLOOKUP($A25,'Return Data'!$B$7:$R$2843,16,0)</f>
        <v>-12.3483</v>
      </c>
      <c r="S25" s="67">
        <f t="shared" si="0"/>
        <v>32</v>
      </c>
    </row>
    <row r="26" spans="1:19" x14ac:dyDescent="0.3">
      <c r="A26" s="82" t="s">
        <v>1116</v>
      </c>
      <c r="B26" s="64">
        <f>VLOOKUP($A26,'Return Data'!$B$7:$R$2843,3,0)</f>
        <v>44330</v>
      </c>
      <c r="C26" s="65">
        <f>VLOOKUP($A26,'Return Data'!$B$7:$R$2843,4,0)</f>
        <v>14.747</v>
      </c>
      <c r="D26" s="65">
        <f>VLOOKUP($A26,'Return Data'!$B$7:$R$2843,9,0)</f>
        <v>5.1901999999999999</v>
      </c>
      <c r="E26" s="66">
        <f t="shared" si="1"/>
        <v>30</v>
      </c>
      <c r="F26" s="65">
        <f>VLOOKUP($A26,'Return Data'!$B$7:$R$2843,10,0)</f>
        <v>4.7973999999999997</v>
      </c>
      <c r="G26" s="66">
        <f t="shared" si="2"/>
        <v>28</v>
      </c>
      <c r="H26" s="65">
        <f>VLOOKUP($A26,'Return Data'!$B$7:$R$2843,11,0)</f>
        <v>2.7907999999999999</v>
      </c>
      <c r="I26" s="66">
        <f t="shared" si="3"/>
        <v>20</v>
      </c>
      <c r="J26" s="65">
        <f>VLOOKUP($A26,'Return Data'!$B$7:$R$2843,12,0)</f>
        <v>4.8799000000000001</v>
      </c>
      <c r="K26" s="66">
        <f t="shared" ref="K26:K38" si="8">RANK(J26,J$8:J$42,0)</f>
        <v>15</v>
      </c>
      <c r="L26" s="65">
        <f>VLOOKUP($A26,'Return Data'!$B$7:$R$2843,13,0)</f>
        <v>2.9481000000000002</v>
      </c>
      <c r="M26" s="66">
        <f t="shared" ref="M26:M38" si="9">RANK(L26,L$8:L$42,0)</f>
        <v>30</v>
      </c>
      <c r="N26" s="65">
        <f>VLOOKUP($A26,'Return Data'!$B$7:$R$2843,17,0)</f>
        <v>2.9026000000000001</v>
      </c>
      <c r="O26" s="66">
        <f t="shared" ref="O26:O38" si="10">RANK(N26,N$8:N$42,0)</f>
        <v>25</v>
      </c>
      <c r="P26" s="65">
        <f>VLOOKUP($A26,'Return Data'!$B$7:$R$2843,14,0)</f>
        <v>4.085</v>
      </c>
      <c r="Q26" s="66">
        <f t="shared" ref="Q26:Q38" si="11">RANK(P26,P$8:P$42,0)</f>
        <v>24</v>
      </c>
      <c r="R26" s="65">
        <f>VLOOKUP($A26,'Return Data'!$B$7:$R$2843,16,0)</f>
        <v>6.5464000000000002</v>
      </c>
      <c r="S26" s="67">
        <f t="shared" si="0"/>
        <v>27</v>
      </c>
    </row>
    <row r="27" spans="1:19" x14ac:dyDescent="0.3">
      <c r="A27" s="82" t="s">
        <v>1121</v>
      </c>
      <c r="B27" s="64">
        <f>VLOOKUP($A27,'Return Data'!$B$7:$R$2843,3,0)</f>
        <v>44330</v>
      </c>
      <c r="C27" s="65">
        <f>VLOOKUP($A27,'Return Data'!$B$7:$R$2843,4,0)</f>
        <v>104.661</v>
      </c>
      <c r="D27" s="65">
        <f>VLOOKUP($A27,'Return Data'!$B$7:$R$2843,9,0)</f>
        <v>7.2805</v>
      </c>
      <c r="E27" s="66">
        <f t="shared" si="1"/>
        <v>25</v>
      </c>
      <c r="F27" s="65">
        <f>VLOOKUP($A27,'Return Data'!$B$7:$R$2843,10,0)</f>
        <v>9.2847000000000008</v>
      </c>
      <c r="G27" s="66">
        <f t="shared" si="2"/>
        <v>8</v>
      </c>
      <c r="H27" s="65">
        <f>VLOOKUP($A27,'Return Data'!$B$7:$R$2843,11,0)</f>
        <v>3.7685</v>
      </c>
      <c r="I27" s="66">
        <f t="shared" si="3"/>
        <v>12</v>
      </c>
      <c r="J27" s="65">
        <f>VLOOKUP($A27,'Return Data'!$B$7:$R$2843,12,0)</f>
        <v>5.5416999999999996</v>
      </c>
      <c r="K27" s="66">
        <f t="shared" si="8"/>
        <v>11</v>
      </c>
      <c r="L27" s="65">
        <f>VLOOKUP($A27,'Return Data'!$B$7:$R$2843,13,0)</f>
        <v>8.1325000000000003</v>
      </c>
      <c r="M27" s="66">
        <f t="shared" si="9"/>
        <v>11</v>
      </c>
      <c r="N27" s="65">
        <f>VLOOKUP($A27,'Return Data'!$B$7:$R$2843,17,0)</f>
        <v>10.8573</v>
      </c>
      <c r="O27" s="66">
        <f t="shared" si="10"/>
        <v>4</v>
      </c>
      <c r="P27" s="65">
        <f>VLOOKUP($A27,'Return Data'!$B$7:$R$2843,14,0)</f>
        <v>10.3209</v>
      </c>
      <c r="Q27" s="66">
        <f t="shared" si="11"/>
        <v>3</v>
      </c>
      <c r="R27" s="65">
        <f>VLOOKUP($A27,'Return Data'!$B$7:$R$2843,16,0)</f>
        <v>8.7453000000000003</v>
      </c>
      <c r="S27" s="67">
        <f t="shared" si="0"/>
        <v>13</v>
      </c>
    </row>
    <row r="28" spans="1:19" x14ac:dyDescent="0.3">
      <c r="A28" s="82" t="s">
        <v>1122</v>
      </c>
      <c r="B28" s="64">
        <f>VLOOKUP($A28,'Return Data'!$B$7:$R$2843,3,0)</f>
        <v>44330</v>
      </c>
      <c r="C28" s="65">
        <f>VLOOKUP($A28,'Return Data'!$B$7:$R$2843,4,0)</f>
        <v>48.891399999999997</v>
      </c>
      <c r="D28" s="65">
        <f>VLOOKUP($A28,'Return Data'!$B$7:$R$2843,9,0)</f>
        <v>9.1480999999999995</v>
      </c>
      <c r="E28" s="66">
        <f t="shared" si="1"/>
        <v>11</v>
      </c>
      <c r="F28" s="65">
        <f>VLOOKUP($A28,'Return Data'!$B$7:$R$2843,10,0)</f>
        <v>7.5678999999999998</v>
      </c>
      <c r="G28" s="66">
        <f t="shared" si="2"/>
        <v>14</v>
      </c>
      <c r="H28" s="65">
        <f>VLOOKUP($A28,'Return Data'!$B$7:$R$2843,11,0)</f>
        <v>3.2963</v>
      </c>
      <c r="I28" s="66">
        <f t="shared" si="3"/>
        <v>17</v>
      </c>
      <c r="J28" s="65">
        <f>VLOOKUP($A28,'Return Data'!$B$7:$R$2843,12,0)</f>
        <v>4.6638999999999999</v>
      </c>
      <c r="K28" s="66">
        <f t="shared" si="8"/>
        <v>16</v>
      </c>
      <c r="L28" s="65">
        <f>VLOOKUP($A28,'Return Data'!$B$7:$R$2843,13,0)</f>
        <v>6.7815000000000003</v>
      </c>
      <c r="M28" s="66">
        <f t="shared" si="9"/>
        <v>16</v>
      </c>
      <c r="N28" s="65">
        <f>VLOOKUP($A28,'Return Data'!$B$7:$R$2843,17,0)</f>
        <v>10.148899999999999</v>
      </c>
      <c r="O28" s="66">
        <f t="shared" si="10"/>
        <v>12</v>
      </c>
      <c r="P28" s="65">
        <f>VLOOKUP($A28,'Return Data'!$B$7:$R$2843,14,0)</f>
        <v>9.5778999999999996</v>
      </c>
      <c r="Q28" s="66">
        <f t="shared" si="11"/>
        <v>9</v>
      </c>
      <c r="R28" s="65">
        <f>VLOOKUP($A28,'Return Data'!$B$7:$R$2843,16,0)</f>
        <v>8.7942</v>
      </c>
      <c r="S28" s="67">
        <f t="shared" si="0"/>
        <v>11</v>
      </c>
    </row>
    <row r="29" spans="1:19" x14ac:dyDescent="0.3">
      <c r="A29" s="82" t="s">
        <v>1125</v>
      </c>
      <c r="B29" s="64">
        <f>VLOOKUP($A29,'Return Data'!$B$7:$R$2843,3,0)</f>
        <v>44330</v>
      </c>
      <c r="C29" s="65">
        <f>VLOOKUP($A29,'Return Data'!$B$7:$R$2843,4,0)</f>
        <v>49.842700000000001</v>
      </c>
      <c r="D29" s="65">
        <f>VLOOKUP($A29,'Return Data'!$B$7:$R$2843,9,0)</f>
        <v>6.4715999999999996</v>
      </c>
      <c r="E29" s="66">
        <f t="shared" si="1"/>
        <v>28</v>
      </c>
      <c r="F29" s="65">
        <f>VLOOKUP($A29,'Return Data'!$B$7:$R$2843,10,0)</f>
        <v>4.9432999999999998</v>
      </c>
      <c r="G29" s="66">
        <f t="shared" si="2"/>
        <v>27</v>
      </c>
      <c r="H29" s="65">
        <f>VLOOKUP($A29,'Return Data'!$B$7:$R$2843,11,0)</f>
        <v>3.0630000000000002</v>
      </c>
      <c r="I29" s="66">
        <f t="shared" si="3"/>
        <v>18</v>
      </c>
      <c r="J29" s="65">
        <f>VLOOKUP($A29,'Return Data'!$B$7:$R$2843,12,0)</f>
        <v>4.2298</v>
      </c>
      <c r="K29" s="66">
        <f t="shared" si="8"/>
        <v>20</v>
      </c>
      <c r="L29" s="65">
        <f>VLOOKUP($A29,'Return Data'!$B$7:$R$2843,13,0)</f>
        <v>6.2069000000000001</v>
      </c>
      <c r="M29" s="66">
        <f t="shared" si="9"/>
        <v>20</v>
      </c>
      <c r="N29" s="65">
        <f>VLOOKUP($A29,'Return Data'!$B$7:$R$2843,17,0)</f>
        <v>8.5497999999999994</v>
      </c>
      <c r="O29" s="66">
        <f t="shared" si="10"/>
        <v>19</v>
      </c>
      <c r="P29" s="65">
        <f>VLOOKUP($A29,'Return Data'!$B$7:$R$2843,14,0)</f>
        <v>8.0965000000000007</v>
      </c>
      <c r="Q29" s="66">
        <f t="shared" si="11"/>
        <v>18</v>
      </c>
      <c r="R29" s="65">
        <f>VLOOKUP($A29,'Return Data'!$B$7:$R$2843,16,0)</f>
        <v>7.8535000000000004</v>
      </c>
      <c r="S29" s="67">
        <f t="shared" si="0"/>
        <v>20</v>
      </c>
    </row>
    <row r="30" spans="1:19" x14ac:dyDescent="0.3">
      <c r="A30" s="82" t="s">
        <v>1127</v>
      </c>
      <c r="B30" s="64">
        <f>VLOOKUP($A30,'Return Data'!$B$7:$R$2843,3,0)</f>
        <v>44330</v>
      </c>
      <c r="C30" s="65">
        <f>VLOOKUP($A30,'Return Data'!$B$7:$R$2843,4,0)</f>
        <v>37.017400000000002</v>
      </c>
      <c r="D30" s="65">
        <f>VLOOKUP($A30,'Return Data'!$B$7:$R$2843,9,0)</f>
        <v>8.2588000000000008</v>
      </c>
      <c r="E30" s="66">
        <f t="shared" si="1"/>
        <v>12</v>
      </c>
      <c r="F30" s="65">
        <f>VLOOKUP($A30,'Return Data'!$B$7:$R$2843,10,0)</f>
        <v>5.4795999999999996</v>
      </c>
      <c r="G30" s="66">
        <f t="shared" si="2"/>
        <v>24</v>
      </c>
      <c r="H30" s="65">
        <f>VLOOKUP($A30,'Return Data'!$B$7:$R$2843,11,0)</f>
        <v>1.4685999999999999</v>
      </c>
      <c r="I30" s="66">
        <f t="shared" si="3"/>
        <v>27</v>
      </c>
      <c r="J30" s="65">
        <f>VLOOKUP($A30,'Return Data'!$B$7:$R$2843,12,0)</f>
        <v>3.6</v>
      </c>
      <c r="K30" s="66">
        <f t="shared" si="8"/>
        <v>24</v>
      </c>
      <c r="L30" s="65">
        <f>VLOOKUP($A30,'Return Data'!$B$7:$R$2843,13,0)</f>
        <v>4.5750999999999999</v>
      </c>
      <c r="M30" s="66">
        <f t="shared" si="9"/>
        <v>28</v>
      </c>
      <c r="N30" s="65">
        <f>VLOOKUP($A30,'Return Data'!$B$7:$R$2843,17,0)</f>
        <v>8.8943999999999992</v>
      </c>
      <c r="O30" s="66">
        <f t="shared" si="10"/>
        <v>16</v>
      </c>
      <c r="P30" s="65">
        <f>VLOOKUP($A30,'Return Data'!$B$7:$R$2843,14,0)</f>
        <v>9.0871999999999993</v>
      </c>
      <c r="Q30" s="66">
        <f t="shared" si="11"/>
        <v>14</v>
      </c>
      <c r="R30" s="65">
        <f>VLOOKUP($A30,'Return Data'!$B$7:$R$2843,16,0)</f>
        <v>7.6239999999999997</v>
      </c>
      <c r="S30" s="67">
        <f t="shared" si="0"/>
        <v>23</v>
      </c>
    </row>
    <row r="31" spans="1:19" x14ac:dyDescent="0.3">
      <c r="A31" s="82" t="s">
        <v>1129</v>
      </c>
      <c r="B31" s="64">
        <f>VLOOKUP($A31,'Return Data'!$B$7:$R$2843,3,0)</f>
        <v>44330</v>
      </c>
      <c r="C31" s="65">
        <f>VLOOKUP($A31,'Return Data'!$B$7:$R$2843,4,0)</f>
        <v>32.3827</v>
      </c>
      <c r="D31" s="65">
        <f>VLOOKUP($A31,'Return Data'!$B$7:$R$2843,9,0)</f>
        <v>7.6165000000000003</v>
      </c>
      <c r="E31" s="66">
        <f t="shared" si="1"/>
        <v>20</v>
      </c>
      <c r="F31" s="65">
        <f>VLOOKUP($A31,'Return Data'!$B$7:$R$2843,10,0)</f>
        <v>7.7855999999999996</v>
      </c>
      <c r="G31" s="66">
        <f t="shared" si="2"/>
        <v>12</v>
      </c>
      <c r="H31" s="65">
        <f>VLOOKUP($A31,'Return Data'!$B$7:$R$2843,11,0)</f>
        <v>3.3715000000000002</v>
      </c>
      <c r="I31" s="66">
        <f t="shared" si="3"/>
        <v>16</v>
      </c>
      <c r="J31" s="65">
        <f>VLOOKUP($A31,'Return Data'!$B$7:$R$2843,12,0)</f>
        <v>5.3967000000000001</v>
      </c>
      <c r="K31" s="66">
        <f t="shared" si="8"/>
        <v>12</v>
      </c>
      <c r="L31" s="65">
        <f>VLOOKUP($A31,'Return Data'!$B$7:$R$2843,13,0)</f>
        <v>8.0782000000000007</v>
      </c>
      <c r="M31" s="66">
        <f t="shared" si="9"/>
        <v>12</v>
      </c>
      <c r="N31" s="65">
        <f>VLOOKUP($A31,'Return Data'!$B$7:$R$2843,17,0)</f>
        <v>10.5768</v>
      </c>
      <c r="O31" s="66">
        <f t="shared" si="10"/>
        <v>5</v>
      </c>
      <c r="P31" s="65">
        <f>VLOOKUP($A31,'Return Data'!$B$7:$R$2843,14,0)</f>
        <v>9.7304999999999993</v>
      </c>
      <c r="Q31" s="66">
        <f t="shared" si="11"/>
        <v>8</v>
      </c>
      <c r="R31" s="65">
        <f>VLOOKUP($A31,'Return Data'!$B$7:$R$2843,16,0)</f>
        <v>8.9185999999999996</v>
      </c>
      <c r="S31" s="67">
        <f t="shared" si="0"/>
        <v>8</v>
      </c>
    </row>
    <row r="32" spans="1:19" x14ac:dyDescent="0.3">
      <c r="A32" s="82" t="s">
        <v>1130</v>
      </c>
      <c r="B32" s="64">
        <f>VLOOKUP($A32,'Return Data'!$B$7:$R$2843,3,0)</f>
        <v>44330</v>
      </c>
      <c r="C32" s="65">
        <f>VLOOKUP($A32,'Return Data'!$B$7:$R$2843,4,0)</f>
        <v>56.975900000000003</v>
      </c>
      <c r="D32" s="65">
        <f>VLOOKUP($A32,'Return Data'!$B$7:$R$2843,9,0)</f>
        <v>11.5489</v>
      </c>
      <c r="E32" s="66">
        <f t="shared" si="1"/>
        <v>2</v>
      </c>
      <c r="F32" s="65">
        <f>VLOOKUP($A32,'Return Data'!$B$7:$R$2843,10,0)</f>
        <v>4.5774999999999997</v>
      </c>
      <c r="G32" s="66">
        <f t="shared" si="2"/>
        <v>29</v>
      </c>
      <c r="H32" s="65">
        <f>VLOOKUP($A32,'Return Data'!$B$7:$R$2843,11,0)</f>
        <v>1.3857999999999999</v>
      </c>
      <c r="I32" s="66">
        <f t="shared" si="3"/>
        <v>28</v>
      </c>
      <c r="J32" s="65">
        <f>VLOOKUP($A32,'Return Data'!$B$7:$R$2843,12,0)</f>
        <v>3.4363000000000001</v>
      </c>
      <c r="K32" s="66">
        <f t="shared" si="8"/>
        <v>25</v>
      </c>
      <c r="L32" s="65">
        <f>VLOOKUP($A32,'Return Data'!$B$7:$R$2843,13,0)</f>
        <v>5.1079999999999997</v>
      </c>
      <c r="M32" s="66">
        <f t="shared" si="9"/>
        <v>24</v>
      </c>
      <c r="N32" s="65">
        <f>VLOOKUP($A32,'Return Data'!$B$7:$R$2843,17,0)</f>
        <v>10.2721</v>
      </c>
      <c r="O32" s="66">
        <f t="shared" si="10"/>
        <v>11</v>
      </c>
      <c r="P32" s="65">
        <f>VLOOKUP($A32,'Return Data'!$B$7:$R$2843,14,0)</f>
        <v>10.0899</v>
      </c>
      <c r="Q32" s="66">
        <f t="shared" si="11"/>
        <v>6</v>
      </c>
      <c r="R32" s="65">
        <f>VLOOKUP($A32,'Return Data'!$B$7:$R$2843,16,0)</f>
        <v>9.0463000000000005</v>
      </c>
      <c r="S32" s="67">
        <f t="shared" si="0"/>
        <v>7</v>
      </c>
    </row>
    <row r="33" spans="1:19" x14ac:dyDescent="0.3">
      <c r="A33" s="82" t="s">
        <v>1133</v>
      </c>
      <c r="B33" s="64">
        <f>VLOOKUP($A33,'Return Data'!$B$7:$R$2843,3,0)</f>
        <v>44330</v>
      </c>
      <c r="C33" s="65">
        <f>VLOOKUP($A33,'Return Data'!$B$7:$R$2843,4,0)</f>
        <v>54.348500000000001</v>
      </c>
      <c r="D33" s="65">
        <f>VLOOKUP($A33,'Return Data'!$B$7:$R$2843,9,0)</f>
        <v>8.1910000000000007</v>
      </c>
      <c r="E33" s="66">
        <f t="shared" si="1"/>
        <v>14</v>
      </c>
      <c r="F33" s="65">
        <f>VLOOKUP($A33,'Return Data'!$B$7:$R$2843,10,0)</f>
        <v>2.2277999999999998</v>
      </c>
      <c r="G33" s="66">
        <f t="shared" si="2"/>
        <v>33</v>
      </c>
      <c r="H33" s="65">
        <f>VLOOKUP($A33,'Return Data'!$B$7:$R$2843,11,0)</f>
        <v>0.74739999999999995</v>
      </c>
      <c r="I33" s="66">
        <f t="shared" si="3"/>
        <v>29</v>
      </c>
      <c r="J33" s="65">
        <f>VLOOKUP($A33,'Return Data'!$B$7:$R$2843,12,0)</f>
        <v>2.5746000000000002</v>
      </c>
      <c r="K33" s="66">
        <f t="shared" si="8"/>
        <v>29</v>
      </c>
      <c r="L33" s="65">
        <f>VLOOKUP($A33,'Return Data'!$B$7:$R$2843,13,0)</f>
        <v>5.5395000000000003</v>
      </c>
      <c r="M33" s="66">
        <f t="shared" si="9"/>
        <v>21</v>
      </c>
      <c r="N33" s="65">
        <f>VLOOKUP($A33,'Return Data'!$B$7:$R$2843,17,0)</f>
        <v>0.90349999999999997</v>
      </c>
      <c r="O33" s="66">
        <f t="shared" si="10"/>
        <v>28</v>
      </c>
      <c r="P33" s="65">
        <f>VLOOKUP($A33,'Return Data'!$B$7:$R$2843,14,0)</f>
        <v>3.1890000000000001</v>
      </c>
      <c r="Q33" s="66">
        <f t="shared" si="11"/>
        <v>26</v>
      </c>
      <c r="R33" s="65">
        <f>VLOOKUP($A33,'Return Data'!$B$7:$R$2843,16,0)</f>
        <v>5.6933999999999996</v>
      </c>
      <c r="S33" s="67">
        <f t="shared" si="0"/>
        <v>29</v>
      </c>
    </row>
    <row r="34" spans="1:19" x14ac:dyDescent="0.3">
      <c r="A34" s="82" t="s">
        <v>1134</v>
      </c>
      <c r="B34" s="64">
        <f>VLOOKUP($A34,'Return Data'!$B$7:$R$2843,3,0)</f>
        <v>44330</v>
      </c>
      <c r="C34" s="65">
        <f>VLOOKUP($A34,'Return Data'!$B$7:$R$2843,4,0)</f>
        <v>65.407200000000003</v>
      </c>
      <c r="D34" s="65">
        <f>VLOOKUP($A34,'Return Data'!$B$7:$R$2843,9,0)</f>
        <v>8.0698000000000008</v>
      </c>
      <c r="E34" s="66">
        <f t="shared" si="1"/>
        <v>16</v>
      </c>
      <c r="F34" s="65">
        <f>VLOOKUP($A34,'Return Data'!$B$7:$R$2843,10,0)</f>
        <v>3.6267</v>
      </c>
      <c r="G34" s="66">
        <f t="shared" si="2"/>
        <v>31</v>
      </c>
      <c r="H34" s="65">
        <f>VLOOKUP($A34,'Return Data'!$B$7:$R$2843,11,0)</f>
        <v>3.4260000000000002</v>
      </c>
      <c r="I34" s="66">
        <f t="shared" si="3"/>
        <v>15</v>
      </c>
      <c r="J34" s="65">
        <f>VLOOKUP($A34,'Return Data'!$B$7:$R$2843,12,0)</f>
        <v>5.0057999999999998</v>
      </c>
      <c r="K34" s="66">
        <f t="shared" si="8"/>
        <v>14</v>
      </c>
      <c r="L34" s="65">
        <f>VLOOKUP($A34,'Return Data'!$B$7:$R$2843,13,0)</f>
        <v>6.8686999999999996</v>
      </c>
      <c r="M34" s="66">
        <f t="shared" si="9"/>
        <v>15</v>
      </c>
      <c r="N34" s="65">
        <f>VLOOKUP($A34,'Return Data'!$B$7:$R$2843,17,0)</f>
        <v>10.417400000000001</v>
      </c>
      <c r="O34" s="66">
        <f t="shared" si="10"/>
        <v>8</v>
      </c>
      <c r="P34" s="65">
        <f>VLOOKUP($A34,'Return Data'!$B$7:$R$2843,14,0)</f>
        <v>9.9872999999999994</v>
      </c>
      <c r="Q34" s="66">
        <f t="shared" si="11"/>
        <v>7</v>
      </c>
      <c r="R34" s="65">
        <f>VLOOKUP($A34,'Return Data'!$B$7:$R$2843,16,0)</f>
        <v>8.3938000000000006</v>
      </c>
      <c r="S34" s="67">
        <f t="shared" si="0"/>
        <v>17</v>
      </c>
    </row>
    <row r="35" spans="1:19" x14ac:dyDescent="0.3">
      <c r="A35" s="82" t="s">
        <v>1137</v>
      </c>
      <c r="B35" s="64">
        <f>VLOOKUP($A35,'Return Data'!$B$7:$R$2843,3,0)</f>
        <v>44330</v>
      </c>
      <c r="C35" s="65">
        <f>VLOOKUP($A35,'Return Data'!$B$7:$R$2843,4,0)</f>
        <v>59.975900000000003</v>
      </c>
      <c r="D35" s="65">
        <f>VLOOKUP($A35,'Return Data'!$B$7:$R$2843,9,0)</f>
        <v>7.5369000000000002</v>
      </c>
      <c r="E35" s="66">
        <f t="shared" si="1"/>
        <v>22</v>
      </c>
      <c r="F35" s="65">
        <f>VLOOKUP($A35,'Return Data'!$B$7:$R$2843,10,0)</f>
        <v>5.1698000000000004</v>
      </c>
      <c r="G35" s="66">
        <f t="shared" si="2"/>
        <v>26</v>
      </c>
      <c r="H35" s="65">
        <f>VLOOKUP($A35,'Return Data'!$B$7:$R$2843,11,0)</f>
        <v>1.7659</v>
      </c>
      <c r="I35" s="66">
        <f t="shared" si="3"/>
        <v>26</v>
      </c>
      <c r="J35" s="65">
        <f>VLOOKUP($A35,'Return Data'!$B$7:$R$2843,12,0)</f>
        <v>2.7572999999999999</v>
      </c>
      <c r="K35" s="66">
        <f t="shared" si="8"/>
        <v>28</v>
      </c>
      <c r="L35" s="65">
        <f>VLOOKUP($A35,'Return Data'!$B$7:$R$2843,13,0)</f>
        <v>4.7046999999999999</v>
      </c>
      <c r="M35" s="66">
        <f t="shared" si="9"/>
        <v>26</v>
      </c>
      <c r="N35" s="65">
        <f>VLOOKUP($A35,'Return Data'!$B$7:$R$2843,17,0)</f>
        <v>8.7627000000000006</v>
      </c>
      <c r="O35" s="66">
        <f t="shared" si="10"/>
        <v>18</v>
      </c>
      <c r="P35" s="65">
        <f>VLOOKUP($A35,'Return Data'!$B$7:$R$2843,14,0)</f>
        <v>8.6632999999999996</v>
      </c>
      <c r="Q35" s="66">
        <f t="shared" si="11"/>
        <v>16</v>
      </c>
      <c r="R35" s="65">
        <f>VLOOKUP($A35,'Return Data'!$B$7:$R$2843,16,0)</f>
        <v>7.6942000000000004</v>
      </c>
      <c r="S35" s="67">
        <f t="shared" si="0"/>
        <v>22</v>
      </c>
    </row>
    <row r="36" spans="1:19" x14ac:dyDescent="0.3">
      <c r="A36" s="82" t="s">
        <v>1139</v>
      </c>
      <c r="B36" s="64">
        <f>VLOOKUP($A36,'Return Data'!$B$7:$R$2843,3,0)</f>
        <v>44330</v>
      </c>
      <c r="C36" s="65">
        <f>VLOOKUP($A36,'Return Data'!$B$7:$R$2843,4,0)</f>
        <v>76.434100000000001</v>
      </c>
      <c r="D36" s="65">
        <f>VLOOKUP($A36,'Return Data'!$B$7:$R$2843,9,0)</f>
        <v>6.5890000000000004</v>
      </c>
      <c r="E36" s="66">
        <f t="shared" si="1"/>
        <v>27</v>
      </c>
      <c r="F36" s="65">
        <f>VLOOKUP($A36,'Return Data'!$B$7:$R$2843,10,0)</f>
        <v>6.3971</v>
      </c>
      <c r="G36" s="66">
        <f t="shared" si="2"/>
        <v>18</v>
      </c>
      <c r="H36" s="65">
        <f>VLOOKUP($A36,'Return Data'!$B$7:$R$2843,11,0)</f>
        <v>1.9529000000000001</v>
      </c>
      <c r="I36" s="66">
        <f t="shared" si="3"/>
        <v>24</v>
      </c>
      <c r="J36" s="65">
        <f>VLOOKUP($A36,'Return Data'!$B$7:$R$2843,12,0)</f>
        <v>3.9794</v>
      </c>
      <c r="K36" s="66">
        <f t="shared" si="8"/>
        <v>22</v>
      </c>
      <c r="L36" s="65">
        <f>VLOOKUP($A36,'Return Data'!$B$7:$R$2843,13,0)</f>
        <v>5.1603000000000003</v>
      </c>
      <c r="M36" s="66">
        <f t="shared" si="9"/>
        <v>23</v>
      </c>
      <c r="N36" s="65">
        <f>VLOOKUP($A36,'Return Data'!$B$7:$R$2843,17,0)</f>
        <v>10.3728</v>
      </c>
      <c r="O36" s="66">
        <f t="shared" si="10"/>
        <v>9</v>
      </c>
      <c r="P36" s="65">
        <f>VLOOKUP($A36,'Return Data'!$B$7:$R$2843,14,0)</f>
        <v>10.3407</v>
      </c>
      <c r="Q36" s="66">
        <f t="shared" si="11"/>
        <v>2</v>
      </c>
      <c r="R36" s="65">
        <f>VLOOKUP($A36,'Return Data'!$B$7:$R$2843,16,0)</f>
        <v>8.7485999999999997</v>
      </c>
      <c r="S36" s="67">
        <f t="shared" si="0"/>
        <v>12</v>
      </c>
    </row>
    <row r="37" spans="1:19" x14ac:dyDescent="0.3">
      <c r="A37" s="82" t="s">
        <v>1140</v>
      </c>
      <c r="B37" s="64">
        <f>VLOOKUP($A37,'Return Data'!$B$7:$R$2843,3,0)</f>
        <v>44330</v>
      </c>
      <c r="C37" s="65">
        <f>VLOOKUP($A37,'Return Data'!$B$7:$R$2843,4,0)</f>
        <v>58.003399999999999</v>
      </c>
      <c r="D37" s="65">
        <f>VLOOKUP($A37,'Return Data'!$B$7:$R$2843,9,0)</f>
        <v>7.3247</v>
      </c>
      <c r="E37" s="66">
        <f t="shared" si="1"/>
        <v>24</v>
      </c>
      <c r="F37" s="65">
        <f>VLOOKUP($A37,'Return Data'!$B$7:$R$2843,10,0)</f>
        <v>6.7973999999999997</v>
      </c>
      <c r="G37" s="66">
        <f t="shared" si="2"/>
        <v>15</v>
      </c>
      <c r="H37" s="65">
        <f>VLOOKUP($A37,'Return Data'!$B$7:$R$2843,11,0)</f>
        <v>3.7536999999999998</v>
      </c>
      <c r="I37" s="66">
        <f t="shared" si="3"/>
        <v>13</v>
      </c>
      <c r="J37" s="65">
        <f>VLOOKUP($A37,'Return Data'!$B$7:$R$2843,12,0)</f>
        <v>6.4385000000000003</v>
      </c>
      <c r="K37" s="66">
        <f t="shared" si="8"/>
        <v>10</v>
      </c>
      <c r="L37" s="65">
        <f>VLOOKUP($A37,'Return Data'!$B$7:$R$2843,13,0)</f>
        <v>8.7266999999999992</v>
      </c>
      <c r="M37" s="66">
        <f t="shared" si="9"/>
        <v>10</v>
      </c>
      <c r="N37" s="65">
        <f>VLOOKUP($A37,'Return Data'!$B$7:$R$2843,17,0)</f>
        <v>11.522500000000001</v>
      </c>
      <c r="O37" s="66">
        <f t="shared" si="10"/>
        <v>2</v>
      </c>
      <c r="P37" s="65">
        <f>VLOOKUP($A37,'Return Data'!$B$7:$R$2843,14,0)</f>
        <v>10.212899999999999</v>
      </c>
      <c r="Q37" s="66">
        <f t="shared" si="11"/>
        <v>4</v>
      </c>
      <c r="R37" s="65">
        <f>VLOOKUP($A37,'Return Data'!$B$7:$R$2843,16,0)</f>
        <v>8.9087999999999994</v>
      </c>
      <c r="S37" s="67">
        <f t="shared" si="0"/>
        <v>9</v>
      </c>
    </row>
    <row r="38" spans="1:19" x14ac:dyDescent="0.3">
      <c r="A38" s="82" t="s">
        <v>1142</v>
      </c>
      <c r="B38" s="64">
        <f>VLOOKUP($A38,'Return Data'!$B$7:$R$2843,3,0)</f>
        <v>44330</v>
      </c>
      <c r="C38" s="65">
        <f>VLOOKUP($A38,'Return Data'!$B$7:$R$2843,4,0)</f>
        <v>70.234200000000001</v>
      </c>
      <c r="D38" s="65">
        <f>VLOOKUP($A38,'Return Data'!$B$7:$R$2843,9,0)</f>
        <v>3.4550000000000001</v>
      </c>
      <c r="E38" s="66">
        <f t="shared" si="1"/>
        <v>32</v>
      </c>
      <c r="F38" s="65">
        <f>VLOOKUP($A38,'Return Data'!$B$7:$R$2843,10,0)</f>
        <v>6.7199</v>
      </c>
      <c r="G38" s="66">
        <f t="shared" si="2"/>
        <v>17</v>
      </c>
      <c r="H38" s="65">
        <f>VLOOKUP($A38,'Return Data'!$B$7:$R$2843,11,0)</f>
        <v>2.4232</v>
      </c>
      <c r="I38" s="66">
        <f t="shared" si="3"/>
        <v>23</v>
      </c>
      <c r="J38" s="65">
        <f>VLOOKUP($A38,'Return Data'!$B$7:$R$2843,12,0)</f>
        <v>4.5410000000000004</v>
      </c>
      <c r="K38" s="66">
        <f t="shared" si="8"/>
        <v>18</v>
      </c>
      <c r="L38" s="65">
        <f>VLOOKUP($A38,'Return Data'!$B$7:$R$2843,13,0)</f>
        <v>7.5768000000000004</v>
      </c>
      <c r="M38" s="66">
        <f t="shared" si="9"/>
        <v>13</v>
      </c>
      <c r="N38" s="65">
        <f>VLOOKUP($A38,'Return Data'!$B$7:$R$2843,17,0)</f>
        <v>10.2845</v>
      </c>
      <c r="O38" s="66">
        <f t="shared" si="10"/>
        <v>10</v>
      </c>
      <c r="P38" s="65">
        <f>VLOOKUP($A38,'Return Data'!$B$7:$R$2843,14,0)</f>
        <v>9.1174999999999997</v>
      </c>
      <c r="Q38" s="66">
        <f t="shared" si="11"/>
        <v>13</v>
      </c>
      <c r="R38" s="65">
        <f>VLOOKUP($A38,'Return Data'!$B$7:$R$2843,16,0)</f>
        <v>8.7284000000000006</v>
      </c>
      <c r="S38" s="67">
        <f t="shared" si="0"/>
        <v>14</v>
      </c>
    </row>
    <row r="39" spans="1:19" x14ac:dyDescent="0.3">
      <c r="A39" s="82" t="s">
        <v>1144</v>
      </c>
      <c r="B39" s="64">
        <f>VLOOKUP($A39,'Return Data'!$B$7:$R$2843,3,0)</f>
        <v>44330</v>
      </c>
      <c r="C39" s="65">
        <f>VLOOKUP($A39,'Return Data'!$B$7:$R$2843,4,0)</f>
        <v>1.7322</v>
      </c>
      <c r="D39" s="65">
        <f>VLOOKUP($A39,'Return Data'!$B$7:$R$2843,9,0)</f>
        <v>11.1709</v>
      </c>
      <c r="E39" s="66">
        <f t="shared" si="1"/>
        <v>4</v>
      </c>
      <c r="F39" s="65">
        <f>VLOOKUP($A39,'Return Data'!$B$7:$R$2843,10,0)</f>
        <v>11.4069</v>
      </c>
      <c r="G39" s="66">
        <f t="shared" si="2"/>
        <v>4</v>
      </c>
      <c r="H39" s="65">
        <f>VLOOKUP($A39,'Return Data'!$B$7:$R$2843,11,0)</f>
        <v>-40.659999999999997</v>
      </c>
      <c r="I39" s="66">
        <f t="shared" si="3"/>
        <v>32</v>
      </c>
      <c r="J39" s="65"/>
      <c r="K39" s="66"/>
      <c r="L39" s="65"/>
      <c r="M39" s="66"/>
      <c r="N39" s="65"/>
      <c r="O39" s="66"/>
      <c r="P39" s="65"/>
      <c r="Q39" s="66"/>
      <c r="R39" s="65">
        <f>VLOOKUP($A39,'Return Data'!$B$7:$R$2843,16,0)</f>
        <v>-12.3309</v>
      </c>
      <c r="S39" s="67">
        <f t="shared" si="0"/>
        <v>31</v>
      </c>
    </row>
    <row r="40" spans="1:19" x14ac:dyDescent="0.3">
      <c r="A40" s="82" t="s">
        <v>1146</v>
      </c>
      <c r="B40" s="64">
        <f>VLOOKUP($A40,'Return Data'!$B$7:$R$2843,3,0)</f>
        <v>44330</v>
      </c>
      <c r="C40" s="65">
        <f>VLOOKUP($A40,'Return Data'!$B$7:$R$2843,4,0)</f>
        <v>54.523499999999999</v>
      </c>
      <c r="D40" s="65">
        <f>VLOOKUP($A40,'Return Data'!$B$7:$R$2843,9,0)</f>
        <v>5.3090000000000002</v>
      </c>
      <c r="E40" s="66">
        <f t="shared" si="1"/>
        <v>29</v>
      </c>
      <c r="F40" s="65">
        <f>VLOOKUP($A40,'Return Data'!$B$7:$R$2843,10,0)</f>
        <v>3.3483999999999998</v>
      </c>
      <c r="G40" s="66">
        <f t="shared" si="2"/>
        <v>32</v>
      </c>
      <c r="H40" s="65">
        <f>VLOOKUP($A40,'Return Data'!$B$7:$R$2843,11,0)</f>
        <v>1.9100999999999999</v>
      </c>
      <c r="I40" s="66">
        <f t="shared" si="3"/>
        <v>25</v>
      </c>
      <c r="J40" s="65">
        <f>VLOOKUP($A40,'Return Data'!$B$7:$R$2843,12,0)</f>
        <v>3.0829</v>
      </c>
      <c r="K40" s="66">
        <f>RANK(J40,J$8:J$42,0)</f>
        <v>26</v>
      </c>
      <c r="L40" s="65">
        <f>VLOOKUP($A40,'Return Data'!$B$7:$R$2843,13,0)</f>
        <v>4.9237000000000002</v>
      </c>
      <c r="M40" s="66">
        <f>RANK(L40,L$8:L$42,0)</f>
        <v>25</v>
      </c>
      <c r="N40" s="65">
        <f>VLOOKUP($A40,'Return Data'!$B$7:$R$2843,17,0)</f>
        <v>0.14549999999999999</v>
      </c>
      <c r="O40" s="66">
        <f>RANK(N40,N$8:N$42,0)</f>
        <v>29</v>
      </c>
      <c r="P40" s="65">
        <f>VLOOKUP($A40,'Return Data'!$B$7:$R$2843,14,0)</f>
        <v>0.15129999999999999</v>
      </c>
      <c r="Q40" s="66">
        <f>RANK(P40,P$8:P$42,0)</f>
        <v>28</v>
      </c>
      <c r="R40" s="65">
        <f>VLOOKUP($A40,'Return Data'!$B$7:$R$2843,16,0)</f>
        <v>5.7480000000000002</v>
      </c>
      <c r="S40" s="67">
        <f t="shared" si="0"/>
        <v>28</v>
      </c>
    </row>
    <row r="41" spans="1:19" x14ac:dyDescent="0.3">
      <c r="A41" s="82" t="s">
        <v>1009</v>
      </c>
      <c r="B41" s="64">
        <f>VLOOKUP($A41,'Return Data'!$B$7:$R$2843,3,0)</f>
        <v>44330</v>
      </c>
      <c r="C41" s="65">
        <f>VLOOKUP($A41,'Return Data'!$B$7:$R$2843,4,0)</f>
        <v>76.652299999999997</v>
      </c>
      <c r="D41" s="65">
        <f>VLOOKUP($A41,'Return Data'!$B$7:$R$2843,9,0)</f>
        <v>7.7937000000000003</v>
      </c>
      <c r="E41" s="66">
        <f t="shared" si="1"/>
        <v>17</v>
      </c>
      <c r="F41" s="65">
        <f>VLOOKUP($A41,'Return Data'!$B$7:$R$2843,10,0)</f>
        <v>6.0682999999999998</v>
      </c>
      <c r="G41" s="66">
        <f t="shared" si="2"/>
        <v>21</v>
      </c>
      <c r="H41" s="65">
        <f>VLOOKUP($A41,'Return Data'!$B$7:$R$2843,11,0)</f>
        <v>0.69940000000000002</v>
      </c>
      <c r="I41" s="66">
        <f t="shared" si="3"/>
        <v>30</v>
      </c>
      <c r="J41" s="65">
        <f>VLOOKUP($A41,'Return Data'!$B$7:$R$2843,12,0)</f>
        <v>3.0512000000000001</v>
      </c>
      <c r="K41" s="66">
        <f>RANK(J41,J$8:J$42,0)</f>
        <v>27</v>
      </c>
      <c r="L41" s="65">
        <f>VLOOKUP($A41,'Return Data'!$B$7:$R$2843,13,0)</f>
        <v>4.6281999999999996</v>
      </c>
      <c r="M41" s="66">
        <f>RANK(L41,L$8:L$42,0)</f>
        <v>27</v>
      </c>
      <c r="N41" s="65">
        <f>VLOOKUP($A41,'Return Data'!$B$7:$R$2843,17,0)</f>
        <v>10.5708</v>
      </c>
      <c r="O41" s="66">
        <f>RANK(N41,N$8:N$42,0)</f>
        <v>6</v>
      </c>
      <c r="P41" s="65">
        <f>VLOOKUP($A41,'Return Data'!$B$7:$R$2843,14,0)</f>
        <v>10.511200000000001</v>
      </c>
      <c r="Q41" s="66">
        <f>RANK(P41,P$8:P$42,0)</f>
        <v>1</v>
      </c>
      <c r="R41" s="65">
        <f>VLOOKUP($A41,'Return Data'!$B$7:$R$2843,16,0)</f>
        <v>9.2950999999999997</v>
      </c>
      <c r="S41" s="67">
        <f t="shared" si="0"/>
        <v>4</v>
      </c>
    </row>
    <row r="42" spans="1:19" x14ac:dyDescent="0.3">
      <c r="A42" s="82" t="s">
        <v>1011</v>
      </c>
      <c r="B42" s="64">
        <f>VLOOKUP($A42,'Return Data'!$B$7:$R$2843,3,0)</f>
        <v>44330</v>
      </c>
      <c r="C42" s="65">
        <f>VLOOKUP($A42,'Return Data'!$B$7:$R$2843,4,0)</f>
        <v>13.9978</v>
      </c>
      <c r="D42" s="65">
        <f>VLOOKUP($A42,'Return Data'!$B$7:$R$2843,9,0)</f>
        <v>3.1541000000000001</v>
      </c>
      <c r="E42" s="66">
        <f t="shared" si="1"/>
        <v>33</v>
      </c>
      <c r="F42" s="65">
        <f>VLOOKUP($A42,'Return Data'!$B$7:$R$2843,10,0)</f>
        <v>4.3623000000000003</v>
      </c>
      <c r="G42" s="66">
        <f t="shared" si="2"/>
        <v>30</v>
      </c>
      <c r="H42" s="65">
        <f>VLOOKUP($A42,'Return Data'!$B$7:$R$2843,11,0)</f>
        <v>3.5682</v>
      </c>
      <c r="I42" s="66">
        <f t="shared" si="3"/>
        <v>14</v>
      </c>
      <c r="J42" s="65">
        <f>VLOOKUP($A42,'Return Data'!$B$7:$R$2843,12,0)</f>
        <v>1.9802999999999999</v>
      </c>
      <c r="K42" s="66">
        <f>RANK(J42,J$8:J$42,0)</f>
        <v>30</v>
      </c>
      <c r="L42" s="65">
        <f>VLOOKUP($A42,'Return Data'!$B$7:$R$2843,13,0)</f>
        <v>6.3428000000000004</v>
      </c>
      <c r="M42" s="66">
        <f>RANK(L42,L$8:L$42,0)</f>
        <v>18</v>
      </c>
      <c r="N42" s="65">
        <f>VLOOKUP($A42,'Return Data'!$B$7:$R$2843,17,0)</f>
        <v>11.8165</v>
      </c>
      <c r="O42" s="66">
        <f>RANK(N42,N$8:N$42,0)</f>
        <v>1</v>
      </c>
      <c r="P42" s="65"/>
      <c r="Q42" s="66"/>
      <c r="R42" s="65">
        <f>VLOOKUP($A42,'Return Data'!$B$7:$R$2843,16,0)</f>
        <v>12.49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7.880752941176473</v>
      </c>
      <c r="E44" s="88"/>
      <c r="F44" s="89">
        <f>AVERAGE(F8:F42)</f>
        <v>7.2065088235294112</v>
      </c>
      <c r="G44" s="88"/>
      <c r="H44" s="89">
        <f>AVERAGE(H8:H42)</f>
        <v>0.35974705882352964</v>
      </c>
      <c r="I44" s="88"/>
      <c r="J44" s="89">
        <f>AVERAGE(J8:J42)</f>
        <v>5.5535161290322579</v>
      </c>
      <c r="K44" s="88"/>
      <c r="L44" s="89">
        <f>AVERAGE(L8:L42)</f>
        <v>7.3951580645161279</v>
      </c>
      <c r="M44" s="88"/>
      <c r="N44" s="89">
        <f>AVERAGE(N8:N42)</f>
        <v>7.2125033333333342</v>
      </c>
      <c r="O44" s="88"/>
      <c r="P44" s="89">
        <f>AVERAGE(P8:P42)</f>
        <v>7.1405275862068951</v>
      </c>
      <c r="Q44" s="88"/>
      <c r="R44" s="89">
        <f>AVERAGE(R8:R42)</f>
        <v>4.6536028571428556</v>
      </c>
      <c r="S44" s="90"/>
    </row>
    <row r="45" spans="1:19" x14ac:dyDescent="0.3">
      <c r="A45" s="87" t="s">
        <v>28</v>
      </c>
      <c r="B45" s="88"/>
      <c r="C45" s="88"/>
      <c r="D45" s="89">
        <f>MIN(D8:D42)</f>
        <v>0</v>
      </c>
      <c r="E45" s="88"/>
      <c r="F45" s="89">
        <f>MIN(F8:F42)</f>
        <v>0</v>
      </c>
      <c r="G45" s="88"/>
      <c r="H45" s="89">
        <f>MIN(H8:H42)</f>
        <v>-41.616700000000002</v>
      </c>
      <c r="I45" s="88"/>
      <c r="J45" s="89">
        <f>MIN(J8:J42)</f>
        <v>0</v>
      </c>
      <c r="K45" s="88"/>
      <c r="L45" s="89">
        <f>MIN(L8:L42)</f>
        <v>0</v>
      </c>
      <c r="M45" s="88"/>
      <c r="N45" s="89">
        <f>MIN(N8:N42)</f>
        <v>-12.382300000000001</v>
      </c>
      <c r="O45" s="88"/>
      <c r="P45" s="89">
        <f>MIN(P8:P42)</f>
        <v>-7.4884000000000004</v>
      </c>
      <c r="Q45" s="88"/>
      <c r="R45" s="89">
        <f>MIN(R8:R42)</f>
        <v>-23.606000000000002</v>
      </c>
      <c r="S45" s="90"/>
    </row>
    <row r="46" spans="1:19" ht="15" thickBot="1" x14ac:dyDescent="0.35">
      <c r="A46" s="91" t="s">
        <v>29</v>
      </c>
      <c r="B46" s="92"/>
      <c r="C46" s="92"/>
      <c r="D46" s="93">
        <f>MAX(D8:D42)</f>
        <v>12.088699999999999</v>
      </c>
      <c r="E46" s="92"/>
      <c r="F46" s="93">
        <f>MAX(F8:F42)</f>
        <v>21.243099999999998</v>
      </c>
      <c r="G46" s="92"/>
      <c r="H46" s="93">
        <f>MAX(H8:H42)</f>
        <v>21.219799999999999</v>
      </c>
      <c r="I46" s="92"/>
      <c r="J46" s="93">
        <f>MAX(J8:J42)</f>
        <v>15.597799999999999</v>
      </c>
      <c r="K46" s="92"/>
      <c r="L46" s="93">
        <f>MAX(L8:L42)</f>
        <v>17.4663</v>
      </c>
      <c r="M46" s="92"/>
      <c r="N46" s="93">
        <f>MAX(N8:N42)</f>
        <v>11.8165</v>
      </c>
      <c r="O46" s="92"/>
      <c r="P46" s="93">
        <f>MAX(P8:P42)</f>
        <v>10.511200000000001</v>
      </c>
      <c r="Q46" s="92"/>
      <c r="R46" s="93">
        <f>MAX(R8:R42)</f>
        <v>12.49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1594</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1073</v>
      </c>
      <c r="B8" s="64">
        <f>VLOOKUP($A8,'Return Data'!$B$7:$R$2843,3,0)</f>
        <v>44330</v>
      </c>
      <c r="C8" s="65">
        <f>VLOOKUP($A8,'Return Data'!$B$7:$R$2843,4,0)</f>
        <v>24.383299999999998</v>
      </c>
      <c r="D8" s="65">
        <f>VLOOKUP($A8,'Return Data'!$B$7:$R$2843,9,0)</f>
        <v>6.5016999999999996</v>
      </c>
      <c r="E8" s="66">
        <f>RANK(D8,D$8:D$42,0)</f>
        <v>25</v>
      </c>
      <c r="F8" s="65">
        <f>VLOOKUP($A8,'Return Data'!$B$7:$R$2843,10,0)</f>
        <v>12.4086</v>
      </c>
      <c r="G8" s="66">
        <f>RANK(F8,F$8:F$42,0)</f>
        <v>2</v>
      </c>
      <c r="H8" s="65">
        <f>VLOOKUP($A8,'Return Data'!$B$7:$R$2843,11,0)</f>
        <v>14.2461</v>
      </c>
      <c r="I8" s="66">
        <f>RANK(H8,H$8:H$42,0)</f>
        <v>2</v>
      </c>
      <c r="J8" s="65">
        <f>VLOOKUP($A8,'Return Data'!$B$7:$R$2843,12,0)</f>
        <v>10.638</v>
      </c>
      <c r="K8" s="66">
        <f>RANK(J8,J$8:J$42,0)</f>
        <v>2</v>
      </c>
      <c r="L8" s="65">
        <f>VLOOKUP($A8,'Return Data'!$B$7:$R$2843,13,0)</f>
        <v>16.714500000000001</v>
      </c>
      <c r="M8" s="66">
        <f>RANK(L8,L$8:L$42,0)</f>
        <v>1</v>
      </c>
      <c r="N8" s="65">
        <f>VLOOKUP($A8,'Return Data'!$B$7:$R$2843,17,0)</f>
        <v>3.4190999999999998</v>
      </c>
      <c r="O8" s="66">
        <f>RANK(N8,N$8:N$42,0)</f>
        <v>23</v>
      </c>
      <c r="P8" s="65">
        <f>VLOOKUP($A8,'Return Data'!$B$7:$R$2843,14,0)</f>
        <v>3.5333999999999999</v>
      </c>
      <c r="Q8" s="66">
        <f>RANK(P8,P$8:P$42,0)</f>
        <v>23</v>
      </c>
      <c r="R8" s="65">
        <f>VLOOKUP($A8,'Return Data'!$B$7:$R$2843,16,0)</f>
        <v>7.6147999999999998</v>
      </c>
      <c r="S8" s="67">
        <f t="shared" ref="S8:S42" si="0">RANK(R8,R$8:R$42,0)</f>
        <v>22</v>
      </c>
    </row>
    <row r="9" spans="1:19" x14ac:dyDescent="0.3">
      <c r="A9" s="82" t="s">
        <v>1075</v>
      </c>
      <c r="B9" s="64">
        <f>VLOOKUP($A9,'Return Data'!$B$7:$R$2843,3,0)</f>
        <v>44330</v>
      </c>
      <c r="C9" s="65">
        <f>VLOOKUP($A9,'Return Data'!$B$7:$R$2843,4,0)</f>
        <v>1.3322000000000001</v>
      </c>
      <c r="D9" s="65"/>
      <c r="E9" s="66"/>
      <c r="F9" s="65"/>
      <c r="G9" s="66"/>
      <c r="H9" s="65"/>
      <c r="I9" s="66"/>
      <c r="J9" s="65"/>
      <c r="K9" s="66"/>
      <c r="L9" s="65"/>
      <c r="M9" s="66"/>
      <c r="N9" s="65"/>
      <c r="O9" s="66"/>
      <c r="P9" s="65"/>
      <c r="Q9" s="66"/>
      <c r="R9" s="65">
        <f>VLOOKUP($A9,'Return Data'!$B$7:$R$2843,16,0)</f>
        <v>-17.001000000000001</v>
      </c>
      <c r="S9" s="67">
        <f t="shared" si="0"/>
        <v>34</v>
      </c>
    </row>
    <row r="10" spans="1:19" x14ac:dyDescent="0.3">
      <c r="A10" s="82" t="s">
        <v>1077</v>
      </c>
      <c r="B10" s="64">
        <f>VLOOKUP($A10,'Return Data'!$B$7:$R$2843,3,0)</f>
        <v>44330</v>
      </c>
      <c r="C10" s="65">
        <f>VLOOKUP($A10,'Return Data'!$B$7:$R$2843,4,0)</f>
        <v>21.356100000000001</v>
      </c>
      <c r="D10" s="65">
        <f>VLOOKUP($A10,'Return Data'!$B$7:$R$2843,9,0)</f>
        <v>8.7185000000000006</v>
      </c>
      <c r="E10" s="66">
        <f t="shared" ref="E10:E42" si="1">RANK(D10,D$8:D$42,0)</f>
        <v>10</v>
      </c>
      <c r="F10" s="65">
        <f>VLOOKUP($A10,'Return Data'!$B$7:$R$2843,10,0)</f>
        <v>7.2447999999999997</v>
      </c>
      <c r="G10" s="66">
        <f t="shared" ref="G10:G42" si="2">RANK(F10,F$8:F$42,0)</f>
        <v>10</v>
      </c>
      <c r="H10" s="65">
        <f>VLOOKUP($A10,'Return Data'!$B$7:$R$2843,11,0)</f>
        <v>5.7784000000000004</v>
      </c>
      <c r="I10" s="66">
        <f t="shared" ref="I10:I42" si="3">RANK(H10,H$8:H$42,0)</f>
        <v>5</v>
      </c>
      <c r="J10" s="65">
        <f>VLOOKUP($A10,'Return Data'!$B$7:$R$2843,12,0)</f>
        <v>7.4486999999999997</v>
      </c>
      <c r="K10" s="66">
        <f t="shared" ref="K10:K19" si="4">RANK(J10,J$8:J$42,0)</f>
        <v>6</v>
      </c>
      <c r="L10" s="65">
        <f>VLOOKUP($A10,'Return Data'!$B$7:$R$2843,13,0)</f>
        <v>9.1640999999999995</v>
      </c>
      <c r="M10" s="66">
        <f t="shared" ref="M10:M19" si="5">RANK(L10,L$8:L$42,0)</f>
        <v>7</v>
      </c>
      <c r="N10" s="65">
        <f>VLOOKUP($A10,'Return Data'!$B$7:$R$2843,17,0)</f>
        <v>8.0945</v>
      </c>
      <c r="O10" s="66">
        <f t="shared" ref="O10:O19" si="6">RANK(N10,N$8:N$42,0)</f>
        <v>16</v>
      </c>
      <c r="P10" s="65">
        <f>VLOOKUP($A10,'Return Data'!$B$7:$R$2843,14,0)</f>
        <v>8.0817999999999994</v>
      </c>
      <c r="Q10" s="66">
        <f t="shared" ref="Q10:Q19" si="7">RANK(P10,P$8:P$42,0)</f>
        <v>15</v>
      </c>
      <c r="R10" s="65">
        <f>VLOOKUP($A10,'Return Data'!$B$7:$R$2843,16,0)</f>
        <v>8.6614000000000004</v>
      </c>
      <c r="S10" s="67">
        <f t="shared" si="0"/>
        <v>7</v>
      </c>
    </row>
    <row r="11" spans="1:19" x14ac:dyDescent="0.3">
      <c r="A11" s="82" t="s">
        <v>1078</v>
      </c>
      <c r="B11" s="64">
        <f>VLOOKUP($A11,'Return Data'!$B$7:$R$2843,3,0)</f>
        <v>44330</v>
      </c>
      <c r="C11" s="65">
        <f>VLOOKUP($A11,'Return Data'!$B$7:$R$2843,4,0)</f>
        <v>15.0025</v>
      </c>
      <c r="D11" s="65">
        <f>VLOOKUP($A11,'Return Data'!$B$7:$R$2843,9,0)</f>
        <v>7.6307999999999998</v>
      </c>
      <c r="E11" s="66">
        <f t="shared" si="1"/>
        <v>12</v>
      </c>
      <c r="F11" s="65">
        <f>VLOOKUP($A11,'Return Data'!$B$7:$R$2843,10,0)</f>
        <v>5.1970000000000001</v>
      </c>
      <c r="G11" s="66">
        <f t="shared" si="2"/>
        <v>22</v>
      </c>
      <c r="H11" s="65">
        <f>VLOOKUP($A11,'Return Data'!$B$7:$R$2843,11,0)</f>
        <v>2.1455000000000002</v>
      </c>
      <c r="I11" s="66">
        <f t="shared" si="3"/>
        <v>20</v>
      </c>
      <c r="J11" s="65">
        <f>VLOOKUP($A11,'Return Data'!$B$7:$R$2843,12,0)</f>
        <v>3.6962000000000002</v>
      </c>
      <c r="K11" s="66">
        <f t="shared" si="4"/>
        <v>17</v>
      </c>
      <c r="L11" s="65">
        <f>VLOOKUP($A11,'Return Data'!$B$7:$R$2843,13,0)</f>
        <v>4.78</v>
      </c>
      <c r="M11" s="66">
        <f t="shared" si="5"/>
        <v>21</v>
      </c>
      <c r="N11" s="65">
        <f>VLOOKUP($A11,'Return Data'!$B$7:$R$2843,17,0)</f>
        <v>2.1846999999999999</v>
      </c>
      <c r="O11" s="66">
        <f t="shared" si="6"/>
        <v>26</v>
      </c>
      <c r="P11" s="65">
        <f>VLOOKUP($A11,'Return Data'!$B$7:$R$2843,14,0)</f>
        <v>2.8993000000000002</v>
      </c>
      <c r="Q11" s="66">
        <f t="shared" si="7"/>
        <v>25</v>
      </c>
      <c r="R11" s="65">
        <f>VLOOKUP($A11,'Return Data'!$B$7:$R$2843,16,0)</f>
        <v>5.7888000000000002</v>
      </c>
      <c r="S11" s="67">
        <f t="shared" si="0"/>
        <v>29</v>
      </c>
    </row>
    <row r="12" spans="1:19" x14ac:dyDescent="0.3">
      <c r="A12" s="82" t="s">
        <v>1081</v>
      </c>
      <c r="B12" s="64">
        <f>VLOOKUP($A12,'Return Data'!$B$7:$R$2843,3,0)</f>
        <v>44330</v>
      </c>
      <c r="C12" s="65">
        <f>VLOOKUP($A12,'Return Data'!$B$7:$R$2843,4,0)</f>
        <v>64.129499999999993</v>
      </c>
      <c r="D12" s="65">
        <f>VLOOKUP($A12,'Return Data'!$B$7:$R$2843,9,0)</f>
        <v>4.5876999999999999</v>
      </c>
      <c r="E12" s="66">
        <f t="shared" si="1"/>
        <v>30</v>
      </c>
      <c r="F12" s="65">
        <f>VLOOKUP($A12,'Return Data'!$B$7:$R$2843,10,0)</f>
        <v>6.3251999999999997</v>
      </c>
      <c r="G12" s="66">
        <f t="shared" si="2"/>
        <v>15</v>
      </c>
      <c r="H12" s="65">
        <f>VLOOKUP($A12,'Return Data'!$B$7:$R$2843,11,0)</f>
        <v>4.0086000000000004</v>
      </c>
      <c r="I12" s="66">
        <f t="shared" si="3"/>
        <v>9</v>
      </c>
      <c r="J12" s="65">
        <f>VLOOKUP($A12,'Return Data'!$B$7:$R$2843,12,0)</f>
        <v>4.7118000000000002</v>
      </c>
      <c r="K12" s="66">
        <f t="shared" si="4"/>
        <v>13</v>
      </c>
      <c r="L12" s="65">
        <f>VLOOKUP($A12,'Return Data'!$B$7:$R$2843,13,0)</f>
        <v>6.8204000000000002</v>
      </c>
      <c r="M12" s="66">
        <f t="shared" si="5"/>
        <v>13</v>
      </c>
      <c r="N12" s="65">
        <f>VLOOKUP($A12,'Return Data'!$B$7:$R$2843,17,0)</f>
        <v>5.4649999999999999</v>
      </c>
      <c r="O12" s="66">
        <f t="shared" si="6"/>
        <v>22</v>
      </c>
      <c r="P12" s="65">
        <f>VLOOKUP($A12,'Return Data'!$B$7:$R$2843,14,0)</f>
        <v>5.343</v>
      </c>
      <c r="Q12" s="66">
        <f t="shared" si="7"/>
        <v>21</v>
      </c>
      <c r="R12" s="65">
        <f>VLOOKUP($A12,'Return Data'!$B$7:$R$2843,16,0)</f>
        <v>8.0306999999999995</v>
      </c>
      <c r="S12" s="67">
        <f t="shared" si="0"/>
        <v>14</v>
      </c>
    </row>
    <row r="13" spans="1:19" x14ac:dyDescent="0.3">
      <c r="A13" s="82" t="s">
        <v>1084</v>
      </c>
      <c r="B13" s="64">
        <f>VLOOKUP($A13,'Return Data'!$B$7:$R$2843,3,0)</f>
        <v>44330</v>
      </c>
      <c r="C13" s="65">
        <f>VLOOKUP($A13,'Return Data'!$B$7:$R$2843,4,0)</f>
        <v>23.394400000000001</v>
      </c>
      <c r="D13" s="65">
        <f>VLOOKUP($A13,'Return Data'!$B$7:$R$2843,9,0)</f>
        <v>12.0867</v>
      </c>
      <c r="E13" s="66">
        <f t="shared" si="1"/>
        <v>1</v>
      </c>
      <c r="F13" s="65">
        <f>VLOOKUP($A13,'Return Data'!$B$7:$R$2843,10,0)</f>
        <v>20.982800000000001</v>
      </c>
      <c r="G13" s="66">
        <f t="shared" si="2"/>
        <v>1</v>
      </c>
      <c r="H13" s="65">
        <f>VLOOKUP($A13,'Return Data'!$B$7:$R$2843,11,0)</f>
        <v>20.707599999999999</v>
      </c>
      <c r="I13" s="66">
        <f t="shared" si="3"/>
        <v>1</v>
      </c>
      <c r="J13" s="65">
        <f>VLOOKUP($A13,'Return Data'!$B$7:$R$2843,12,0)</f>
        <v>15.0007</v>
      </c>
      <c r="K13" s="66">
        <f t="shared" si="4"/>
        <v>1</v>
      </c>
      <c r="L13" s="65">
        <f>VLOOKUP($A13,'Return Data'!$B$7:$R$2843,13,0)</f>
        <v>11.018599999999999</v>
      </c>
      <c r="M13" s="66">
        <f t="shared" si="5"/>
        <v>3</v>
      </c>
      <c r="N13" s="65">
        <f>VLOOKUP($A13,'Return Data'!$B$7:$R$2843,17,0)</f>
        <v>2.6309</v>
      </c>
      <c r="O13" s="66">
        <f t="shared" si="6"/>
        <v>24</v>
      </c>
      <c r="P13" s="65">
        <f>VLOOKUP($A13,'Return Data'!$B$7:$R$2843,14,0)</f>
        <v>4.2198000000000002</v>
      </c>
      <c r="Q13" s="66">
        <f t="shared" si="7"/>
        <v>22</v>
      </c>
      <c r="R13" s="65">
        <f>VLOOKUP($A13,'Return Data'!$B$7:$R$2843,16,0)</f>
        <v>7.7191000000000001</v>
      </c>
      <c r="S13" s="67">
        <f t="shared" si="0"/>
        <v>19</v>
      </c>
    </row>
    <row r="14" spans="1:19" x14ac:dyDescent="0.3">
      <c r="A14" s="82" t="s">
        <v>1086</v>
      </c>
      <c r="B14" s="64">
        <f>VLOOKUP($A14,'Return Data'!$B$7:$R$2843,3,0)</f>
        <v>44330</v>
      </c>
      <c r="C14" s="65">
        <f>VLOOKUP($A14,'Return Data'!$B$7:$R$2843,4,0)</f>
        <v>43.916200000000003</v>
      </c>
      <c r="D14" s="65">
        <f>VLOOKUP($A14,'Return Data'!$B$7:$R$2843,9,0)</f>
        <v>9.5067000000000004</v>
      </c>
      <c r="E14" s="66">
        <f t="shared" si="1"/>
        <v>8</v>
      </c>
      <c r="F14" s="65">
        <f>VLOOKUP($A14,'Return Data'!$B$7:$R$2843,10,0)</f>
        <v>7.7569999999999997</v>
      </c>
      <c r="G14" s="66">
        <f t="shared" si="2"/>
        <v>9</v>
      </c>
      <c r="H14" s="65">
        <f>VLOOKUP($A14,'Return Data'!$B$7:$R$2843,11,0)</f>
        <v>5.4675000000000002</v>
      </c>
      <c r="I14" s="66">
        <f t="shared" si="3"/>
        <v>6</v>
      </c>
      <c r="J14" s="65">
        <f>VLOOKUP($A14,'Return Data'!$B$7:$R$2843,12,0)</f>
        <v>7.6955999999999998</v>
      </c>
      <c r="K14" s="66">
        <f t="shared" si="4"/>
        <v>5</v>
      </c>
      <c r="L14" s="65">
        <f>VLOOKUP($A14,'Return Data'!$B$7:$R$2843,13,0)</f>
        <v>9.8611000000000004</v>
      </c>
      <c r="M14" s="66">
        <f t="shared" si="5"/>
        <v>5</v>
      </c>
      <c r="N14" s="65">
        <f>VLOOKUP($A14,'Return Data'!$B$7:$R$2843,17,0)</f>
        <v>8.9316999999999993</v>
      </c>
      <c r="O14" s="66">
        <f t="shared" si="6"/>
        <v>13</v>
      </c>
      <c r="P14" s="65">
        <f>VLOOKUP($A14,'Return Data'!$B$7:$R$2843,14,0)</f>
        <v>8.3414999999999999</v>
      </c>
      <c r="Q14" s="66">
        <f t="shared" si="7"/>
        <v>12</v>
      </c>
      <c r="R14" s="65">
        <f>VLOOKUP($A14,'Return Data'!$B$7:$R$2843,16,0)</f>
        <v>7.9771999999999998</v>
      </c>
      <c r="S14" s="67">
        <f t="shared" si="0"/>
        <v>15</v>
      </c>
    </row>
    <row r="15" spans="1:19" x14ac:dyDescent="0.3">
      <c r="A15" s="82" t="s">
        <v>1088</v>
      </c>
      <c r="B15" s="64">
        <f>VLOOKUP($A15,'Return Data'!$B$7:$R$2843,3,0)</f>
        <v>44330</v>
      </c>
      <c r="C15" s="65">
        <f>VLOOKUP($A15,'Return Data'!$B$7:$R$2843,4,0)</f>
        <v>34.3919</v>
      </c>
      <c r="D15" s="65">
        <f>VLOOKUP($A15,'Return Data'!$B$7:$R$2843,9,0)</f>
        <v>10.033799999999999</v>
      </c>
      <c r="E15" s="66">
        <f t="shared" si="1"/>
        <v>7</v>
      </c>
      <c r="F15" s="65">
        <f>VLOOKUP($A15,'Return Data'!$B$7:$R$2843,10,0)</f>
        <v>9.4459</v>
      </c>
      <c r="G15" s="66">
        <f t="shared" si="2"/>
        <v>6</v>
      </c>
      <c r="H15" s="65">
        <f>VLOOKUP($A15,'Return Data'!$B$7:$R$2843,11,0)</f>
        <v>6.0789</v>
      </c>
      <c r="I15" s="66">
        <f t="shared" si="3"/>
        <v>4</v>
      </c>
      <c r="J15" s="65">
        <f>VLOOKUP($A15,'Return Data'!$B$7:$R$2843,12,0)</f>
        <v>8.3994999999999997</v>
      </c>
      <c r="K15" s="66">
        <f t="shared" si="4"/>
        <v>4</v>
      </c>
      <c r="L15" s="65">
        <f>VLOOKUP($A15,'Return Data'!$B$7:$R$2843,13,0)</f>
        <v>10.8169</v>
      </c>
      <c r="M15" s="66">
        <f t="shared" si="5"/>
        <v>4</v>
      </c>
      <c r="N15" s="65">
        <f>VLOOKUP($A15,'Return Data'!$B$7:$R$2843,17,0)</f>
        <v>9.8411000000000008</v>
      </c>
      <c r="O15" s="66">
        <f t="shared" si="6"/>
        <v>7</v>
      </c>
      <c r="P15" s="65">
        <f>VLOOKUP($A15,'Return Data'!$B$7:$R$2843,14,0)</f>
        <v>8.4903999999999993</v>
      </c>
      <c r="Q15" s="66">
        <f t="shared" si="7"/>
        <v>9</v>
      </c>
      <c r="R15" s="65">
        <f>VLOOKUP($A15,'Return Data'!$B$7:$R$2843,16,0)</f>
        <v>7.6908000000000003</v>
      </c>
      <c r="S15" s="67">
        <f t="shared" si="0"/>
        <v>21</v>
      </c>
    </row>
    <row r="16" spans="1:19" x14ac:dyDescent="0.3">
      <c r="A16" s="82" t="s">
        <v>1091</v>
      </c>
      <c r="B16" s="64">
        <f>VLOOKUP($A16,'Return Data'!$B$7:$R$2843,3,0)</f>
        <v>44330</v>
      </c>
      <c r="C16" s="65">
        <f>VLOOKUP($A16,'Return Data'!$B$7:$R$2843,4,0)</f>
        <v>36.961100000000002</v>
      </c>
      <c r="D16" s="65">
        <f>VLOOKUP($A16,'Return Data'!$B$7:$R$2843,9,0)</f>
        <v>9.3933999999999997</v>
      </c>
      <c r="E16" s="66">
        <f t="shared" si="1"/>
        <v>9</v>
      </c>
      <c r="F16" s="65">
        <f>VLOOKUP($A16,'Return Data'!$B$7:$R$2843,10,0)</f>
        <v>4.7112999999999996</v>
      </c>
      <c r="G16" s="66">
        <f t="shared" si="2"/>
        <v>24</v>
      </c>
      <c r="H16" s="65">
        <f>VLOOKUP($A16,'Return Data'!$B$7:$R$2843,11,0)</f>
        <v>2.2463000000000002</v>
      </c>
      <c r="I16" s="66">
        <f t="shared" si="3"/>
        <v>17</v>
      </c>
      <c r="J16" s="65">
        <f>VLOOKUP($A16,'Return Data'!$B$7:$R$2843,12,0)</f>
        <v>3.9039000000000001</v>
      </c>
      <c r="K16" s="66">
        <f t="shared" si="4"/>
        <v>15</v>
      </c>
      <c r="L16" s="65">
        <f>VLOOKUP($A16,'Return Data'!$B$7:$R$2843,13,0)</f>
        <v>5.8978000000000002</v>
      </c>
      <c r="M16" s="66">
        <f t="shared" si="5"/>
        <v>16</v>
      </c>
      <c r="N16" s="65">
        <f>VLOOKUP($A16,'Return Data'!$B$7:$R$2843,17,0)</f>
        <v>8.6365999999999996</v>
      </c>
      <c r="O16" s="66">
        <f t="shared" si="6"/>
        <v>14</v>
      </c>
      <c r="P16" s="65">
        <f>VLOOKUP($A16,'Return Data'!$B$7:$R$2843,14,0)</f>
        <v>8.4204000000000008</v>
      </c>
      <c r="Q16" s="66">
        <f t="shared" si="7"/>
        <v>11</v>
      </c>
      <c r="R16" s="65">
        <f>VLOOKUP($A16,'Return Data'!$B$7:$R$2843,16,0)</f>
        <v>7.5928000000000004</v>
      </c>
      <c r="S16" s="67">
        <f t="shared" si="0"/>
        <v>23</v>
      </c>
    </row>
    <row r="17" spans="1:19" x14ac:dyDescent="0.3">
      <c r="A17" s="82" t="s">
        <v>1094</v>
      </c>
      <c r="B17" s="64">
        <f>VLOOKUP($A17,'Return Data'!$B$7:$R$2843,3,0)</f>
        <v>44330</v>
      </c>
      <c r="C17" s="65">
        <f>VLOOKUP($A17,'Return Data'!$B$7:$R$2843,4,0)</f>
        <v>17.5411</v>
      </c>
      <c r="D17" s="65">
        <f>VLOOKUP($A17,'Return Data'!$B$7:$R$2843,9,0)</f>
        <v>7.1650999999999998</v>
      </c>
      <c r="E17" s="66">
        <f t="shared" si="1"/>
        <v>17</v>
      </c>
      <c r="F17" s="65">
        <f>VLOOKUP($A17,'Return Data'!$B$7:$R$2843,10,0)</f>
        <v>6.7733999999999996</v>
      </c>
      <c r="G17" s="66">
        <f t="shared" si="2"/>
        <v>13</v>
      </c>
      <c r="H17" s="65">
        <f>VLOOKUP($A17,'Return Data'!$B$7:$R$2843,11,0)</f>
        <v>3.8214999999999999</v>
      </c>
      <c r="I17" s="66">
        <f t="shared" si="3"/>
        <v>10</v>
      </c>
      <c r="J17" s="65">
        <f>VLOOKUP($A17,'Return Data'!$B$7:$R$2843,12,0)</f>
        <v>7.1174999999999997</v>
      </c>
      <c r="K17" s="66">
        <f t="shared" si="4"/>
        <v>7</v>
      </c>
      <c r="L17" s="65">
        <f>VLOOKUP($A17,'Return Data'!$B$7:$R$2843,13,0)</f>
        <v>9.7773000000000003</v>
      </c>
      <c r="M17" s="66">
        <f t="shared" si="5"/>
        <v>6</v>
      </c>
      <c r="N17" s="65">
        <f>VLOOKUP($A17,'Return Data'!$B$7:$R$2843,17,0)</f>
        <v>6.9673999999999996</v>
      </c>
      <c r="O17" s="66">
        <f t="shared" si="6"/>
        <v>20</v>
      </c>
      <c r="P17" s="65">
        <f>VLOOKUP($A17,'Return Data'!$B$7:$R$2843,14,0)</f>
        <v>6.8456000000000001</v>
      </c>
      <c r="Q17" s="66">
        <f t="shared" si="7"/>
        <v>19</v>
      </c>
      <c r="R17" s="65">
        <f>VLOOKUP($A17,'Return Data'!$B$7:$R$2843,16,0)</f>
        <v>8.1727000000000007</v>
      </c>
      <c r="S17" s="67">
        <f t="shared" si="0"/>
        <v>10</v>
      </c>
    </row>
    <row r="18" spans="1:19" x14ac:dyDescent="0.3">
      <c r="A18" s="82" t="s">
        <v>1097</v>
      </c>
      <c r="B18" s="64">
        <f>VLOOKUP($A18,'Return Data'!$B$7:$R$2843,3,0)</f>
        <v>44330</v>
      </c>
      <c r="C18" s="65">
        <f>VLOOKUP($A18,'Return Data'!$B$7:$R$2843,4,0)</f>
        <v>15.946199999999999</v>
      </c>
      <c r="D18" s="65">
        <f>VLOOKUP($A18,'Return Data'!$B$7:$R$2843,9,0)</f>
        <v>6.7637</v>
      </c>
      <c r="E18" s="66">
        <f t="shared" si="1"/>
        <v>23</v>
      </c>
      <c r="F18" s="65">
        <f>VLOOKUP($A18,'Return Data'!$B$7:$R$2843,10,0)</f>
        <v>7.0437000000000003</v>
      </c>
      <c r="G18" s="66">
        <f t="shared" si="2"/>
        <v>12</v>
      </c>
      <c r="H18" s="65">
        <f>VLOOKUP($A18,'Return Data'!$B$7:$R$2843,11,0)</f>
        <v>6.2896999999999998</v>
      </c>
      <c r="I18" s="66">
        <f t="shared" si="3"/>
        <v>3</v>
      </c>
      <c r="J18" s="65">
        <f>VLOOKUP($A18,'Return Data'!$B$7:$R$2843,12,0)</f>
        <v>8.9300999999999995</v>
      </c>
      <c r="K18" s="66">
        <f t="shared" si="4"/>
        <v>3</v>
      </c>
      <c r="L18" s="65">
        <f>VLOOKUP($A18,'Return Data'!$B$7:$R$2843,13,0)</f>
        <v>11.2575</v>
      </c>
      <c r="M18" s="66">
        <f t="shared" si="5"/>
        <v>2</v>
      </c>
      <c r="N18" s="65">
        <f>VLOOKUP($A18,'Return Data'!$B$7:$R$2843,17,0)</f>
        <v>8.4522999999999993</v>
      </c>
      <c r="O18" s="66">
        <f t="shared" si="6"/>
        <v>15</v>
      </c>
      <c r="P18" s="65">
        <f>VLOOKUP($A18,'Return Data'!$B$7:$R$2843,14,0)</f>
        <v>7.3440000000000003</v>
      </c>
      <c r="Q18" s="66">
        <f t="shared" si="7"/>
        <v>18</v>
      </c>
      <c r="R18" s="65">
        <f>VLOOKUP($A18,'Return Data'!$B$7:$R$2843,16,0)</f>
        <v>7.7107000000000001</v>
      </c>
      <c r="S18" s="67">
        <f t="shared" si="0"/>
        <v>20</v>
      </c>
    </row>
    <row r="19" spans="1:19" x14ac:dyDescent="0.3">
      <c r="A19" s="82" t="s">
        <v>1098</v>
      </c>
      <c r="B19" s="64">
        <f>VLOOKUP($A19,'Return Data'!$B$7:$R$2843,3,0)</f>
        <v>44330</v>
      </c>
      <c r="C19" s="65">
        <f>VLOOKUP($A19,'Return Data'!$B$7:$R$2843,4,0)</f>
        <v>10.7905</v>
      </c>
      <c r="D19" s="65">
        <f>VLOOKUP($A19,'Return Data'!$B$7:$R$2843,9,0)</f>
        <v>6.9233000000000002</v>
      </c>
      <c r="E19" s="66">
        <f t="shared" si="1"/>
        <v>21</v>
      </c>
      <c r="F19" s="65">
        <f>VLOOKUP($A19,'Return Data'!$B$7:$R$2843,10,0)</f>
        <v>5.7805</v>
      </c>
      <c r="G19" s="66">
        <f t="shared" si="2"/>
        <v>18</v>
      </c>
      <c r="H19" s="65">
        <f>VLOOKUP($A19,'Return Data'!$B$7:$R$2843,11,0)</f>
        <v>5.1078000000000001</v>
      </c>
      <c r="I19" s="66">
        <f t="shared" si="3"/>
        <v>7</v>
      </c>
      <c r="J19" s="65">
        <f>VLOOKUP($A19,'Return Data'!$B$7:$R$2843,12,0)</f>
        <v>3.6335999999999999</v>
      </c>
      <c r="K19" s="66">
        <f t="shared" si="4"/>
        <v>19</v>
      </c>
      <c r="L19" s="65">
        <f>VLOOKUP($A19,'Return Data'!$B$7:$R$2843,13,0)</f>
        <v>3.3108</v>
      </c>
      <c r="M19" s="66">
        <f t="shared" si="5"/>
        <v>29</v>
      </c>
      <c r="N19" s="65">
        <f>VLOOKUP($A19,'Return Data'!$B$7:$R$2843,17,0)</f>
        <v>-12.962199999999999</v>
      </c>
      <c r="O19" s="66">
        <f t="shared" si="6"/>
        <v>30</v>
      </c>
      <c r="P19" s="65">
        <f>VLOOKUP($A19,'Return Data'!$B$7:$R$2843,14,0)</f>
        <v>-8.2019000000000002</v>
      </c>
      <c r="Q19" s="66">
        <f t="shared" si="7"/>
        <v>29</v>
      </c>
      <c r="R19" s="65">
        <f>VLOOKUP($A19,'Return Data'!$B$7:$R$2843,16,0)</f>
        <v>1.1107</v>
      </c>
      <c r="S19" s="67">
        <f t="shared" si="0"/>
        <v>30</v>
      </c>
    </row>
    <row r="20" spans="1:19" x14ac:dyDescent="0.3">
      <c r="A20" s="82" t="s">
        <v>1100</v>
      </c>
      <c r="B20" s="64">
        <f>VLOOKUP($A20,'Return Data'!$B$7:$R$2843,3,0)</f>
        <v>44330</v>
      </c>
      <c r="C20" s="65">
        <f>VLOOKUP($A20,'Return Data'!$B$7:$R$2843,4,0)</f>
        <v>4.2099999999999999E-2</v>
      </c>
      <c r="D20" s="65">
        <f>VLOOKUP($A20,'Return Data'!$B$7:$R$2843,9,0)</f>
        <v>10.9412</v>
      </c>
      <c r="E20" s="66">
        <f t="shared" si="1"/>
        <v>4</v>
      </c>
      <c r="F20" s="65">
        <f>VLOOKUP($A20,'Return Data'!$B$7:$R$2843,10,0)</f>
        <v>10.761200000000001</v>
      </c>
      <c r="G20" s="66">
        <f t="shared" si="2"/>
        <v>5</v>
      </c>
      <c r="H20" s="65">
        <f>VLOOKUP($A20,'Return Data'!$B$7:$R$2843,11,0)</f>
        <v>-41.844000000000001</v>
      </c>
      <c r="I20" s="66">
        <f t="shared" si="3"/>
        <v>34</v>
      </c>
      <c r="J20" s="65"/>
      <c r="K20" s="66"/>
      <c r="L20" s="65"/>
      <c r="M20" s="66"/>
      <c r="N20" s="65"/>
      <c r="O20" s="66"/>
      <c r="P20" s="65"/>
      <c r="Q20" s="66"/>
      <c r="R20" s="65">
        <f>VLOOKUP($A20,'Return Data'!$B$7:$R$2843,16,0)</f>
        <v>-15.8102</v>
      </c>
      <c r="S20" s="67">
        <f t="shared" si="0"/>
        <v>33</v>
      </c>
    </row>
    <row r="21" spans="1:19" x14ac:dyDescent="0.3">
      <c r="A21" s="82" t="s">
        <v>1105</v>
      </c>
      <c r="B21" s="64">
        <f>VLOOKUP($A21,'Return Data'!$B$7:$R$2843,3,0)</f>
        <v>44330</v>
      </c>
      <c r="C21" s="65">
        <f>VLOOKUP($A21,'Return Data'!$B$7:$R$2843,4,0)</f>
        <v>39.644199999999998</v>
      </c>
      <c r="D21" s="65">
        <f>VLOOKUP($A21,'Return Data'!$B$7:$R$2843,9,0)</f>
        <v>7.157</v>
      </c>
      <c r="E21" s="66">
        <f t="shared" si="1"/>
        <v>18</v>
      </c>
      <c r="F21" s="65">
        <f>VLOOKUP($A21,'Return Data'!$B$7:$R$2843,10,0)</f>
        <v>5.6939000000000002</v>
      </c>
      <c r="G21" s="66">
        <f t="shared" si="2"/>
        <v>19</v>
      </c>
      <c r="H21" s="65">
        <f>VLOOKUP($A21,'Return Data'!$B$7:$R$2843,11,0)</f>
        <v>3.4460000000000002</v>
      </c>
      <c r="I21" s="66">
        <f t="shared" si="3"/>
        <v>11</v>
      </c>
      <c r="J21" s="65">
        <f>VLOOKUP($A21,'Return Data'!$B$7:$R$2843,12,0)</f>
        <v>6.7343999999999999</v>
      </c>
      <c r="K21" s="66">
        <f>RANK(J21,J$8:J$42,0)</f>
        <v>8</v>
      </c>
      <c r="L21" s="65">
        <f>VLOOKUP($A21,'Return Data'!$B$7:$R$2843,13,0)</f>
        <v>8.7797000000000001</v>
      </c>
      <c r="M21" s="66">
        <f>RANK(L21,L$8:L$42,0)</f>
        <v>8</v>
      </c>
      <c r="N21" s="65">
        <f>VLOOKUP($A21,'Return Data'!$B$7:$R$2843,17,0)</f>
        <v>10.4621</v>
      </c>
      <c r="O21" s="66">
        <f>RANK(N21,N$8:N$42,0)</f>
        <v>3</v>
      </c>
      <c r="P21" s="65">
        <f>VLOOKUP($A21,'Return Data'!$B$7:$R$2843,14,0)</f>
        <v>9.5625</v>
      </c>
      <c r="Q21" s="66">
        <f>RANK(P21,P$8:P$42,0)</f>
        <v>3</v>
      </c>
      <c r="R21" s="65">
        <f>VLOOKUP($A21,'Return Data'!$B$7:$R$2843,16,0)</f>
        <v>8.1720000000000006</v>
      </c>
      <c r="S21" s="67">
        <f t="shared" si="0"/>
        <v>11</v>
      </c>
    </row>
    <row r="22" spans="1:19" x14ac:dyDescent="0.3">
      <c r="A22" s="82" t="s">
        <v>1106</v>
      </c>
      <c r="B22" s="64">
        <f>VLOOKUP($A22,'Return Data'!$B$7:$R$2843,3,0)</f>
        <v>44330</v>
      </c>
      <c r="C22" s="65">
        <f>VLOOKUP($A22,'Return Data'!$B$7:$R$2843,4,0)</f>
        <v>58.197499999999998</v>
      </c>
      <c r="D22" s="65">
        <f>VLOOKUP($A22,'Return Data'!$B$7:$R$2843,9,0)</f>
        <v>6.4867999999999997</v>
      </c>
      <c r="E22" s="66">
        <f t="shared" si="1"/>
        <v>26</v>
      </c>
      <c r="F22" s="65">
        <f>VLOOKUP($A22,'Return Data'!$B$7:$R$2843,10,0)</f>
        <v>4.3916000000000004</v>
      </c>
      <c r="G22" s="66">
        <f t="shared" si="2"/>
        <v>26</v>
      </c>
      <c r="H22" s="65">
        <f>VLOOKUP($A22,'Return Data'!$B$7:$R$2843,11,0)</f>
        <v>1.5952999999999999</v>
      </c>
      <c r="I22" s="66">
        <f t="shared" si="3"/>
        <v>22</v>
      </c>
      <c r="J22" s="65">
        <f>VLOOKUP($A22,'Return Data'!$B$7:$R$2843,12,0)</f>
        <v>2.7968999999999999</v>
      </c>
      <c r="K22" s="66">
        <f>RANK(J22,J$8:J$42,0)</f>
        <v>23</v>
      </c>
      <c r="L22" s="65">
        <f>VLOOKUP($A22,'Return Data'!$B$7:$R$2843,13,0)</f>
        <v>5.2393999999999998</v>
      </c>
      <c r="M22" s="66">
        <f>RANK(L22,L$8:L$42,0)</f>
        <v>20</v>
      </c>
      <c r="N22" s="65">
        <f>VLOOKUP($A22,'Return Data'!$B$7:$R$2843,17,0)</f>
        <v>6.1367000000000003</v>
      </c>
      <c r="O22" s="66">
        <f>RANK(N22,N$8:N$42,0)</f>
        <v>21</v>
      </c>
      <c r="P22" s="65">
        <f>VLOOKUP($A22,'Return Data'!$B$7:$R$2843,14,0)</f>
        <v>6.1757999999999997</v>
      </c>
      <c r="Q22" s="66">
        <f>RANK(P22,P$8:P$42,0)</f>
        <v>20</v>
      </c>
      <c r="R22" s="65">
        <f>VLOOKUP($A22,'Return Data'!$B$7:$R$2843,16,0)</f>
        <v>7.8106</v>
      </c>
      <c r="S22" s="67">
        <f t="shared" si="0"/>
        <v>17</v>
      </c>
    </row>
    <row r="23" spans="1:19" x14ac:dyDescent="0.3">
      <c r="A23" s="82" t="s">
        <v>1110</v>
      </c>
      <c r="B23" s="64">
        <f>VLOOKUP($A23,'Return Data'!$B$7:$R$2843,3,0)</f>
        <v>44330</v>
      </c>
      <c r="C23" s="65">
        <f>VLOOKUP($A23,'Return Data'!$B$7:$R$2843,4,0)</f>
        <v>28.575700000000001</v>
      </c>
      <c r="D23" s="65">
        <f>VLOOKUP($A23,'Return Data'!$B$7:$R$2843,9,0)</f>
        <v>10.4694</v>
      </c>
      <c r="E23" s="66">
        <f t="shared" si="1"/>
        <v>6</v>
      </c>
      <c r="F23" s="65">
        <f>VLOOKUP($A23,'Return Data'!$B$7:$R$2843,10,0)</f>
        <v>8.3024000000000004</v>
      </c>
      <c r="G23" s="66">
        <f t="shared" si="2"/>
        <v>8</v>
      </c>
      <c r="H23" s="65">
        <f>VLOOKUP($A23,'Return Data'!$B$7:$R$2843,11,0)</f>
        <v>4.7209000000000003</v>
      </c>
      <c r="I23" s="66">
        <f t="shared" si="3"/>
        <v>8</v>
      </c>
      <c r="J23" s="65">
        <f>VLOOKUP($A23,'Return Data'!$B$7:$R$2843,12,0)</f>
        <v>5.8361999999999998</v>
      </c>
      <c r="K23" s="66">
        <f>RANK(J23,J$8:J$42,0)</f>
        <v>9</v>
      </c>
      <c r="L23" s="65">
        <f>VLOOKUP($A23,'Return Data'!$B$7:$R$2843,13,0)</f>
        <v>8.6792999999999996</v>
      </c>
      <c r="M23" s="66">
        <f>RANK(L23,L$8:L$42,0)</f>
        <v>9</v>
      </c>
      <c r="N23" s="65">
        <f>VLOOKUP($A23,'Return Data'!$B$7:$R$2843,17,0)</f>
        <v>0.72009999999999996</v>
      </c>
      <c r="O23" s="66">
        <f>RANK(N23,N$8:N$42,0)</f>
        <v>27</v>
      </c>
      <c r="P23" s="65">
        <f>VLOOKUP($A23,'Return Data'!$B$7:$R$2843,14,0)</f>
        <v>2.1956000000000002</v>
      </c>
      <c r="Q23" s="66">
        <f>RANK(P23,P$8:P$42,0)</f>
        <v>26</v>
      </c>
      <c r="R23" s="65">
        <f>VLOOKUP($A23,'Return Data'!$B$7:$R$2843,16,0)</f>
        <v>5.8472</v>
      </c>
      <c r="S23" s="67">
        <f t="shared" si="0"/>
        <v>27</v>
      </c>
    </row>
    <row r="24" spans="1:19" x14ac:dyDescent="0.3">
      <c r="A24" s="82" t="s">
        <v>1111</v>
      </c>
      <c r="B24" s="64">
        <f>VLOOKUP($A24,'Return Data'!$B$7:$R$2843,3,0)</f>
        <v>44330</v>
      </c>
      <c r="C24" s="65">
        <f>VLOOKUP($A24,'Return Data'!$B$7:$R$2843,4,0)</f>
        <v>0.7853</v>
      </c>
      <c r="D24" s="65">
        <f>VLOOKUP($A24,'Return Data'!$B$7:$R$2843,9,0)</f>
        <v>0</v>
      </c>
      <c r="E24" s="66">
        <f t="shared" si="1"/>
        <v>34</v>
      </c>
      <c r="F24" s="65">
        <f>VLOOKUP($A24,'Return Data'!$B$7:$R$2843,10,0)</f>
        <v>0</v>
      </c>
      <c r="G24" s="66">
        <f t="shared" si="2"/>
        <v>34</v>
      </c>
      <c r="H24" s="65">
        <f>VLOOKUP($A24,'Return Data'!$B$7:$R$2843,11,0)</f>
        <v>0</v>
      </c>
      <c r="I24" s="66">
        <f t="shared" si="3"/>
        <v>30</v>
      </c>
      <c r="J24" s="65">
        <f>VLOOKUP($A24,'Return Data'!$B$7:$R$2843,12,0)</f>
        <v>0</v>
      </c>
      <c r="K24" s="66">
        <f>RANK(J24,J$8:J$42,0)</f>
        <v>31</v>
      </c>
      <c r="L24" s="65">
        <f>VLOOKUP($A24,'Return Data'!$B$7:$R$2843,13,0)</f>
        <v>0</v>
      </c>
      <c r="M24" s="66">
        <f>RANK(L24,L$8:L$42,0)</f>
        <v>31</v>
      </c>
      <c r="N24" s="65"/>
      <c r="O24" s="66"/>
      <c r="P24" s="65"/>
      <c r="Q24" s="66"/>
      <c r="R24" s="65">
        <f>VLOOKUP($A24,'Return Data'!$B$7:$R$2843,16,0)</f>
        <v>-23.607800000000001</v>
      </c>
      <c r="S24" s="67">
        <f t="shared" si="0"/>
        <v>35</v>
      </c>
    </row>
    <row r="25" spans="1:19" x14ac:dyDescent="0.3">
      <c r="A25" s="82" t="s">
        <v>1115</v>
      </c>
      <c r="B25" s="64">
        <f>VLOOKUP($A25,'Return Data'!$B$7:$R$2843,3,0)</f>
        <v>44330</v>
      </c>
      <c r="C25" s="65">
        <f>VLOOKUP($A25,'Return Data'!$B$7:$R$2843,4,0)</f>
        <v>8.3099999999999993E-2</v>
      </c>
      <c r="D25" s="65">
        <f>VLOOKUP($A25,'Return Data'!$B$7:$R$2843,9,0)</f>
        <v>11.0875</v>
      </c>
      <c r="E25" s="66">
        <f t="shared" si="1"/>
        <v>3</v>
      </c>
      <c r="F25" s="65">
        <f>VLOOKUP($A25,'Return Data'!$B$7:$R$2843,10,0)</f>
        <v>11.417400000000001</v>
      </c>
      <c r="G25" s="66">
        <f t="shared" si="2"/>
        <v>3</v>
      </c>
      <c r="H25" s="65">
        <f>VLOOKUP($A25,'Return Data'!$B$7:$R$2843,11,0)</f>
        <v>-41.069499999999998</v>
      </c>
      <c r="I25" s="66">
        <f t="shared" si="3"/>
        <v>33</v>
      </c>
      <c r="J25" s="65"/>
      <c r="K25" s="66"/>
      <c r="L25" s="65"/>
      <c r="M25" s="66"/>
      <c r="N25" s="65"/>
      <c r="O25" s="66"/>
      <c r="P25" s="65"/>
      <c r="Q25" s="66"/>
      <c r="R25" s="65">
        <f>VLOOKUP($A25,'Return Data'!$B$7:$R$2843,16,0)</f>
        <v>-12.469099999999999</v>
      </c>
      <c r="S25" s="67">
        <f t="shared" si="0"/>
        <v>31</v>
      </c>
    </row>
    <row r="26" spans="1:19" x14ac:dyDescent="0.3">
      <c r="A26" s="82" t="s">
        <v>1117</v>
      </c>
      <c r="B26" s="64">
        <f>VLOOKUP($A26,'Return Data'!$B$7:$R$2843,3,0)</f>
        <v>44330</v>
      </c>
      <c r="C26" s="65">
        <f>VLOOKUP($A26,'Return Data'!$B$7:$R$2843,4,0)</f>
        <v>14.127599999999999</v>
      </c>
      <c r="D26" s="65">
        <f>VLOOKUP($A26,'Return Data'!$B$7:$R$2843,9,0)</f>
        <v>4.5636999999999999</v>
      </c>
      <c r="E26" s="66">
        <f t="shared" si="1"/>
        <v>31</v>
      </c>
      <c r="F26" s="65">
        <f>VLOOKUP($A26,'Return Data'!$B$7:$R$2843,10,0)</f>
        <v>4.1680999999999999</v>
      </c>
      <c r="G26" s="66">
        <f t="shared" si="2"/>
        <v>27</v>
      </c>
      <c r="H26" s="65">
        <f>VLOOKUP($A26,'Return Data'!$B$7:$R$2843,11,0)</f>
        <v>2.1709999999999998</v>
      </c>
      <c r="I26" s="66">
        <f t="shared" si="3"/>
        <v>18</v>
      </c>
      <c r="J26" s="65">
        <f>VLOOKUP($A26,'Return Data'!$B$7:$R$2843,12,0)</f>
        <v>4.2676999999999996</v>
      </c>
      <c r="K26" s="66">
        <f t="shared" ref="K26:K38" si="8">RANK(J26,J$8:J$42,0)</f>
        <v>14</v>
      </c>
      <c r="L26" s="65">
        <f>VLOOKUP($A26,'Return Data'!$B$7:$R$2843,13,0)</f>
        <v>2.3569</v>
      </c>
      <c r="M26" s="66">
        <f t="shared" ref="M26:M38" si="9">RANK(L26,L$8:L$42,0)</f>
        <v>30</v>
      </c>
      <c r="N26" s="65">
        <f>VLOOKUP($A26,'Return Data'!$B$7:$R$2843,17,0)</f>
        <v>2.2193000000000001</v>
      </c>
      <c r="O26" s="66">
        <f t="shared" ref="O26:O38" si="10">RANK(N26,N$8:N$42,0)</f>
        <v>25</v>
      </c>
      <c r="P26" s="65">
        <f>VLOOKUP($A26,'Return Data'!$B$7:$R$2843,14,0)</f>
        <v>3.3997999999999999</v>
      </c>
      <c r="Q26" s="66">
        <f t="shared" ref="Q26:Q38" si="11">RANK(P26,P$8:P$42,0)</f>
        <v>24</v>
      </c>
      <c r="R26" s="65">
        <f>VLOOKUP($A26,'Return Data'!$B$7:$R$2843,16,0)</f>
        <v>5.8026999999999997</v>
      </c>
      <c r="S26" s="67">
        <f t="shared" si="0"/>
        <v>28</v>
      </c>
    </row>
    <row r="27" spans="1:19" x14ac:dyDescent="0.3">
      <c r="A27" s="82" t="s">
        <v>1120</v>
      </c>
      <c r="B27" s="64">
        <f>VLOOKUP($A27,'Return Data'!$B$7:$R$2843,3,0)</f>
        <v>44330</v>
      </c>
      <c r="C27" s="65">
        <f>VLOOKUP($A27,'Return Data'!$B$7:$R$2843,4,0)</f>
        <v>98.798100000000005</v>
      </c>
      <c r="D27" s="65">
        <f>VLOOKUP($A27,'Return Data'!$B$7:$R$2843,9,0)</f>
        <v>6.8769999999999998</v>
      </c>
      <c r="E27" s="66">
        <f t="shared" si="1"/>
        <v>22</v>
      </c>
      <c r="F27" s="65">
        <f>VLOOKUP($A27,'Return Data'!$B$7:$R$2843,10,0)</f>
        <v>8.8773</v>
      </c>
      <c r="G27" s="66">
        <f t="shared" si="2"/>
        <v>7</v>
      </c>
      <c r="H27" s="65">
        <f>VLOOKUP($A27,'Return Data'!$B$7:$R$2843,11,0)</f>
        <v>3.339</v>
      </c>
      <c r="I27" s="66">
        <f t="shared" si="3"/>
        <v>12</v>
      </c>
      <c r="J27" s="65">
        <f>VLOOKUP($A27,'Return Data'!$B$7:$R$2843,12,0)</f>
        <v>5.0865999999999998</v>
      </c>
      <c r="K27" s="66">
        <f t="shared" si="8"/>
        <v>11</v>
      </c>
      <c r="L27" s="65">
        <f>VLOOKUP($A27,'Return Data'!$B$7:$R$2843,13,0)</f>
        <v>7.6505999999999998</v>
      </c>
      <c r="M27" s="66">
        <f t="shared" si="9"/>
        <v>11</v>
      </c>
      <c r="N27" s="65">
        <f>VLOOKUP($A27,'Return Data'!$B$7:$R$2843,17,0)</f>
        <v>10.2256</v>
      </c>
      <c r="O27" s="66">
        <f t="shared" si="10"/>
        <v>4</v>
      </c>
      <c r="P27" s="65">
        <f>VLOOKUP($A27,'Return Data'!$B$7:$R$2843,14,0)</f>
        <v>9.6089000000000002</v>
      </c>
      <c r="Q27" s="66">
        <f t="shared" si="11"/>
        <v>2</v>
      </c>
      <c r="R27" s="65">
        <f>VLOOKUP($A27,'Return Data'!$B$7:$R$2843,16,0)</f>
        <v>9.3671000000000006</v>
      </c>
      <c r="S27" s="67">
        <f t="shared" si="0"/>
        <v>2</v>
      </c>
    </row>
    <row r="28" spans="1:19" x14ac:dyDescent="0.3">
      <c r="A28" s="82" t="s">
        <v>1123</v>
      </c>
      <c r="B28" s="64">
        <f>VLOOKUP($A28,'Return Data'!$B$7:$R$2843,3,0)</f>
        <v>44330</v>
      </c>
      <c r="C28" s="65">
        <f>VLOOKUP($A28,'Return Data'!$B$7:$R$2843,4,0)</f>
        <v>45.683199999999999</v>
      </c>
      <c r="D28" s="65">
        <f>VLOOKUP($A28,'Return Data'!$B$7:$R$2843,9,0)</f>
        <v>7.9878999999999998</v>
      </c>
      <c r="E28" s="66">
        <f t="shared" si="1"/>
        <v>11</v>
      </c>
      <c r="F28" s="65">
        <f>VLOOKUP($A28,'Return Data'!$B$7:$R$2843,10,0)</f>
        <v>6.4055999999999997</v>
      </c>
      <c r="G28" s="66">
        <f t="shared" si="2"/>
        <v>14</v>
      </c>
      <c r="H28" s="65">
        <f>VLOOKUP($A28,'Return Data'!$B$7:$R$2843,11,0)</f>
        <v>2.1465999999999998</v>
      </c>
      <c r="I28" s="66">
        <f t="shared" si="3"/>
        <v>19</v>
      </c>
      <c r="J28" s="65">
        <f>VLOOKUP($A28,'Return Data'!$B$7:$R$2843,12,0)</f>
        <v>3.4969000000000001</v>
      </c>
      <c r="K28" s="66">
        <f t="shared" si="8"/>
        <v>20</v>
      </c>
      <c r="L28" s="65">
        <f>VLOOKUP($A28,'Return Data'!$B$7:$R$2843,13,0)</f>
        <v>5.5856000000000003</v>
      </c>
      <c r="M28" s="66">
        <f t="shared" si="9"/>
        <v>18</v>
      </c>
      <c r="N28" s="65">
        <f>VLOOKUP($A28,'Return Data'!$B$7:$R$2843,17,0)</f>
        <v>8.9454999999999991</v>
      </c>
      <c r="O28" s="66">
        <f t="shared" si="10"/>
        <v>12</v>
      </c>
      <c r="P28" s="65">
        <f>VLOOKUP($A28,'Return Data'!$B$7:$R$2843,14,0)</f>
        <v>8.4436999999999998</v>
      </c>
      <c r="Q28" s="66">
        <f t="shared" si="11"/>
        <v>10</v>
      </c>
      <c r="R28" s="65">
        <f>VLOOKUP($A28,'Return Data'!$B$7:$R$2843,16,0)</f>
        <v>8.4802999999999997</v>
      </c>
      <c r="S28" s="67">
        <f t="shared" si="0"/>
        <v>8</v>
      </c>
    </row>
    <row r="29" spans="1:19" x14ac:dyDescent="0.3">
      <c r="A29" s="82" t="s">
        <v>1124</v>
      </c>
      <c r="B29" s="64">
        <f>VLOOKUP($A29,'Return Data'!$B$7:$R$2843,3,0)</f>
        <v>44330</v>
      </c>
      <c r="C29" s="65">
        <f>VLOOKUP($A29,'Return Data'!$B$7:$R$2843,4,0)</f>
        <v>46.922600000000003</v>
      </c>
      <c r="D29" s="65">
        <f>VLOOKUP($A29,'Return Data'!$B$7:$R$2843,9,0)</f>
        <v>5.3853999999999997</v>
      </c>
      <c r="E29" s="66">
        <f t="shared" si="1"/>
        <v>28</v>
      </c>
      <c r="F29" s="65">
        <f>VLOOKUP($A29,'Return Data'!$B$7:$R$2843,10,0)</f>
        <v>3.8717000000000001</v>
      </c>
      <c r="G29" s="66">
        <f t="shared" si="2"/>
        <v>30</v>
      </c>
      <c r="H29" s="65">
        <f>VLOOKUP($A29,'Return Data'!$B$7:$R$2843,11,0)</f>
        <v>2.1368999999999998</v>
      </c>
      <c r="I29" s="66">
        <f t="shared" si="3"/>
        <v>21</v>
      </c>
      <c r="J29" s="65">
        <f>VLOOKUP($A29,'Return Data'!$B$7:$R$2843,12,0)</f>
        <v>3.4142000000000001</v>
      </c>
      <c r="K29" s="66">
        <f t="shared" si="8"/>
        <v>21</v>
      </c>
      <c r="L29" s="65">
        <f>VLOOKUP($A29,'Return Data'!$B$7:$R$2843,13,0)</f>
        <v>5.4504000000000001</v>
      </c>
      <c r="M29" s="66">
        <f t="shared" si="9"/>
        <v>19</v>
      </c>
      <c r="N29" s="65">
        <f>VLOOKUP($A29,'Return Data'!$B$7:$R$2843,17,0)</f>
        <v>7.8956</v>
      </c>
      <c r="O29" s="66">
        <f t="shared" si="10"/>
        <v>19</v>
      </c>
      <c r="P29" s="65">
        <f>VLOOKUP($A29,'Return Data'!$B$7:$R$2843,14,0)</f>
        <v>7.4865000000000004</v>
      </c>
      <c r="Q29" s="66">
        <f t="shared" si="11"/>
        <v>17</v>
      </c>
      <c r="R29" s="65">
        <f>VLOOKUP($A29,'Return Data'!$B$7:$R$2843,16,0)</f>
        <v>7.76</v>
      </c>
      <c r="S29" s="67">
        <f t="shared" si="0"/>
        <v>18</v>
      </c>
    </row>
    <row r="30" spans="1:19" x14ac:dyDescent="0.3">
      <c r="A30" s="82" t="s">
        <v>1126</v>
      </c>
      <c r="B30" s="64">
        <f>VLOOKUP($A30,'Return Data'!$B$7:$R$2843,3,0)</f>
        <v>44330</v>
      </c>
      <c r="C30" s="65">
        <f>VLOOKUP($A30,'Return Data'!$B$7:$R$2843,4,0)</f>
        <v>34.653700000000001</v>
      </c>
      <c r="D30" s="65">
        <f>VLOOKUP($A30,'Return Data'!$B$7:$R$2843,9,0)</f>
        <v>7.4142000000000001</v>
      </c>
      <c r="E30" s="66">
        <f t="shared" si="1"/>
        <v>13</v>
      </c>
      <c r="F30" s="65">
        <f>VLOOKUP($A30,'Return Data'!$B$7:$R$2843,10,0)</f>
        <v>4.6317000000000004</v>
      </c>
      <c r="G30" s="66">
        <f t="shared" si="2"/>
        <v>25</v>
      </c>
      <c r="H30" s="65">
        <f>VLOOKUP($A30,'Return Data'!$B$7:$R$2843,11,0)</f>
        <v>0.627</v>
      </c>
      <c r="I30" s="66">
        <f t="shared" si="3"/>
        <v>28</v>
      </c>
      <c r="J30" s="65">
        <f>VLOOKUP($A30,'Return Data'!$B$7:$R$2843,12,0)</f>
        <v>2.7431000000000001</v>
      </c>
      <c r="K30" s="66">
        <f t="shared" si="8"/>
        <v>25</v>
      </c>
      <c r="L30" s="65">
        <f>VLOOKUP($A30,'Return Data'!$B$7:$R$2843,13,0)</f>
        <v>3.7035999999999998</v>
      </c>
      <c r="M30" s="66">
        <f t="shared" si="9"/>
        <v>28</v>
      </c>
      <c r="N30" s="65">
        <f>VLOOKUP($A30,'Return Data'!$B$7:$R$2843,17,0)</f>
        <v>7.9931000000000001</v>
      </c>
      <c r="O30" s="66">
        <f t="shared" si="10"/>
        <v>18</v>
      </c>
      <c r="P30" s="65">
        <f>VLOOKUP($A30,'Return Data'!$B$7:$R$2843,14,0)</f>
        <v>8.2139000000000006</v>
      </c>
      <c r="Q30" s="66">
        <f t="shared" si="11"/>
        <v>13</v>
      </c>
      <c r="R30" s="65">
        <f>VLOOKUP($A30,'Return Data'!$B$7:$R$2843,16,0)</f>
        <v>6.9728000000000003</v>
      </c>
      <c r="S30" s="67">
        <f t="shared" si="0"/>
        <v>25</v>
      </c>
    </row>
    <row r="31" spans="1:19" x14ac:dyDescent="0.3">
      <c r="A31" s="82" t="s">
        <v>1128</v>
      </c>
      <c r="B31" s="64">
        <f>VLOOKUP($A31,'Return Data'!$B$7:$R$2843,3,0)</f>
        <v>44330</v>
      </c>
      <c r="C31" s="65">
        <f>VLOOKUP($A31,'Return Data'!$B$7:$R$2843,4,0)</f>
        <v>31.197600000000001</v>
      </c>
      <c r="D31" s="65">
        <f>VLOOKUP($A31,'Return Data'!$B$7:$R$2843,9,0)</f>
        <v>6.9744000000000002</v>
      </c>
      <c r="E31" s="66">
        <f t="shared" si="1"/>
        <v>20</v>
      </c>
      <c r="F31" s="65">
        <f>VLOOKUP($A31,'Return Data'!$B$7:$R$2843,10,0)</f>
        <v>7.1327999999999996</v>
      </c>
      <c r="G31" s="66">
        <f t="shared" si="2"/>
        <v>11</v>
      </c>
      <c r="H31" s="65">
        <f>VLOOKUP($A31,'Return Data'!$B$7:$R$2843,11,0)</f>
        <v>2.7328000000000001</v>
      </c>
      <c r="I31" s="66">
        <f t="shared" si="3"/>
        <v>15</v>
      </c>
      <c r="J31" s="65">
        <f>VLOOKUP($A31,'Return Data'!$B$7:$R$2843,12,0)</f>
        <v>4.7636000000000003</v>
      </c>
      <c r="K31" s="66">
        <f t="shared" si="8"/>
        <v>12</v>
      </c>
      <c r="L31" s="65">
        <f>VLOOKUP($A31,'Return Data'!$B$7:$R$2843,13,0)</f>
        <v>7.4459999999999997</v>
      </c>
      <c r="M31" s="66">
        <f t="shared" si="9"/>
        <v>12</v>
      </c>
      <c r="N31" s="65">
        <f>VLOOKUP($A31,'Return Data'!$B$7:$R$2843,17,0)</f>
        <v>9.9682999999999993</v>
      </c>
      <c r="O31" s="66">
        <f t="shared" si="10"/>
        <v>6</v>
      </c>
      <c r="P31" s="65">
        <f>VLOOKUP($A31,'Return Data'!$B$7:$R$2843,14,0)</f>
        <v>9.1128</v>
      </c>
      <c r="Q31" s="66">
        <f t="shared" si="11"/>
        <v>7</v>
      </c>
      <c r="R31" s="65">
        <f>VLOOKUP($A31,'Return Data'!$B$7:$R$2843,16,0)</f>
        <v>9.3375000000000004</v>
      </c>
      <c r="S31" s="67">
        <f t="shared" si="0"/>
        <v>3</v>
      </c>
    </row>
    <row r="32" spans="1:19" x14ac:dyDescent="0.3">
      <c r="A32" s="82" t="s">
        <v>1131</v>
      </c>
      <c r="B32" s="64">
        <f>VLOOKUP($A32,'Return Data'!$B$7:$R$2843,3,0)</f>
        <v>44330</v>
      </c>
      <c r="C32" s="65">
        <f>VLOOKUP($A32,'Return Data'!$B$7:$R$2843,4,0)</f>
        <v>53.5169</v>
      </c>
      <c r="D32" s="65">
        <f>VLOOKUP($A32,'Return Data'!$B$7:$R$2843,9,0)</f>
        <v>10.8918</v>
      </c>
      <c r="E32" s="66">
        <f t="shared" si="1"/>
        <v>5</v>
      </c>
      <c r="F32" s="65">
        <f>VLOOKUP($A32,'Return Data'!$B$7:$R$2843,10,0)</f>
        <v>3.8820000000000001</v>
      </c>
      <c r="G32" s="66">
        <f t="shared" si="2"/>
        <v>29</v>
      </c>
      <c r="H32" s="65">
        <f>VLOOKUP($A32,'Return Data'!$B$7:$R$2843,11,0)</f>
        <v>0.72660000000000002</v>
      </c>
      <c r="I32" s="66">
        <f t="shared" si="3"/>
        <v>27</v>
      </c>
      <c r="J32" s="65">
        <f>VLOOKUP($A32,'Return Data'!$B$7:$R$2843,12,0)</f>
        <v>2.7763</v>
      </c>
      <c r="K32" s="66">
        <f t="shared" si="8"/>
        <v>24</v>
      </c>
      <c r="L32" s="65">
        <f>VLOOKUP($A32,'Return Data'!$B$7:$R$2843,13,0)</f>
        <v>4.4377000000000004</v>
      </c>
      <c r="M32" s="66">
        <f t="shared" si="9"/>
        <v>23</v>
      </c>
      <c r="N32" s="65">
        <f>VLOOKUP($A32,'Return Data'!$B$7:$R$2843,17,0)</f>
        <v>9.5862999999999996</v>
      </c>
      <c r="O32" s="66">
        <f t="shared" si="10"/>
        <v>8</v>
      </c>
      <c r="P32" s="65">
        <f>VLOOKUP($A32,'Return Data'!$B$7:$R$2843,14,0)</f>
        <v>9.3958999999999993</v>
      </c>
      <c r="Q32" s="66">
        <f t="shared" si="11"/>
        <v>6</v>
      </c>
      <c r="R32" s="65">
        <f>VLOOKUP($A32,'Return Data'!$B$7:$R$2843,16,0)</f>
        <v>8.3790999999999993</v>
      </c>
      <c r="S32" s="67">
        <f t="shared" si="0"/>
        <v>9</v>
      </c>
    </row>
    <row r="33" spans="1:19" x14ac:dyDescent="0.3">
      <c r="A33" s="82" t="s">
        <v>1132</v>
      </c>
      <c r="B33" s="64">
        <f>VLOOKUP($A33,'Return Data'!$B$7:$R$2843,3,0)</f>
        <v>44330</v>
      </c>
      <c r="C33" s="65">
        <f>VLOOKUP($A33,'Return Data'!$B$7:$R$2843,4,0)</f>
        <v>49.9953</v>
      </c>
      <c r="D33" s="65">
        <f>VLOOKUP($A33,'Return Data'!$B$7:$R$2843,9,0)</f>
        <v>7.1837</v>
      </c>
      <c r="E33" s="66">
        <f t="shared" si="1"/>
        <v>16</v>
      </c>
      <c r="F33" s="65">
        <f>VLOOKUP($A33,'Return Data'!$B$7:$R$2843,10,0)</f>
        <v>1.2232000000000001</v>
      </c>
      <c r="G33" s="66">
        <f t="shared" si="2"/>
        <v>33</v>
      </c>
      <c r="H33" s="65">
        <f>VLOOKUP($A33,'Return Data'!$B$7:$R$2843,11,0)</f>
        <v>-0.254</v>
      </c>
      <c r="I33" s="66">
        <f t="shared" si="3"/>
        <v>31</v>
      </c>
      <c r="J33" s="65">
        <f>VLOOKUP($A33,'Return Data'!$B$7:$R$2843,12,0)</f>
        <v>1.5589</v>
      </c>
      <c r="K33" s="66">
        <f t="shared" si="8"/>
        <v>30</v>
      </c>
      <c r="L33" s="65">
        <f>VLOOKUP($A33,'Return Data'!$B$7:$R$2843,13,0)</f>
        <v>4.4893000000000001</v>
      </c>
      <c r="M33" s="66">
        <f t="shared" si="9"/>
        <v>22</v>
      </c>
      <c r="N33" s="65">
        <f>VLOOKUP($A33,'Return Data'!$B$7:$R$2843,17,0)</f>
        <v>-0.1013</v>
      </c>
      <c r="O33" s="66">
        <f t="shared" si="10"/>
        <v>28</v>
      </c>
      <c r="P33" s="65">
        <f>VLOOKUP($A33,'Return Data'!$B$7:$R$2843,14,0)</f>
        <v>2.1617999999999999</v>
      </c>
      <c r="Q33" s="66">
        <f t="shared" si="11"/>
        <v>27</v>
      </c>
      <c r="R33" s="65">
        <f>VLOOKUP($A33,'Return Data'!$B$7:$R$2843,16,0)</f>
        <v>6.3106</v>
      </c>
      <c r="S33" s="67">
        <f t="shared" si="0"/>
        <v>26</v>
      </c>
    </row>
    <row r="34" spans="1:19" x14ac:dyDescent="0.3">
      <c r="A34" s="82" t="s">
        <v>1135</v>
      </c>
      <c r="B34" s="64">
        <f>VLOOKUP($A34,'Return Data'!$B$7:$R$2843,3,0)</f>
        <v>44330</v>
      </c>
      <c r="C34" s="65">
        <f>VLOOKUP($A34,'Return Data'!$B$7:$R$2843,4,0)</f>
        <v>60.857399999999998</v>
      </c>
      <c r="D34" s="65">
        <f>VLOOKUP($A34,'Return Data'!$B$7:$R$2843,9,0)</f>
        <v>7.0170000000000003</v>
      </c>
      <c r="E34" s="66">
        <f t="shared" si="1"/>
        <v>19</v>
      </c>
      <c r="F34" s="65">
        <f>VLOOKUP($A34,'Return Data'!$B$7:$R$2843,10,0)</f>
        <v>2.5089000000000001</v>
      </c>
      <c r="G34" s="66">
        <f t="shared" si="2"/>
        <v>32</v>
      </c>
      <c r="H34" s="65">
        <f>VLOOKUP($A34,'Return Data'!$B$7:$R$2843,11,0)</f>
        <v>2.3174000000000001</v>
      </c>
      <c r="I34" s="66">
        <f t="shared" si="3"/>
        <v>16</v>
      </c>
      <c r="J34" s="65">
        <f>VLOOKUP($A34,'Return Data'!$B$7:$R$2843,12,0)</f>
        <v>3.8851</v>
      </c>
      <c r="K34" s="66">
        <f t="shared" si="8"/>
        <v>16</v>
      </c>
      <c r="L34" s="65">
        <f>VLOOKUP($A34,'Return Data'!$B$7:$R$2843,13,0)</f>
        <v>5.7088000000000001</v>
      </c>
      <c r="M34" s="66">
        <f t="shared" si="9"/>
        <v>17</v>
      </c>
      <c r="N34" s="65">
        <f>VLOOKUP($A34,'Return Data'!$B$7:$R$2843,17,0)</f>
        <v>9.2433999999999994</v>
      </c>
      <c r="O34" s="66">
        <f t="shared" si="10"/>
        <v>11</v>
      </c>
      <c r="P34" s="65">
        <f>VLOOKUP($A34,'Return Data'!$B$7:$R$2843,14,0)</f>
        <v>8.8659999999999997</v>
      </c>
      <c r="Q34" s="66">
        <f t="shared" si="11"/>
        <v>8</v>
      </c>
      <c r="R34" s="65">
        <f>VLOOKUP($A34,'Return Data'!$B$7:$R$2843,16,0)</f>
        <v>8.7702000000000009</v>
      </c>
      <c r="S34" s="67">
        <f t="shared" si="0"/>
        <v>5</v>
      </c>
    </row>
    <row r="35" spans="1:19" x14ac:dyDescent="0.3">
      <c r="A35" s="82" t="s">
        <v>1136</v>
      </c>
      <c r="B35" s="64">
        <f>VLOOKUP($A35,'Return Data'!$B$7:$R$2843,3,0)</f>
        <v>44330</v>
      </c>
      <c r="C35" s="65">
        <f>VLOOKUP($A35,'Return Data'!$B$7:$R$2843,4,0)</f>
        <v>57.270899999999997</v>
      </c>
      <c r="D35" s="65">
        <f>VLOOKUP($A35,'Return Data'!$B$7:$R$2843,9,0)</f>
        <v>7.3685</v>
      </c>
      <c r="E35" s="66">
        <f t="shared" si="1"/>
        <v>14</v>
      </c>
      <c r="F35" s="65">
        <f>VLOOKUP($A35,'Return Data'!$B$7:$R$2843,10,0)</f>
        <v>5.0041000000000002</v>
      </c>
      <c r="G35" s="66">
        <f t="shared" si="2"/>
        <v>23</v>
      </c>
      <c r="H35" s="65">
        <f>VLOOKUP($A35,'Return Data'!$B$7:$R$2843,11,0)</f>
        <v>1.3942000000000001</v>
      </c>
      <c r="I35" s="66">
        <f t="shared" si="3"/>
        <v>25</v>
      </c>
      <c r="J35" s="65">
        <f>VLOOKUP($A35,'Return Data'!$B$7:$R$2843,12,0)</f>
        <v>2.2073999999999998</v>
      </c>
      <c r="K35" s="66">
        <f t="shared" si="8"/>
        <v>28</v>
      </c>
      <c r="L35" s="65">
        <f>VLOOKUP($A35,'Return Data'!$B$7:$R$2843,13,0)</f>
        <v>4.0461999999999998</v>
      </c>
      <c r="M35" s="66">
        <f t="shared" si="9"/>
        <v>26</v>
      </c>
      <c r="N35" s="65">
        <f>VLOOKUP($A35,'Return Data'!$B$7:$R$2843,17,0)</f>
        <v>8.0578000000000003</v>
      </c>
      <c r="O35" s="66">
        <f t="shared" si="10"/>
        <v>17</v>
      </c>
      <c r="P35" s="65">
        <f>VLOOKUP($A35,'Return Data'!$B$7:$R$2843,14,0)</f>
        <v>7.9878999999999998</v>
      </c>
      <c r="Q35" s="66">
        <f t="shared" si="11"/>
        <v>16</v>
      </c>
      <c r="R35" s="65">
        <f>VLOOKUP($A35,'Return Data'!$B$7:$R$2843,16,0)</f>
        <v>8.1593999999999998</v>
      </c>
      <c r="S35" s="67">
        <f t="shared" si="0"/>
        <v>12</v>
      </c>
    </row>
    <row r="36" spans="1:19" x14ac:dyDescent="0.3">
      <c r="A36" s="82" t="s">
        <v>1138</v>
      </c>
      <c r="B36" s="64">
        <f>VLOOKUP($A36,'Return Data'!$B$7:$R$2843,3,0)</f>
        <v>44330</v>
      </c>
      <c r="C36" s="65">
        <f>VLOOKUP($A36,'Return Data'!$B$7:$R$2843,4,0)</f>
        <v>71.160799999999995</v>
      </c>
      <c r="D36" s="65">
        <f>VLOOKUP($A36,'Return Data'!$B$7:$R$2843,9,0)</f>
        <v>5.4904999999999999</v>
      </c>
      <c r="E36" s="66">
        <f t="shared" si="1"/>
        <v>27</v>
      </c>
      <c r="F36" s="65">
        <f>VLOOKUP($A36,'Return Data'!$B$7:$R$2843,10,0)</f>
        <v>5.2443</v>
      </c>
      <c r="G36" s="66">
        <f t="shared" si="2"/>
        <v>21</v>
      </c>
      <c r="H36" s="65">
        <f>VLOOKUP($A36,'Return Data'!$B$7:$R$2843,11,0)</f>
        <v>0.77629999999999999</v>
      </c>
      <c r="I36" s="66">
        <f t="shared" si="3"/>
        <v>26</v>
      </c>
      <c r="J36" s="65">
        <f>VLOOKUP($A36,'Return Data'!$B$7:$R$2843,12,0)</f>
        <v>2.8462000000000001</v>
      </c>
      <c r="K36" s="66">
        <f t="shared" si="8"/>
        <v>22</v>
      </c>
      <c r="L36" s="65">
        <f>VLOOKUP($A36,'Return Data'!$B$7:$R$2843,13,0)</f>
        <v>4.0932000000000004</v>
      </c>
      <c r="M36" s="66">
        <f t="shared" si="9"/>
        <v>25</v>
      </c>
      <c r="N36" s="65">
        <f>VLOOKUP($A36,'Return Data'!$B$7:$R$2843,17,0)</f>
        <v>9.4042999999999992</v>
      </c>
      <c r="O36" s="66">
        <f t="shared" si="10"/>
        <v>9</v>
      </c>
      <c r="P36" s="65">
        <f>VLOOKUP($A36,'Return Data'!$B$7:$R$2843,14,0)</f>
        <v>9.4209999999999994</v>
      </c>
      <c r="Q36" s="66">
        <f t="shared" si="11"/>
        <v>5</v>
      </c>
      <c r="R36" s="65">
        <f>VLOOKUP($A36,'Return Data'!$B$7:$R$2843,16,0)</f>
        <v>8.7692999999999994</v>
      </c>
      <c r="S36" s="67">
        <f t="shared" si="0"/>
        <v>6</v>
      </c>
    </row>
    <row r="37" spans="1:19" x14ac:dyDescent="0.3">
      <c r="A37" s="82" t="s">
        <v>1141</v>
      </c>
      <c r="B37" s="64">
        <f>VLOOKUP($A37,'Return Data'!$B$7:$R$2843,3,0)</f>
        <v>44330</v>
      </c>
      <c r="C37" s="65">
        <f>VLOOKUP($A37,'Return Data'!$B$7:$R$2843,4,0)</f>
        <v>55.264099999999999</v>
      </c>
      <c r="D37" s="65">
        <f>VLOOKUP($A37,'Return Data'!$B$7:$R$2843,9,0)</f>
        <v>6.6597999999999997</v>
      </c>
      <c r="E37" s="66">
        <f t="shared" si="1"/>
        <v>24</v>
      </c>
      <c r="F37" s="65">
        <f>VLOOKUP($A37,'Return Data'!$B$7:$R$2843,10,0)</f>
        <v>6.1292999999999997</v>
      </c>
      <c r="G37" s="66">
        <f t="shared" si="2"/>
        <v>16</v>
      </c>
      <c r="H37" s="65">
        <f>VLOOKUP($A37,'Return Data'!$B$7:$R$2843,11,0)</f>
        <v>3.0991</v>
      </c>
      <c r="I37" s="66">
        <f t="shared" si="3"/>
        <v>14</v>
      </c>
      <c r="J37" s="65">
        <f>VLOOKUP($A37,'Return Data'!$B$7:$R$2843,12,0)</f>
        <v>5.7748999999999997</v>
      </c>
      <c r="K37" s="66">
        <f t="shared" si="8"/>
        <v>10</v>
      </c>
      <c r="L37" s="65">
        <f>VLOOKUP($A37,'Return Data'!$B$7:$R$2843,13,0)</f>
        <v>8.0459999999999994</v>
      </c>
      <c r="M37" s="66">
        <f t="shared" si="9"/>
        <v>10</v>
      </c>
      <c r="N37" s="65">
        <f>VLOOKUP($A37,'Return Data'!$B$7:$R$2843,17,0)</f>
        <v>10.8416</v>
      </c>
      <c r="O37" s="66">
        <f t="shared" si="10"/>
        <v>2</v>
      </c>
      <c r="P37" s="65">
        <f>VLOOKUP($A37,'Return Data'!$B$7:$R$2843,14,0)</f>
        <v>9.4757999999999996</v>
      </c>
      <c r="Q37" s="66">
        <f t="shared" si="11"/>
        <v>4</v>
      </c>
      <c r="R37" s="65">
        <f>VLOOKUP($A37,'Return Data'!$B$7:$R$2843,16,0)</f>
        <v>7.8723999999999998</v>
      </c>
      <c r="S37" s="67">
        <f t="shared" si="0"/>
        <v>16</v>
      </c>
    </row>
    <row r="38" spans="1:19" x14ac:dyDescent="0.3">
      <c r="A38" s="82" t="s">
        <v>1143</v>
      </c>
      <c r="B38" s="64">
        <f>VLOOKUP($A38,'Return Data'!$B$7:$R$2843,3,0)</f>
        <v>44330</v>
      </c>
      <c r="C38" s="65">
        <f>VLOOKUP($A38,'Return Data'!$B$7:$R$2843,4,0)</f>
        <v>65.446399999999997</v>
      </c>
      <c r="D38" s="65">
        <f>VLOOKUP($A38,'Return Data'!$B$7:$R$2843,9,0)</f>
        <v>2.7726000000000002</v>
      </c>
      <c r="E38" s="66">
        <f t="shared" si="1"/>
        <v>33</v>
      </c>
      <c r="F38" s="65">
        <f>VLOOKUP($A38,'Return Data'!$B$7:$R$2843,10,0)</f>
        <v>5.9085999999999999</v>
      </c>
      <c r="G38" s="66">
        <f t="shared" si="2"/>
        <v>17</v>
      </c>
      <c r="H38" s="65">
        <f>VLOOKUP($A38,'Return Data'!$B$7:$R$2843,11,0)</f>
        <v>1.5772999999999999</v>
      </c>
      <c r="I38" s="66">
        <f t="shared" si="3"/>
        <v>23</v>
      </c>
      <c r="J38" s="65">
        <f>VLOOKUP($A38,'Return Data'!$B$7:$R$2843,12,0)</f>
        <v>3.6648999999999998</v>
      </c>
      <c r="K38" s="66">
        <f t="shared" si="8"/>
        <v>18</v>
      </c>
      <c r="L38" s="65">
        <f>VLOOKUP($A38,'Return Data'!$B$7:$R$2843,13,0)</f>
        <v>6.69</v>
      </c>
      <c r="M38" s="66">
        <f t="shared" si="9"/>
        <v>14</v>
      </c>
      <c r="N38" s="65">
        <f>VLOOKUP($A38,'Return Data'!$B$7:$R$2843,17,0)</f>
        <v>9.3368000000000002</v>
      </c>
      <c r="O38" s="66">
        <f t="shared" si="10"/>
        <v>10</v>
      </c>
      <c r="P38" s="65">
        <f>VLOOKUP($A38,'Return Data'!$B$7:$R$2843,14,0)</f>
        <v>8.1103000000000005</v>
      </c>
      <c r="Q38" s="66">
        <f t="shared" si="11"/>
        <v>14</v>
      </c>
      <c r="R38" s="65">
        <f>VLOOKUP($A38,'Return Data'!$B$7:$R$2843,16,0)</f>
        <v>8.1210000000000004</v>
      </c>
      <c r="S38" s="67">
        <f t="shared" si="0"/>
        <v>13</v>
      </c>
    </row>
    <row r="39" spans="1:19" x14ac:dyDescent="0.3">
      <c r="A39" s="82" t="s">
        <v>1145</v>
      </c>
      <c r="B39" s="64">
        <f>VLOOKUP($A39,'Return Data'!$B$7:$R$2843,3,0)</f>
        <v>44330</v>
      </c>
      <c r="C39" s="65">
        <f>VLOOKUP($A39,'Return Data'!$B$7:$R$2843,4,0)</f>
        <v>1.621</v>
      </c>
      <c r="D39" s="65">
        <f>VLOOKUP($A39,'Return Data'!$B$7:$R$2843,9,0)</f>
        <v>11.1554</v>
      </c>
      <c r="E39" s="66">
        <f t="shared" si="1"/>
        <v>2</v>
      </c>
      <c r="F39" s="65">
        <f>VLOOKUP($A39,'Return Data'!$B$7:$R$2843,10,0)</f>
        <v>11.4003</v>
      </c>
      <c r="G39" s="66">
        <f t="shared" si="2"/>
        <v>4</v>
      </c>
      <c r="H39" s="65">
        <f>VLOOKUP($A39,'Return Data'!$B$7:$R$2843,11,0)</f>
        <v>-40.995800000000003</v>
      </c>
      <c r="I39" s="66">
        <f t="shared" si="3"/>
        <v>32</v>
      </c>
      <c r="J39" s="65"/>
      <c r="K39" s="66"/>
      <c r="L39" s="65"/>
      <c r="M39" s="66"/>
      <c r="N39" s="65"/>
      <c r="O39" s="66"/>
      <c r="P39" s="65"/>
      <c r="Q39" s="66"/>
      <c r="R39" s="65">
        <f>VLOOKUP($A39,'Return Data'!$B$7:$R$2843,16,0)</f>
        <v>-12.482100000000001</v>
      </c>
      <c r="S39" s="67">
        <f t="shared" si="0"/>
        <v>32</v>
      </c>
    </row>
    <row r="40" spans="1:19" x14ac:dyDescent="0.3">
      <c r="A40" s="82" t="s">
        <v>1147</v>
      </c>
      <c r="B40" s="64">
        <f>VLOOKUP($A40,'Return Data'!$B$7:$R$2843,3,0)</f>
        <v>44330</v>
      </c>
      <c r="C40" s="65">
        <f>VLOOKUP($A40,'Return Data'!$B$7:$R$2843,4,0)</f>
        <v>50.7913</v>
      </c>
      <c r="D40" s="65">
        <f>VLOOKUP($A40,'Return Data'!$B$7:$R$2843,9,0)</f>
        <v>4.8872999999999998</v>
      </c>
      <c r="E40" s="66">
        <f t="shared" si="1"/>
        <v>29</v>
      </c>
      <c r="F40" s="65">
        <f>VLOOKUP($A40,'Return Data'!$B$7:$R$2843,10,0)</f>
        <v>2.8993000000000002</v>
      </c>
      <c r="G40" s="66">
        <f t="shared" si="2"/>
        <v>31</v>
      </c>
      <c r="H40" s="65">
        <f>VLOOKUP($A40,'Return Data'!$B$7:$R$2843,11,0)</f>
        <v>1.4416</v>
      </c>
      <c r="I40" s="66">
        <f t="shared" si="3"/>
        <v>24</v>
      </c>
      <c r="J40" s="65">
        <f>VLOOKUP($A40,'Return Data'!$B$7:$R$2843,12,0)</f>
        <v>2.5828000000000002</v>
      </c>
      <c r="K40" s="66">
        <f>RANK(J40,J$8:J$42,0)</f>
        <v>26</v>
      </c>
      <c r="L40" s="65">
        <f>VLOOKUP($A40,'Return Data'!$B$7:$R$2843,13,0)</f>
        <v>4.3853</v>
      </c>
      <c r="M40" s="66">
        <f>RANK(L40,L$8:L$42,0)</f>
        <v>24</v>
      </c>
      <c r="N40" s="65">
        <f>VLOOKUP($A40,'Return Data'!$B$7:$R$2843,17,0)</f>
        <v>-0.60619999999999996</v>
      </c>
      <c r="O40" s="66">
        <f>RANK(N40,N$8:N$42,0)</f>
        <v>29</v>
      </c>
      <c r="P40" s="65">
        <f>VLOOKUP($A40,'Return Data'!$B$7:$R$2843,14,0)</f>
        <v>-0.57950000000000002</v>
      </c>
      <c r="Q40" s="66">
        <f>RANK(P40,P$8:P$42,0)</f>
        <v>28</v>
      </c>
      <c r="R40" s="65">
        <f>VLOOKUP($A40,'Return Data'!$B$7:$R$2843,16,0)</f>
        <v>7.3468</v>
      </c>
      <c r="S40" s="67">
        <f t="shared" si="0"/>
        <v>24</v>
      </c>
    </row>
    <row r="41" spans="1:19" x14ac:dyDescent="0.3">
      <c r="A41" s="82" t="s">
        <v>1008</v>
      </c>
      <c r="B41" s="64">
        <f>VLOOKUP($A41,'Return Data'!$B$7:$R$2843,3,0)</f>
        <v>44330</v>
      </c>
      <c r="C41" s="65">
        <f>VLOOKUP($A41,'Return Data'!$B$7:$R$2843,4,0)</f>
        <v>71.652100000000004</v>
      </c>
      <c r="D41" s="65">
        <f>VLOOKUP($A41,'Return Data'!$B$7:$R$2843,9,0)</f>
        <v>7.1910999999999996</v>
      </c>
      <c r="E41" s="66">
        <f t="shared" si="1"/>
        <v>15</v>
      </c>
      <c r="F41" s="65">
        <f>VLOOKUP($A41,'Return Data'!$B$7:$R$2843,10,0)</f>
        <v>5.4602000000000004</v>
      </c>
      <c r="G41" s="66">
        <f t="shared" si="2"/>
        <v>20</v>
      </c>
      <c r="H41" s="65">
        <f>VLOOKUP($A41,'Return Data'!$B$7:$R$2843,11,0)</f>
        <v>9.8599999999999993E-2</v>
      </c>
      <c r="I41" s="66">
        <f t="shared" si="3"/>
        <v>29</v>
      </c>
      <c r="J41" s="65">
        <f>VLOOKUP($A41,'Return Data'!$B$7:$R$2843,12,0)</f>
        <v>2.4390000000000001</v>
      </c>
      <c r="K41" s="66">
        <f>RANK(J41,J$8:J$42,0)</f>
        <v>27</v>
      </c>
      <c r="L41" s="65">
        <f>VLOOKUP($A41,'Return Data'!$B$7:$R$2843,13,0)</f>
        <v>4.0237999999999996</v>
      </c>
      <c r="M41" s="66">
        <f>RANK(L41,L$8:L$42,0)</f>
        <v>27</v>
      </c>
      <c r="N41" s="65">
        <f>VLOOKUP($A41,'Return Data'!$B$7:$R$2843,17,0)</f>
        <v>9.9840999999999998</v>
      </c>
      <c r="O41" s="66">
        <f>RANK(N41,N$8:N$42,0)</f>
        <v>5</v>
      </c>
      <c r="P41" s="65">
        <f>VLOOKUP($A41,'Return Data'!$B$7:$R$2843,14,0)</f>
        <v>9.8969000000000005</v>
      </c>
      <c r="Q41" s="66">
        <f>RANK(P41,P$8:P$42,0)</f>
        <v>1</v>
      </c>
      <c r="R41" s="65">
        <f>VLOOKUP($A41,'Return Data'!$B$7:$R$2843,16,0)</f>
        <v>8.9949999999999992</v>
      </c>
      <c r="S41" s="67">
        <f t="shared" si="0"/>
        <v>4</v>
      </c>
    </row>
    <row r="42" spans="1:19" x14ac:dyDescent="0.3">
      <c r="A42" s="82" t="s">
        <v>1010</v>
      </c>
      <c r="B42" s="64">
        <f>VLOOKUP($A42,'Return Data'!$B$7:$R$2843,3,0)</f>
        <v>44330</v>
      </c>
      <c r="C42" s="65">
        <f>VLOOKUP($A42,'Return Data'!$B$7:$R$2843,4,0)</f>
        <v>13.867599999999999</v>
      </c>
      <c r="D42" s="65">
        <f>VLOOKUP($A42,'Return Data'!$B$7:$R$2843,9,0)</f>
        <v>2.8860999999999999</v>
      </c>
      <c r="E42" s="66">
        <f t="shared" si="1"/>
        <v>32</v>
      </c>
      <c r="F42" s="65">
        <f>VLOOKUP($A42,'Return Data'!$B$7:$R$2843,10,0)</f>
        <v>4.0728999999999997</v>
      </c>
      <c r="G42" s="66">
        <f t="shared" si="2"/>
        <v>28</v>
      </c>
      <c r="H42" s="65">
        <f>VLOOKUP($A42,'Return Data'!$B$7:$R$2843,11,0)</f>
        <v>3.2507999999999999</v>
      </c>
      <c r="I42" s="66">
        <f t="shared" si="3"/>
        <v>13</v>
      </c>
      <c r="J42" s="65">
        <f>VLOOKUP($A42,'Return Data'!$B$7:$R$2843,12,0)</f>
        <v>1.6564000000000001</v>
      </c>
      <c r="K42" s="66">
        <f>RANK(J42,J$8:J$42,0)</f>
        <v>29</v>
      </c>
      <c r="L42" s="65">
        <f>VLOOKUP($A42,'Return Data'!$B$7:$R$2843,13,0)</f>
        <v>6.0027999999999997</v>
      </c>
      <c r="M42" s="66">
        <f>RANK(L42,L$8:L$42,0)</f>
        <v>15</v>
      </c>
      <c r="N42" s="65">
        <f>VLOOKUP($A42,'Return Data'!$B$7:$R$2843,17,0)</f>
        <v>11.458600000000001</v>
      </c>
      <c r="O42" s="66">
        <f>RANK(N42,N$8:N$42,0)</f>
        <v>1</v>
      </c>
      <c r="P42" s="65"/>
      <c r="Q42" s="66"/>
      <c r="R42" s="65">
        <f>VLOOKUP($A42,'Return Data'!$B$7:$R$2843,16,0)</f>
        <v>12.1227</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7.2988147058823536</v>
      </c>
      <c r="E44" s="88"/>
      <c r="F44" s="89">
        <f>AVERAGE(F8:F42)</f>
        <v>6.5605000000000002</v>
      </c>
      <c r="G44" s="88"/>
      <c r="H44" s="89">
        <f>AVERAGE(H8:H42)</f>
        <v>-0.31376470588235328</v>
      </c>
      <c r="I44" s="88"/>
      <c r="J44" s="89">
        <f>AVERAGE(J8:J42)</f>
        <v>4.82926129032258</v>
      </c>
      <c r="K44" s="88"/>
      <c r="L44" s="89">
        <f>AVERAGE(L8:L42)</f>
        <v>6.6526967741935481</v>
      </c>
      <c r="M44" s="88"/>
      <c r="N44" s="89">
        <f>AVERAGE(N8:N42)</f>
        <v>6.4477600000000006</v>
      </c>
      <c r="O44" s="88"/>
      <c r="P44" s="89">
        <f>AVERAGE(P8:P42)</f>
        <v>6.3535482758620674</v>
      </c>
      <c r="Q44" s="88"/>
      <c r="R44" s="89">
        <f>AVERAGE(R8:R42)</f>
        <v>4.3170342857142865</v>
      </c>
      <c r="S44" s="90"/>
    </row>
    <row r="45" spans="1:19" x14ac:dyDescent="0.3">
      <c r="A45" s="87" t="s">
        <v>28</v>
      </c>
      <c r="B45" s="88"/>
      <c r="C45" s="88"/>
      <c r="D45" s="89">
        <f>MIN(D8:D42)</f>
        <v>0</v>
      </c>
      <c r="E45" s="88"/>
      <c r="F45" s="89">
        <f>MIN(F8:F42)</f>
        <v>0</v>
      </c>
      <c r="G45" s="88"/>
      <c r="H45" s="89">
        <f>MIN(H8:H42)</f>
        <v>-41.844000000000001</v>
      </c>
      <c r="I45" s="88"/>
      <c r="J45" s="89">
        <f>MIN(J8:J42)</f>
        <v>0</v>
      </c>
      <c r="K45" s="88"/>
      <c r="L45" s="89">
        <f>MIN(L8:L42)</f>
        <v>0</v>
      </c>
      <c r="M45" s="88"/>
      <c r="N45" s="89">
        <f>MIN(N8:N42)</f>
        <v>-12.962199999999999</v>
      </c>
      <c r="O45" s="88"/>
      <c r="P45" s="89">
        <f>MIN(P8:P42)</f>
        <v>-8.2019000000000002</v>
      </c>
      <c r="Q45" s="88"/>
      <c r="R45" s="89">
        <f>MIN(R8:R42)</f>
        <v>-23.607800000000001</v>
      </c>
      <c r="S45" s="90"/>
    </row>
    <row r="46" spans="1:19" ht="15" thickBot="1" x14ac:dyDescent="0.35">
      <c r="A46" s="91" t="s">
        <v>29</v>
      </c>
      <c r="B46" s="92"/>
      <c r="C46" s="92"/>
      <c r="D46" s="93">
        <f>MAX(D8:D42)</f>
        <v>12.0867</v>
      </c>
      <c r="E46" s="92"/>
      <c r="F46" s="93">
        <f>MAX(F8:F42)</f>
        <v>20.982800000000001</v>
      </c>
      <c r="G46" s="92"/>
      <c r="H46" s="93">
        <f>MAX(H8:H42)</f>
        <v>20.707599999999999</v>
      </c>
      <c r="I46" s="92"/>
      <c r="J46" s="93">
        <f>MAX(J8:J42)</f>
        <v>15.0007</v>
      </c>
      <c r="K46" s="92"/>
      <c r="L46" s="93">
        <f>MAX(L8:L42)</f>
        <v>16.714500000000001</v>
      </c>
      <c r="M46" s="92"/>
      <c r="N46" s="93">
        <f>MAX(N8:N42)</f>
        <v>11.458600000000001</v>
      </c>
      <c r="O46" s="92"/>
      <c r="P46" s="93">
        <f>MAX(P8:P42)</f>
        <v>9.8969000000000005</v>
      </c>
      <c r="Q46" s="92"/>
      <c r="R46" s="93">
        <f>MAX(R8:R42)</f>
        <v>12.1227</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1558</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951</v>
      </c>
      <c r="B8" s="64">
        <f>VLOOKUP($A8,'Return Data'!$B$7:$R$2843,3,0)</f>
        <v>44330</v>
      </c>
      <c r="C8" s="65">
        <f>VLOOKUP($A8,'Return Data'!$B$7:$R$2843,4,0)</f>
        <v>303.7</v>
      </c>
      <c r="D8" s="65">
        <f>VLOOKUP($A8,'Return Data'!$B$7:$R$2843,10,0)</f>
        <v>-1.9722</v>
      </c>
      <c r="E8" s="66">
        <f t="shared" ref="E8:E36" si="0">RANK(D8,D$8:D$36,0)</f>
        <v>11</v>
      </c>
      <c r="F8" s="65">
        <f>VLOOKUP($A8,'Return Data'!$B$7:$R$2843,11,0)</f>
        <v>17.822800000000001</v>
      </c>
      <c r="G8" s="66">
        <f t="shared" ref="G8:G36" si="1">RANK(F8,F$8:F$36,0)</f>
        <v>8</v>
      </c>
      <c r="H8" s="65">
        <f>VLOOKUP($A8,'Return Data'!$B$7:$R$2843,12,0)</f>
        <v>32.788200000000003</v>
      </c>
      <c r="I8" s="66">
        <f t="shared" ref="I8:I36" si="2">RANK(H8,H$8:H$36,0)</f>
        <v>8</v>
      </c>
      <c r="J8" s="65">
        <f>VLOOKUP($A8,'Return Data'!$B$7:$R$2843,13,0)</f>
        <v>61.114100000000001</v>
      </c>
      <c r="K8" s="66">
        <f t="shared" ref="K8:K36" si="3">RANK(J8,J$8:J$36,0)</f>
        <v>7</v>
      </c>
      <c r="L8" s="65">
        <f>VLOOKUP($A8,'Return Data'!$B$7:$R$2843,17,0)</f>
        <v>15.1561</v>
      </c>
      <c r="M8" s="66">
        <f t="shared" ref="M8:M36" si="4">RANK(L8,L$8:L$36,0)</f>
        <v>22</v>
      </c>
      <c r="N8" s="65">
        <f>VLOOKUP($A8,'Return Data'!$B$7:$R$2843,14,0)</f>
        <v>9.6433999999999997</v>
      </c>
      <c r="O8" s="66">
        <f t="shared" ref="O8:O26" si="5">RANK(N8,N$8:N$36,0)</f>
        <v>23</v>
      </c>
      <c r="P8" s="65">
        <f>VLOOKUP($A8,'Return Data'!$B$7:$R$2843,15,0)</f>
        <v>13.0763</v>
      </c>
      <c r="Q8" s="66">
        <f t="shared" ref="Q8:Q26" si="6">RANK(P8,P$8:P$36,0)</f>
        <v>20</v>
      </c>
      <c r="R8" s="65">
        <f>VLOOKUP($A8,'Return Data'!$B$7:$R$2843,16,0)</f>
        <v>14.160600000000001</v>
      </c>
      <c r="S8" s="67">
        <f t="shared" ref="S8:S36" si="7">RANK(R8,R$8:R$36,0)</f>
        <v>12</v>
      </c>
    </row>
    <row r="9" spans="1:20" x14ac:dyDescent="0.3">
      <c r="A9" s="63" t="s">
        <v>952</v>
      </c>
      <c r="B9" s="64">
        <f>VLOOKUP($A9,'Return Data'!$B$7:$R$2843,3,0)</f>
        <v>44330</v>
      </c>
      <c r="C9" s="65">
        <f>VLOOKUP($A9,'Return Data'!$B$7:$R$2843,4,0)</f>
        <v>42.66</v>
      </c>
      <c r="D9" s="65">
        <f>VLOOKUP($A9,'Return Data'!$B$7:$R$2843,10,0)</f>
        <v>-3.702</v>
      </c>
      <c r="E9" s="66">
        <f t="shared" si="0"/>
        <v>23</v>
      </c>
      <c r="F9" s="65">
        <f>VLOOKUP($A9,'Return Data'!$B$7:$R$2843,11,0)</f>
        <v>12.0862</v>
      </c>
      <c r="G9" s="66">
        <f t="shared" si="1"/>
        <v>27</v>
      </c>
      <c r="H9" s="65">
        <f>VLOOKUP($A9,'Return Data'!$B$7:$R$2843,12,0)</f>
        <v>28.2622</v>
      </c>
      <c r="I9" s="66">
        <f t="shared" si="2"/>
        <v>22</v>
      </c>
      <c r="J9" s="65">
        <f>VLOOKUP($A9,'Return Data'!$B$7:$R$2843,13,0)</f>
        <v>48.227899999999998</v>
      </c>
      <c r="K9" s="66">
        <f t="shared" si="3"/>
        <v>27</v>
      </c>
      <c r="L9" s="65">
        <f>VLOOKUP($A9,'Return Data'!$B$7:$R$2843,17,0)</f>
        <v>19.617799999999999</v>
      </c>
      <c r="M9" s="66">
        <f t="shared" si="4"/>
        <v>3</v>
      </c>
      <c r="N9" s="65">
        <f>VLOOKUP($A9,'Return Data'!$B$7:$R$2843,14,0)</f>
        <v>15.2179</v>
      </c>
      <c r="O9" s="66">
        <f t="shared" si="5"/>
        <v>2</v>
      </c>
      <c r="P9" s="65">
        <f>VLOOKUP($A9,'Return Data'!$B$7:$R$2843,15,0)</f>
        <v>16.797799999999999</v>
      </c>
      <c r="Q9" s="66">
        <f t="shared" si="6"/>
        <v>2</v>
      </c>
      <c r="R9" s="65">
        <f>VLOOKUP($A9,'Return Data'!$B$7:$R$2843,16,0)</f>
        <v>16.1555</v>
      </c>
      <c r="S9" s="67">
        <f t="shared" si="7"/>
        <v>2</v>
      </c>
    </row>
    <row r="10" spans="1:20" x14ac:dyDescent="0.3">
      <c r="A10" s="63" t="s">
        <v>955</v>
      </c>
      <c r="B10" s="64">
        <f>VLOOKUP($A10,'Return Data'!$B$7:$R$2843,3,0)</f>
        <v>44330</v>
      </c>
      <c r="C10" s="65">
        <f>VLOOKUP($A10,'Return Data'!$B$7:$R$2843,4,0)</f>
        <v>19.72</v>
      </c>
      <c r="D10" s="65">
        <f>VLOOKUP($A10,'Return Data'!$B$7:$R$2843,10,0)</f>
        <v>-2.8092999999999999</v>
      </c>
      <c r="E10" s="66">
        <f t="shared" si="0"/>
        <v>16</v>
      </c>
      <c r="F10" s="65">
        <f>VLOOKUP($A10,'Return Data'!$B$7:$R$2843,11,0)</f>
        <v>15.659800000000001</v>
      </c>
      <c r="G10" s="66">
        <f t="shared" si="1"/>
        <v>17</v>
      </c>
      <c r="H10" s="65">
        <f>VLOOKUP($A10,'Return Data'!$B$7:$R$2843,12,0)</f>
        <v>29.651499999999999</v>
      </c>
      <c r="I10" s="66">
        <f t="shared" si="2"/>
        <v>16</v>
      </c>
      <c r="J10" s="65">
        <f>VLOOKUP($A10,'Return Data'!$B$7:$R$2843,13,0)</f>
        <v>53.582599999999999</v>
      </c>
      <c r="K10" s="66">
        <f t="shared" si="3"/>
        <v>21</v>
      </c>
      <c r="L10" s="65">
        <f>VLOOKUP($A10,'Return Data'!$B$7:$R$2843,17,0)</f>
        <v>16.2348</v>
      </c>
      <c r="M10" s="66">
        <f t="shared" si="4"/>
        <v>15</v>
      </c>
      <c r="N10" s="65">
        <f>VLOOKUP($A10,'Return Data'!$B$7:$R$2843,14,0)</f>
        <v>11.3743</v>
      </c>
      <c r="O10" s="66">
        <f t="shared" si="5"/>
        <v>11</v>
      </c>
      <c r="P10" s="65">
        <f>VLOOKUP($A10,'Return Data'!$B$7:$R$2843,15,0)</f>
        <v>13.3323</v>
      </c>
      <c r="Q10" s="66">
        <f t="shared" si="6"/>
        <v>15</v>
      </c>
      <c r="R10" s="65">
        <f>VLOOKUP($A10,'Return Data'!$B$7:$R$2843,16,0)</f>
        <v>11.398099999999999</v>
      </c>
      <c r="S10" s="67">
        <f t="shared" si="7"/>
        <v>26</v>
      </c>
    </row>
    <row r="11" spans="1:20" x14ac:dyDescent="0.3">
      <c r="A11" s="63" t="s">
        <v>957</v>
      </c>
      <c r="B11" s="64">
        <f>VLOOKUP($A11,'Return Data'!$B$7:$R$2843,3,0)</f>
        <v>44330</v>
      </c>
      <c r="C11" s="65">
        <f>VLOOKUP($A11,'Return Data'!$B$7:$R$2843,4,0)</f>
        <v>129.04</v>
      </c>
      <c r="D11" s="65">
        <f>VLOOKUP($A11,'Return Data'!$B$7:$R$2843,10,0)</f>
        <v>-3.9022999999999999</v>
      </c>
      <c r="E11" s="66">
        <f t="shared" si="0"/>
        <v>26</v>
      </c>
      <c r="F11" s="65">
        <f>VLOOKUP($A11,'Return Data'!$B$7:$R$2843,11,0)</f>
        <v>13.631600000000001</v>
      </c>
      <c r="G11" s="66">
        <f t="shared" si="1"/>
        <v>23</v>
      </c>
      <c r="H11" s="65">
        <f>VLOOKUP($A11,'Return Data'!$B$7:$R$2843,12,0)</f>
        <v>27.661300000000001</v>
      </c>
      <c r="I11" s="66">
        <f t="shared" si="2"/>
        <v>24</v>
      </c>
      <c r="J11" s="65">
        <f>VLOOKUP($A11,'Return Data'!$B$7:$R$2843,13,0)</f>
        <v>49.646299999999997</v>
      </c>
      <c r="K11" s="66">
        <f t="shared" si="3"/>
        <v>24</v>
      </c>
      <c r="L11" s="65">
        <f>VLOOKUP($A11,'Return Data'!$B$7:$R$2843,17,0)</f>
        <v>18.642900000000001</v>
      </c>
      <c r="M11" s="66">
        <f t="shared" si="4"/>
        <v>5</v>
      </c>
      <c r="N11" s="65">
        <f>VLOOKUP($A11,'Return Data'!$B$7:$R$2843,14,0)</f>
        <v>12.8871</v>
      </c>
      <c r="O11" s="66">
        <f t="shared" si="5"/>
        <v>3</v>
      </c>
      <c r="P11" s="65">
        <f>VLOOKUP($A11,'Return Data'!$B$7:$R$2843,15,0)</f>
        <v>13.6968</v>
      </c>
      <c r="Q11" s="66">
        <f t="shared" si="6"/>
        <v>13</v>
      </c>
      <c r="R11" s="65">
        <f>VLOOKUP($A11,'Return Data'!$B$7:$R$2843,16,0)</f>
        <v>15.035600000000001</v>
      </c>
      <c r="S11" s="67">
        <f t="shared" si="7"/>
        <v>5</v>
      </c>
    </row>
    <row r="12" spans="1:20" x14ac:dyDescent="0.3">
      <c r="A12" s="63" t="s">
        <v>958</v>
      </c>
      <c r="B12" s="64">
        <f>VLOOKUP($A12,'Return Data'!$B$7:$R$2843,3,0)</f>
        <v>44330</v>
      </c>
      <c r="C12" s="65">
        <f>VLOOKUP($A12,'Return Data'!$B$7:$R$2843,4,0)</f>
        <v>38.369999999999997</v>
      </c>
      <c r="D12" s="65">
        <f>VLOOKUP($A12,'Return Data'!$B$7:$R$2843,10,0)</f>
        <v>-2.8607999999999998</v>
      </c>
      <c r="E12" s="66">
        <f t="shared" si="0"/>
        <v>18</v>
      </c>
      <c r="F12" s="65">
        <f>VLOOKUP($A12,'Return Data'!$B$7:$R$2843,11,0)</f>
        <v>16.308</v>
      </c>
      <c r="G12" s="66">
        <f t="shared" si="1"/>
        <v>14</v>
      </c>
      <c r="H12" s="65">
        <f>VLOOKUP($A12,'Return Data'!$B$7:$R$2843,12,0)</f>
        <v>30.866299999999999</v>
      </c>
      <c r="I12" s="66">
        <f t="shared" si="2"/>
        <v>13</v>
      </c>
      <c r="J12" s="65">
        <f>VLOOKUP($A12,'Return Data'!$B$7:$R$2843,13,0)</f>
        <v>55.533000000000001</v>
      </c>
      <c r="K12" s="66">
        <f t="shared" si="3"/>
        <v>17</v>
      </c>
      <c r="L12" s="65">
        <f>VLOOKUP($A12,'Return Data'!$B$7:$R$2843,17,0)</f>
        <v>22.921299999999999</v>
      </c>
      <c r="M12" s="66">
        <f t="shared" si="4"/>
        <v>1</v>
      </c>
      <c r="N12" s="65">
        <f>VLOOKUP($A12,'Return Data'!$B$7:$R$2843,14,0)</f>
        <v>16.2559</v>
      </c>
      <c r="O12" s="66">
        <f t="shared" si="5"/>
        <v>1</v>
      </c>
      <c r="P12" s="65">
        <f>VLOOKUP($A12,'Return Data'!$B$7:$R$2843,15,0)</f>
        <v>17.399699999999999</v>
      </c>
      <c r="Q12" s="66">
        <f t="shared" si="6"/>
        <v>1</v>
      </c>
      <c r="R12" s="65">
        <f>VLOOKUP($A12,'Return Data'!$B$7:$R$2843,16,0)</f>
        <v>14.875299999999999</v>
      </c>
      <c r="S12" s="67">
        <f t="shared" si="7"/>
        <v>6</v>
      </c>
    </row>
    <row r="13" spans="1:20" x14ac:dyDescent="0.3">
      <c r="A13" s="63" t="s">
        <v>960</v>
      </c>
      <c r="B13" s="64">
        <f>VLOOKUP($A13,'Return Data'!$B$7:$R$2843,3,0)</f>
        <v>44330</v>
      </c>
      <c r="C13" s="65">
        <f>VLOOKUP($A13,'Return Data'!$B$7:$R$2843,4,0)</f>
        <v>270.59899999999999</v>
      </c>
      <c r="D13" s="65">
        <f>VLOOKUP($A13,'Return Data'!$B$7:$R$2843,10,0)</f>
        <v>-1.2083999999999999</v>
      </c>
      <c r="E13" s="66">
        <f t="shared" si="0"/>
        <v>4</v>
      </c>
      <c r="F13" s="65">
        <f>VLOOKUP($A13,'Return Data'!$B$7:$R$2843,11,0)</f>
        <v>15.723699999999999</v>
      </c>
      <c r="G13" s="66">
        <f t="shared" si="1"/>
        <v>16</v>
      </c>
      <c r="H13" s="65">
        <f>VLOOKUP($A13,'Return Data'!$B$7:$R$2843,12,0)</f>
        <v>30.510400000000001</v>
      </c>
      <c r="I13" s="66">
        <f t="shared" si="2"/>
        <v>14</v>
      </c>
      <c r="J13" s="65">
        <f>VLOOKUP($A13,'Return Data'!$B$7:$R$2843,13,0)</f>
        <v>54.960900000000002</v>
      </c>
      <c r="K13" s="66">
        <f t="shared" si="3"/>
        <v>18</v>
      </c>
      <c r="L13" s="65">
        <f>VLOOKUP($A13,'Return Data'!$B$7:$R$2843,17,0)</f>
        <v>14.3581</v>
      </c>
      <c r="M13" s="66">
        <f t="shared" si="4"/>
        <v>24</v>
      </c>
      <c r="N13" s="65">
        <f>VLOOKUP($A13,'Return Data'!$B$7:$R$2843,14,0)</f>
        <v>8.6416000000000004</v>
      </c>
      <c r="O13" s="66">
        <f t="shared" si="5"/>
        <v>26</v>
      </c>
      <c r="P13" s="65">
        <f>VLOOKUP($A13,'Return Data'!$B$7:$R$2843,15,0)</f>
        <v>11.987299999999999</v>
      </c>
      <c r="Q13" s="66">
        <f t="shared" si="6"/>
        <v>25</v>
      </c>
      <c r="R13" s="65">
        <f>VLOOKUP($A13,'Return Data'!$B$7:$R$2843,16,0)</f>
        <v>11.2134</v>
      </c>
      <c r="S13" s="67">
        <f t="shared" si="7"/>
        <v>27</v>
      </c>
    </row>
    <row r="14" spans="1:20" x14ac:dyDescent="0.3">
      <c r="A14" s="63" t="s">
        <v>963</v>
      </c>
      <c r="B14" s="64">
        <f>VLOOKUP($A14,'Return Data'!$B$7:$R$2843,3,0)</f>
        <v>44330</v>
      </c>
      <c r="C14" s="65">
        <f>VLOOKUP($A14,'Return Data'!$B$7:$R$2843,4,0)</f>
        <v>49.55</v>
      </c>
      <c r="D14" s="65">
        <f>VLOOKUP($A14,'Return Data'!$B$7:$R$2843,10,0)</f>
        <v>-2.8812000000000002</v>
      </c>
      <c r="E14" s="66">
        <f t="shared" si="0"/>
        <v>19</v>
      </c>
      <c r="F14" s="65">
        <f>VLOOKUP($A14,'Return Data'!$B$7:$R$2843,11,0)</f>
        <v>15.3667</v>
      </c>
      <c r="G14" s="66">
        <f t="shared" si="1"/>
        <v>18</v>
      </c>
      <c r="H14" s="65">
        <f>VLOOKUP($A14,'Return Data'!$B$7:$R$2843,12,0)</f>
        <v>29.644200000000001</v>
      </c>
      <c r="I14" s="66">
        <f t="shared" si="2"/>
        <v>17</v>
      </c>
      <c r="J14" s="65">
        <f>VLOOKUP($A14,'Return Data'!$B$7:$R$2843,13,0)</f>
        <v>58.814100000000003</v>
      </c>
      <c r="K14" s="66">
        <f t="shared" si="3"/>
        <v>12</v>
      </c>
      <c r="L14" s="65">
        <f>VLOOKUP($A14,'Return Data'!$B$7:$R$2843,17,0)</f>
        <v>17.686399999999999</v>
      </c>
      <c r="M14" s="66">
        <f t="shared" si="4"/>
        <v>8</v>
      </c>
      <c r="N14" s="65">
        <f>VLOOKUP($A14,'Return Data'!$B$7:$R$2843,14,0)</f>
        <v>11.8605</v>
      </c>
      <c r="O14" s="66">
        <f t="shared" si="5"/>
        <v>8</v>
      </c>
      <c r="P14" s="65">
        <f>VLOOKUP($A14,'Return Data'!$B$7:$R$2843,15,0)</f>
        <v>14.635999999999999</v>
      </c>
      <c r="Q14" s="66">
        <f t="shared" si="6"/>
        <v>5</v>
      </c>
      <c r="R14" s="65">
        <f>VLOOKUP($A14,'Return Data'!$B$7:$R$2843,16,0)</f>
        <v>14.211</v>
      </c>
      <c r="S14" s="67">
        <f t="shared" si="7"/>
        <v>11</v>
      </c>
    </row>
    <row r="15" spans="1:20" x14ac:dyDescent="0.3">
      <c r="A15" s="63" t="s">
        <v>965</v>
      </c>
      <c r="B15" s="64">
        <f>VLOOKUP($A15,'Return Data'!$B$7:$R$2843,3,0)</f>
        <v>44330</v>
      </c>
      <c r="C15" s="65">
        <f>VLOOKUP($A15,'Return Data'!$B$7:$R$2843,4,0)</f>
        <v>655.42510000000004</v>
      </c>
      <c r="D15" s="65">
        <f>VLOOKUP($A15,'Return Data'!$B$7:$R$2843,10,0)</f>
        <v>0.15490000000000001</v>
      </c>
      <c r="E15" s="66">
        <f t="shared" si="0"/>
        <v>1</v>
      </c>
      <c r="F15" s="65">
        <f>VLOOKUP($A15,'Return Data'!$B$7:$R$2843,11,0)</f>
        <v>24.677700000000002</v>
      </c>
      <c r="G15" s="66">
        <f t="shared" si="1"/>
        <v>1</v>
      </c>
      <c r="H15" s="65">
        <f>VLOOKUP($A15,'Return Data'!$B$7:$R$2843,12,0)</f>
        <v>44.732700000000001</v>
      </c>
      <c r="I15" s="66">
        <f t="shared" si="2"/>
        <v>1</v>
      </c>
      <c r="J15" s="65">
        <f>VLOOKUP($A15,'Return Data'!$B$7:$R$2843,13,0)</f>
        <v>69.496899999999997</v>
      </c>
      <c r="K15" s="66">
        <f t="shared" si="3"/>
        <v>1</v>
      </c>
      <c r="L15" s="65">
        <f>VLOOKUP($A15,'Return Data'!$B$7:$R$2843,17,0)</f>
        <v>17.5946</v>
      </c>
      <c r="M15" s="66">
        <f t="shared" si="4"/>
        <v>9</v>
      </c>
      <c r="N15" s="65">
        <f>VLOOKUP($A15,'Return Data'!$B$7:$R$2843,14,0)</f>
        <v>11.6571</v>
      </c>
      <c r="O15" s="66">
        <f t="shared" si="5"/>
        <v>9</v>
      </c>
      <c r="P15" s="65">
        <f>VLOOKUP($A15,'Return Data'!$B$7:$R$2843,15,0)</f>
        <v>12.733499999999999</v>
      </c>
      <c r="Q15" s="66">
        <f t="shared" si="6"/>
        <v>24</v>
      </c>
      <c r="R15" s="65">
        <f>VLOOKUP($A15,'Return Data'!$B$7:$R$2843,16,0)</f>
        <v>12.846500000000001</v>
      </c>
      <c r="S15" s="67">
        <f t="shared" si="7"/>
        <v>18</v>
      </c>
    </row>
    <row r="16" spans="1:20" x14ac:dyDescent="0.3">
      <c r="A16" s="63" t="s">
        <v>967</v>
      </c>
      <c r="B16" s="64">
        <f>VLOOKUP($A16,'Return Data'!$B$7:$R$2843,3,0)</f>
        <v>44330</v>
      </c>
      <c r="C16" s="65">
        <f>VLOOKUP($A16,'Return Data'!$B$7:$R$2843,4,0)</f>
        <v>616.54999999999995</v>
      </c>
      <c r="D16" s="65">
        <f>VLOOKUP($A16,'Return Data'!$B$7:$R$2843,10,0)</f>
        <v>-1.6025</v>
      </c>
      <c r="E16" s="66">
        <f t="shared" si="0"/>
        <v>7</v>
      </c>
      <c r="F16" s="65">
        <f>VLOOKUP($A16,'Return Data'!$B$7:$R$2843,11,0)</f>
        <v>22.095400000000001</v>
      </c>
      <c r="G16" s="66">
        <f t="shared" si="1"/>
        <v>3</v>
      </c>
      <c r="H16" s="65">
        <f>VLOOKUP($A16,'Return Data'!$B$7:$R$2843,12,0)</f>
        <v>34.783900000000003</v>
      </c>
      <c r="I16" s="66">
        <f t="shared" si="2"/>
        <v>3</v>
      </c>
      <c r="J16" s="65">
        <f>VLOOKUP($A16,'Return Data'!$B$7:$R$2843,13,0)</f>
        <v>62.1267</v>
      </c>
      <c r="K16" s="66">
        <f t="shared" si="3"/>
        <v>5</v>
      </c>
      <c r="L16" s="65">
        <f>VLOOKUP($A16,'Return Data'!$B$7:$R$2843,17,0)</f>
        <v>11.011799999999999</v>
      </c>
      <c r="M16" s="66">
        <f t="shared" si="4"/>
        <v>28</v>
      </c>
      <c r="N16" s="65">
        <f>VLOOKUP($A16,'Return Data'!$B$7:$R$2843,14,0)</f>
        <v>9.7545000000000002</v>
      </c>
      <c r="O16" s="66">
        <f t="shared" si="5"/>
        <v>22</v>
      </c>
      <c r="P16" s="65">
        <f>VLOOKUP($A16,'Return Data'!$B$7:$R$2843,15,0)</f>
        <v>13.812200000000001</v>
      </c>
      <c r="Q16" s="66">
        <f t="shared" si="6"/>
        <v>11</v>
      </c>
      <c r="R16" s="65">
        <f>VLOOKUP($A16,'Return Data'!$B$7:$R$2843,16,0)</f>
        <v>12.720499999999999</v>
      </c>
      <c r="S16" s="67">
        <f t="shared" si="7"/>
        <v>19</v>
      </c>
    </row>
    <row r="17" spans="1:19" x14ac:dyDescent="0.3">
      <c r="A17" s="63" t="s">
        <v>969</v>
      </c>
      <c r="B17" s="64">
        <f>VLOOKUP($A17,'Return Data'!$B$7:$R$2843,3,0)</f>
        <v>44330</v>
      </c>
      <c r="C17" s="65">
        <f>VLOOKUP($A17,'Return Data'!$B$7:$R$2843,4,0)</f>
        <v>285.63619999999997</v>
      </c>
      <c r="D17" s="65">
        <f>VLOOKUP($A17,'Return Data'!$B$7:$R$2843,10,0)</f>
        <v>-5.8011999999999997</v>
      </c>
      <c r="E17" s="66">
        <f t="shared" si="0"/>
        <v>29</v>
      </c>
      <c r="F17" s="65">
        <f>VLOOKUP($A17,'Return Data'!$B$7:$R$2843,11,0)</f>
        <v>12.4255</v>
      </c>
      <c r="G17" s="66">
        <f t="shared" si="1"/>
        <v>26</v>
      </c>
      <c r="H17" s="65">
        <f>VLOOKUP($A17,'Return Data'!$B$7:$R$2843,12,0)</f>
        <v>29.1372</v>
      </c>
      <c r="I17" s="66">
        <f t="shared" si="2"/>
        <v>20</v>
      </c>
      <c r="J17" s="65">
        <f>VLOOKUP($A17,'Return Data'!$B$7:$R$2843,13,0)</f>
        <v>54.6584</v>
      </c>
      <c r="K17" s="66">
        <f t="shared" si="3"/>
        <v>19</v>
      </c>
      <c r="L17" s="65">
        <f>VLOOKUP($A17,'Return Data'!$B$7:$R$2843,17,0)</f>
        <v>16.163900000000002</v>
      </c>
      <c r="M17" s="66">
        <f t="shared" si="4"/>
        <v>16</v>
      </c>
      <c r="N17" s="65">
        <f>VLOOKUP($A17,'Return Data'!$B$7:$R$2843,14,0)</f>
        <v>10.098100000000001</v>
      </c>
      <c r="O17" s="66">
        <f t="shared" si="5"/>
        <v>19</v>
      </c>
      <c r="P17" s="65">
        <f>VLOOKUP($A17,'Return Data'!$B$7:$R$2843,15,0)</f>
        <v>13.9907</v>
      </c>
      <c r="Q17" s="66">
        <f t="shared" si="6"/>
        <v>10</v>
      </c>
      <c r="R17" s="65">
        <f>VLOOKUP($A17,'Return Data'!$B$7:$R$2843,16,0)</f>
        <v>12.4223</v>
      </c>
      <c r="S17" s="67">
        <f t="shared" si="7"/>
        <v>22</v>
      </c>
    </row>
    <row r="18" spans="1:19" x14ac:dyDescent="0.3">
      <c r="A18" s="63" t="s">
        <v>971</v>
      </c>
      <c r="B18" s="64">
        <f>VLOOKUP($A18,'Return Data'!$B$7:$R$2843,3,0)</f>
        <v>44330</v>
      </c>
      <c r="C18" s="65">
        <f>VLOOKUP($A18,'Return Data'!$B$7:$R$2843,4,0)</f>
        <v>58.13</v>
      </c>
      <c r="D18" s="65">
        <f>VLOOKUP($A18,'Return Data'!$B$7:$R$2843,10,0)</f>
        <v>-1.6246</v>
      </c>
      <c r="E18" s="66">
        <f t="shared" si="0"/>
        <v>8</v>
      </c>
      <c r="F18" s="65">
        <f>VLOOKUP($A18,'Return Data'!$B$7:$R$2843,11,0)</f>
        <v>18.078399999999998</v>
      </c>
      <c r="G18" s="66">
        <f t="shared" si="1"/>
        <v>7</v>
      </c>
      <c r="H18" s="65">
        <f>VLOOKUP($A18,'Return Data'!$B$7:$R$2843,12,0)</f>
        <v>32.595799999999997</v>
      </c>
      <c r="I18" s="66">
        <f t="shared" si="2"/>
        <v>9</v>
      </c>
      <c r="J18" s="65">
        <f>VLOOKUP($A18,'Return Data'!$B$7:$R$2843,13,0)</f>
        <v>60.181899999999999</v>
      </c>
      <c r="K18" s="66">
        <f t="shared" si="3"/>
        <v>10</v>
      </c>
      <c r="L18" s="65">
        <f>VLOOKUP($A18,'Return Data'!$B$7:$R$2843,17,0)</f>
        <v>15.869400000000001</v>
      </c>
      <c r="M18" s="66">
        <f t="shared" si="4"/>
        <v>17</v>
      </c>
      <c r="N18" s="65">
        <f>VLOOKUP($A18,'Return Data'!$B$7:$R$2843,14,0)</f>
        <v>10.984299999999999</v>
      </c>
      <c r="O18" s="66">
        <f t="shared" si="5"/>
        <v>13</v>
      </c>
      <c r="P18" s="65">
        <f>VLOOKUP($A18,'Return Data'!$B$7:$R$2843,15,0)</f>
        <v>14.856400000000001</v>
      </c>
      <c r="Q18" s="66">
        <f t="shared" si="6"/>
        <v>4</v>
      </c>
      <c r="R18" s="65">
        <f>VLOOKUP($A18,'Return Data'!$B$7:$R$2843,16,0)</f>
        <v>14.621700000000001</v>
      </c>
      <c r="S18" s="67">
        <f t="shared" si="7"/>
        <v>7</v>
      </c>
    </row>
    <row r="19" spans="1:19" x14ac:dyDescent="0.3">
      <c r="A19" s="63" t="s">
        <v>973</v>
      </c>
      <c r="B19" s="64">
        <f>VLOOKUP($A19,'Return Data'!$B$7:$R$2843,3,0)</f>
        <v>44330</v>
      </c>
      <c r="C19" s="65">
        <f>VLOOKUP($A19,'Return Data'!$B$7:$R$2843,4,0)</f>
        <v>35.01</v>
      </c>
      <c r="D19" s="65">
        <f>VLOOKUP($A19,'Return Data'!$B$7:$R$2843,10,0)</f>
        <v>-1.5189999999999999</v>
      </c>
      <c r="E19" s="66">
        <f t="shared" si="0"/>
        <v>6</v>
      </c>
      <c r="F19" s="65">
        <f>VLOOKUP($A19,'Return Data'!$B$7:$R$2843,11,0)</f>
        <v>16.8948</v>
      </c>
      <c r="G19" s="66">
        <f t="shared" si="1"/>
        <v>13</v>
      </c>
      <c r="H19" s="65">
        <f>VLOOKUP($A19,'Return Data'!$B$7:$R$2843,12,0)</f>
        <v>32.262900000000002</v>
      </c>
      <c r="I19" s="66">
        <f t="shared" si="2"/>
        <v>11</v>
      </c>
      <c r="J19" s="65">
        <f>VLOOKUP($A19,'Return Data'!$B$7:$R$2843,13,0)</f>
        <v>56.364400000000003</v>
      </c>
      <c r="K19" s="66">
        <f t="shared" si="3"/>
        <v>16</v>
      </c>
      <c r="L19" s="65">
        <f>VLOOKUP($A19,'Return Data'!$B$7:$R$2843,17,0)</f>
        <v>19.927</v>
      </c>
      <c r="M19" s="66">
        <f t="shared" si="4"/>
        <v>2</v>
      </c>
      <c r="N19" s="65">
        <f>VLOOKUP($A19,'Return Data'!$B$7:$R$2843,14,0)</f>
        <v>11.9726</v>
      </c>
      <c r="O19" s="66">
        <f t="shared" si="5"/>
        <v>7</v>
      </c>
      <c r="P19" s="65">
        <f>VLOOKUP($A19,'Return Data'!$B$7:$R$2843,15,0)</f>
        <v>13.214399999999999</v>
      </c>
      <c r="Q19" s="66">
        <f t="shared" si="6"/>
        <v>18</v>
      </c>
      <c r="R19" s="65">
        <f>VLOOKUP($A19,'Return Data'!$B$7:$R$2843,16,0)</f>
        <v>13.489599999999999</v>
      </c>
      <c r="S19" s="67">
        <f t="shared" si="7"/>
        <v>15</v>
      </c>
    </row>
    <row r="20" spans="1:19" x14ac:dyDescent="0.3">
      <c r="A20" s="63" t="s">
        <v>974</v>
      </c>
      <c r="B20" s="64">
        <f>VLOOKUP($A20,'Return Data'!$B$7:$R$2843,3,0)</f>
        <v>44330</v>
      </c>
      <c r="C20" s="65">
        <f>VLOOKUP($A20,'Return Data'!$B$7:$R$2843,4,0)</f>
        <v>44.95</v>
      </c>
      <c r="D20" s="65">
        <f>VLOOKUP($A20,'Return Data'!$B$7:$R$2843,10,0)</f>
        <v>-4.8072999999999997</v>
      </c>
      <c r="E20" s="66">
        <f t="shared" si="0"/>
        <v>28</v>
      </c>
      <c r="F20" s="65">
        <f>VLOOKUP($A20,'Return Data'!$B$7:$R$2843,11,0)</f>
        <v>13.2813</v>
      </c>
      <c r="G20" s="66">
        <f t="shared" si="1"/>
        <v>24</v>
      </c>
      <c r="H20" s="65">
        <f>VLOOKUP($A20,'Return Data'!$B$7:$R$2843,12,0)</f>
        <v>24.653400000000001</v>
      </c>
      <c r="I20" s="66">
        <f t="shared" si="2"/>
        <v>27</v>
      </c>
      <c r="J20" s="65">
        <f>VLOOKUP($A20,'Return Data'!$B$7:$R$2843,13,0)</f>
        <v>51.4998</v>
      </c>
      <c r="K20" s="66">
        <f t="shared" si="3"/>
        <v>22</v>
      </c>
      <c r="L20" s="65">
        <f>VLOOKUP($A20,'Return Data'!$B$7:$R$2843,17,0)</f>
        <v>16.3338</v>
      </c>
      <c r="M20" s="66">
        <f t="shared" si="4"/>
        <v>14</v>
      </c>
      <c r="N20" s="65">
        <f>VLOOKUP($A20,'Return Data'!$B$7:$R$2843,14,0)</f>
        <v>10.549899999999999</v>
      </c>
      <c r="O20" s="66">
        <f t="shared" si="5"/>
        <v>15</v>
      </c>
      <c r="P20" s="65">
        <f>VLOOKUP($A20,'Return Data'!$B$7:$R$2843,15,0)</f>
        <v>14.0351</v>
      </c>
      <c r="Q20" s="66">
        <f t="shared" si="6"/>
        <v>9</v>
      </c>
      <c r="R20" s="65">
        <f>VLOOKUP($A20,'Return Data'!$B$7:$R$2843,16,0)</f>
        <v>12.1579</v>
      </c>
      <c r="S20" s="67">
        <f t="shared" si="7"/>
        <v>23</v>
      </c>
    </row>
    <row r="21" spans="1:19" x14ac:dyDescent="0.3">
      <c r="A21" s="63" t="s">
        <v>977</v>
      </c>
      <c r="B21" s="64">
        <f>VLOOKUP($A21,'Return Data'!$B$7:$R$2843,3,0)</f>
        <v>44330</v>
      </c>
      <c r="C21" s="65">
        <f>VLOOKUP($A21,'Return Data'!$B$7:$R$2843,4,0)</f>
        <v>27.9</v>
      </c>
      <c r="D21" s="65">
        <f>VLOOKUP($A21,'Return Data'!$B$7:$R$2843,10,0)</f>
        <v>-4.1237000000000004</v>
      </c>
      <c r="E21" s="66">
        <f t="shared" si="0"/>
        <v>27</v>
      </c>
      <c r="F21" s="65">
        <f>VLOOKUP($A21,'Return Data'!$B$7:$R$2843,11,0)</f>
        <v>9.0695999999999994</v>
      </c>
      <c r="G21" s="66">
        <f t="shared" si="1"/>
        <v>29</v>
      </c>
      <c r="H21" s="65">
        <f>VLOOKUP($A21,'Return Data'!$B$7:$R$2843,12,0)</f>
        <v>24.442499999999999</v>
      </c>
      <c r="I21" s="66">
        <f t="shared" si="2"/>
        <v>28</v>
      </c>
      <c r="J21" s="65">
        <f>VLOOKUP($A21,'Return Data'!$B$7:$R$2843,13,0)</f>
        <v>47.540999999999997</v>
      </c>
      <c r="K21" s="66">
        <f t="shared" si="3"/>
        <v>28</v>
      </c>
      <c r="L21" s="65">
        <f>VLOOKUP($A21,'Return Data'!$B$7:$R$2843,17,0)</f>
        <v>11.4131</v>
      </c>
      <c r="M21" s="66">
        <f t="shared" si="4"/>
        <v>27</v>
      </c>
      <c r="N21" s="65">
        <f>VLOOKUP($A21,'Return Data'!$B$7:$R$2843,14,0)</f>
        <v>7.9565999999999999</v>
      </c>
      <c r="O21" s="66">
        <f t="shared" si="5"/>
        <v>27</v>
      </c>
      <c r="P21" s="65">
        <f>VLOOKUP($A21,'Return Data'!$B$7:$R$2843,15,0)</f>
        <v>12.7818</v>
      </c>
      <c r="Q21" s="66">
        <f t="shared" si="6"/>
        <v>23</v>
      </c>
      <c r="R21" s="65">
        <f>VLOOKUP($A21,'Return Data'!$B$7:$R$2843,16,0)</f>
        <v>12.119199999999999</v>
      </c>
      <c r="S21" s="67">
        <f t="shared" si="7"/>
        <v>24</v>
      </c>
    </row>
    <row r="22" spans="1:19" x14ac:dyDescent="0.3">
      <c r="A22" s="63" t="s">
        <v>979</v>
      </c>
      <c r="B22" s="64">
        <f>VLOOKUP($A22,'Return Data'!$B$7:$R$2843,3,0)</f>
        <v>44330</v>
      </c>
      <c r="C22" s="65">
        <f>VLOOKUP($A22,'Return Data'!$B$7:$R$2843,4,0)</f>
        <v>40.229999999999997</v>
      </c>
      <c r="D22" s="65">
        <f>VLOOKUP($A22,'Return Data'!$B$7:$R$2843,10,0)</f>
        <v>-2.2120000000000002</v>
      </c>
      <c r="E22" s="66">
        <f t="shared" si="0"/>
        <v>14</v>
      </c>
      <c r="F22" s="65">
        <f>VLOOKUP($A22,'Return Data'!$B$7:$R$2843,11,0)</f>
        <v>13.9337</v>
      </c>
      <c r="G22" s="66">
        <f t="shared" si="1"/>
        <v>21</v>
      </c>
      <c r="H22" s="65">
        <f>VLOOKUP($A22,'Return Data'!$B$7:$R$2843,12,0)</f>
        <v>25.405200000000001</v>
      </c>
      <c r="I22" s="66">
        <f t="shared" si="2"/>
        <v>26</v>
      </c>
      <c r="J22" s="65">
        <f>VLOOKUP($A22,'Return Data'!$B$7:$R$2843,13,0)</f>
        <v>50.055900000000001</v>
      </c>
      <c r="K22" s="66">
        <f t="shared" si="3"/>
        <v>23</v>
      </c>
      <c r="L22" s="65">
        <f>VLOOKUP($A22,'Return Data'!$B$7:$R$2843,17,0)</f>
        <v>15.2615</v>
      </c>
      <c r="M22" s="66">
        <f t="shared" si="4"/>
        <v>19</v>
      </c>
      <c r="N22" s="65">
        <f>VLOOKUP($A22,'Return Data'!$B$7:$R$2843,14,0)</f>
        <v>10.154999999999999</v>
      </c>
      <c r="O22" s="66">
        <f t="shared" si="5"/>
        <v>18</v>
      </c>
      <c r="P22" s="65">
        <f>VLOOKUP($A22,'Return Data'!$B$7:$R$2843,15,0)</f>
        <v>13.6533</v>
      </c>
      <c r="Q22" s="66">
        <f t="shared" si="6"/>
        <v>14</v>
      </c>
      <c r="R22" s="65">
        <f>VLOOKUP($A22,'Return Data'!$B$7:$R$2843,16,0)</f>
        <v>14.429</v>
      </c>
      <c r="S22" s="67">
        <f t="shared" si="7"/>
        <v>8</v>
      </c>
    </row>
    <row r="23" spans="1:19" x14ac:dyDescent="0.3">
      <c r="A23" s="63" t="s">
        <v>981</v>
      </c>
      <c r="B23" s="64">
        <f>VLOOKUP($A23,'Return Data'!$B$7:$R$2843,3,0)</f>
        <v>44330</v>
      </c>
      <c r="C23" s="65">
        <f>VLOOKUP($A23,'Return Data'!$B$7:$R$2843,4,0)</f>
        <v>90.628</v>
      </c>
      <c r="D23" s="65">
        <f>VLOOKUP($A23,'Return Data'!$B$7:$R$2843,10,0)</f>
        <v>-2.1774</v>
      </c>
      <c r="E23" s="66">
        <f t="shared" si="0"/>
        <v>13</v>
      </c>
      <c r="F23" s="65">
        <f>VLOOKUP($A23,'Return Data'!$B$7:$R$2843,11,0)</f>
        <v>10.2088</v>
      </c>
      <c r="G23" s="66">
        <f t="shared" si="1"/>
        <v>28</v>
      </c>
      <c r="H23" s="65">
        <f>VLOOKUP($A23,'Return Data'!$B$7:$R$2843,12,0)</f>
        <v>20.2944</v>
      </c>
      <c r="I23" s="66">
        <f t="shared" si="2"/>
        <v>29</v>
      </c>
      <c r="J23" s="65">
        <f>VLOOKUP($A23,'Return Data'!$B$7:$R$2843,13,0)</f>
        <v>38.163800000000002</v>
      </c>
      <c r="K23" s="66">
        <f t="shared" si="3"/>
        <v>29</v>
      </c>
      <c r="L23" s="65">
        <f>VLOOKUP($A23,'Return Data'!$B$7:$R$2843,17,0)</f>
        <v>13.465299999999999</v>
      </c>
      <c r="M23" s="66">
        <f t="shared" si="4"/>
        <v>25</v>
      </c>
      <c r="N23" s="65">
        <f>VLOOKUP($A23,'Return Data'!$B$7:$R$2843,14,0)</f>
        <v>9.8315000000000001</v>
      </c>
      <c r="O23" s="66">
        <f t="shared" si="5"/>
        <v>21</v>
      </c>
      <c r="P23" s="65">
        <f>VLOOKUP($A23,'Return Data'!$B$7:$R$2843,15,0)</f>
        <v>11.210800000000001</v>
      </c>
      <c r="Q23" s="66">
        <f t="shared" si="6"/>
        <v>26</v>
      </c>
      <c r="R23" s="65">
        <f>VLOOKUP($A23,'Return Data'!$B$7:$R$2843,16,0)</f>
        <v>11.5907</v>
      </c>
      <c r="S23" s="67">
        <f t="shared" si="7"/>
        <v>25</v>
      </c>
    </row>
    <row r="24" spans="1:19" x14ac:dyDescent="0.3">
      <c r="A24" s="63" t="s">
        <v>1914</v>
      </c>
      <c r="B24" s="64">
        <f>VLOOKUP($A24,'Return Data'!$B$7:$R$2843,3,0)</f>
        <v>44330</v>
      </c>
      <c r="C24" s="65">
        <f>VLOOKUP($A24,'Return Data'!$B$7:$R$2843,4,0)</f>
        <v>341.286</v>
      </c>
      <c r="D24" s="65">
        <f>VLOOKUP($A24,'Return Data'!$B$7:$R$2843,10,0)</f>
        <v>-2.3170000000000002</v>
      </c>
      <c r="E24" s="66">
        <f t="shared" si="0"/>
        <v>15</v>
      </c>
      <c r="F24" s="65">
        <f>VLOOKUP($A24,'Return Data'!$B$7:$R$2843,11,0)</f>
        <v>17.211500000000001</v>
      </c>
      <c r="G24" s="66">
        <f t="shared" si="1"/>
        <v>10</v>
      </c>
      <c r="H24" s="65">
        <f>VLOOKUP($A24,'Return Data'!$B$7:$R$2843,12,0)</f>
        <v>32.481099999999998</v>
      </c>
      <c r="I24" s="66">
        <f t="shared" si="2"/>
        <v>10</v>
      </c>
      <c r="J24" s="65">
        <f>VLOOKUP($A24,'Return Data'!$B$7:$R$2843,13,0)</f>
        <v>61.551699999999997</v>
      </c>
      <c r="K24" s="66">
        <f t="shared" si="3"/>
        <v>6</v>
      </c>
      <c r="L24" s="65">
        <f>VLOOKUP($A24,'Return Data'!$B$7:$R$2843,17,0)</f>
        <v>19.398700000000002</v>
      </c>
      <c r="M24" s="66">
        <f t="shared" si="4"/>
        <v>4</v>
      </c>
      <c r="N24" s="65">
        <f>VLOOKUP($A24,'Return Data'!$B$7:$R$2843,14,0)</f>
        <v>12.706200000000001</v>
      </c>
      <c r="O24" s="66">
        <f t="shared" si="5"/>
        <v>4</v>
      </c>
      <c r="P24" s="65">
        <f>VLOOKUP($A24,'Return Data'!$B$7:$R$2843,15,0)</f>
        <v>14.443099999999999</v>
      </c>
      <c r="Q24" s="66">
        <f t="shared" si="6"/>
        <v>6</v>
      </c>
      <c r="R24" s="65">
        <f>VLOOKUP($A24,'Return Data'!$B$7:$R$2843,16,0)</f>
        <v>14.3489</v>
      </c>
      <c r="S24" s="67">
        <f t="shared" si="7"/>
        <v>10</v>
      </c>
    </row>
    <row r="25" spans="1:19" x14ac:dyDescent="0.3">
      <c r="A25" s="63" t="s">
        <v>982</v>
      </c>
      <c r="B25" s="64">
        <f>VLOOKUP($A25,'Return Data'!$B$7:$R$2843,3,0)</f>
        <v>44330</v>
      </c>
      <c r="C25" s="65">
        <f>VLOOKUP($A25,'Return Data'!$B$7:$R$2843,4,0)</f>
        <v>36.606000000000002</v>
      </c>
      <c r="D25" s="65">
        <f>VLOOKUP($A25,'Return Data'!$B$7:$R$2843,10,0)</f>
        <v>-2.8889999999999998</v>
      </c>
      <c r="E25" s="66">
        <f t="shared" si="0"/>
        <v>20</v>
      </c>
      <c r="F25" s="65">
        <f>VLOOKUP($A25,'Return Data'!$B$7:$R$2843,11,0)</f>
        <v>15.9702</v>
      </c>
      <c r="G25" s="66">
        <f t="shared" si="1"/>
        <v>15</v>
      </c>
      <c r="H25" s="65">
        <f>VLOOKUP($A25,'Return Data'!$B$7:$R$2843,12,0)</f>
        <v>28.780999999999999</v>
      </c>
      <c r="I25" s="66">
        <f t="shared" si="2"/>
        <v>21</v>
      </c>
      <c r="J25" s="65">
        <f>VLOOKUP($A25,'Return Data'!$B$7:$R$2843,13,0)</f>
        <v>53.858400000000003</v>
      </c>
      <c r="K25" s="66">
        <f t="shared" si="3"/>
        <v>20</v>
      </c>
      <c r="L25" s="65">
        <f>VLOOKUP($A25,'Return Data'!$B$7:$R$2843,17,0)</f>
        <v>15.232699999999999</v>
      </c>
      <c r="M25" s="66">
        <f t="shared" si="4"/>
        <v>20</v>
      </c>
      <c r="N25" s="65">
        <f>VLOOKUP($A25,'Return Data'!$B$7:$R$2843,14,0)</f>
        <v>10.060600000000001</v>
      </c>
      <c r="O25" s="66">
        <f t="shared" si="5"/>
        <v>20</v>
      </c>
      <c r="P25" s="65">
        <f>VLOOKUP($A25,'Return Data'!$B$7:$R$2843,15,0)</f>
        <v>12.9625</v>
      </c>
      <c r="Q25" s="66">
        <f t="shared" si="6"/>
        <v>22</v>
      </c>
      <c r="R25" s="65">
        <f>VLOOKUP($A25,'Return Data'!$B$7:$R$2843,16,0)</f>
        <v>13.1945</v>
      </c>
      <c r="S25" s="67">
        <f t="shared" si="7"/>
        <v>16</v>
      </c>
    </row>
    <row r="26" spans="1:19" x14ac:dyDescent="0.3">
      <c r="A26" s="63" t="s">
        <v>985</v>
      </c>
      <c r="B26" s="64">
        <f>VLOOKUP($A26,'Return Data'!$B$7:$R$2843,3,0)</f>
        <v>44330</v>
      </c>
      <c r="C26" s="65">
        <f>VLOOKUP($A26,'Return Data'!$B$7:$R$2843,4,0)</f>
        <v>36.5017</v>
      </c>
      <c r="D26" s="65">
        <f>VLOOKUP($A26,'Return Data'!$B$7:$R$2843,10,0)</f>
        <v>-3.8592</v>
      </c>
      <c r="E26" s="66">
        <f t="shared" si="0"/>
        <v>25</v>
      </c>
      <c r="F26" s="65">
        <f>VLOOKUP($A26,'Return Data'!$B$7:$R$2843,11,0)</f>
        <v>12.8034</v>
      </c>
      <c r="G26" s="66">
        <f t="shared" si="1"/>
        <v>25</v>
      </c>
      <c r="H26" s="65">
        <f>VLOOKUP($A26,'Return Data'!$B$7:$R$2843,12,0)</f>
        <v>27.898</v>
      </c>
      <c r="I26" s="66">
        <f t="shared" si="2"/>
        <v>23</v>
      </c>
      <c r="J26" s="65">
        <f>VLOOKUP($A26,'Return Data'!$B$7:$R$2843,13,0)</f>
        <v>49.186300000000003</v>
      </c>
      <c r="K26" s="66">
        <f t="shared" si="3"/>
        <v>25</v>
      </c>
      <c r="L26" s="65">
        <f>VLOOKUP($A26,'Return Data'!$B$7:$R$2843,17,0)</f>
        <v>16.732500000000002</v>
      </c>
      <c r="M26" s="66">
        <f t="shared" si="4"/>
        <v>12</v>
      </c>
      <c r="N26" s="65">
        <f>VLOOKUP($A26,'Return Data'!$B$7:$R$2843,14,0)</f>
        <v>11.6167</v>
      </c>
      <c r="O26" s="66">
        <f t="shared" si="5"/>
        <v>10</v>
      </c>
      <c r="P26" s="65">
        <f>VLOOKUP($A26,'Return Data'!$B$7:$R$2843,15,0)</f>
        <v>13.0153</v>
      </c>
      <c r="Q26" s="66">
        <f t="shared" si="6"/>
        <v>21</v>
      </c>
      <c r="R26" s="65">
        <f>VLOOKUP($A26,'Return Data'!$B$7:$R$2843,16,0)</f>
        <v>12.700100000000001</v>
      </c>
      <c r="S26" s="67">
        <f t="shared" si="7"/>
        <v>20</v>
      </c>
    </row>
    <row r="27" spans="1:19" x14ac:dyDescent="0.3">
      <c r="A27" s="63" t="s">
        <v>986</v>
      </c>
      <c r="B27" s="64">
        <f>VLOOKUP($A27,'Return Data'!$B$7:$R$2843,3,0)</f>
        <v>44330</v>
      </c>
      <c r="C27" s="65">
        <f>VLOOKUP($A27,'Return Data'!$B$7:$R$2843,4,0)</f>
        <v>13.8017</v>
      </c>
      <c r="D27" s="65">
        <f>VLOOKUP($A27,'Return Data'!$B$7:$R$2843,10,0)</f>
        <v>-0.56630000000000003</v>
      </c>
      <c r="E27" s="66">
        <f t="shared" si="0"/>
        <v>2</v>
      </c>
      <c r="F27" s="65">
        <f>VLOOKUP($A27,'Return Data'!$B$7:$R$2843,11,0)</f>
        <v>21.621200000000002</v>
      </c>
      <c r="G27" s="66">
        <f t="shared" si="1"/>
        <v>4</v>
      </c>
      <c r="H27" s="65">
        <f>VLOOKUP($A27,'Return Data'!$B$7:$R$2843,12,0)</f>
        <v>38.243699999999997</v>
      </c>
      <c r="I27" s="66">
        <f t="shared" si="2"/>
        <v>2</v>
      </c>
      <c r="J27" s="65">
        <f>VLOOKUP($A27,'Return Data'!$B$7:$R$2843,13,0)</f>
        <v>60.522199999999998</v>
      </c>
      <c r="K27" s="66">
        <f t="shared" si="3"/>
        <v>8</v>
      </c>
      <c r="L27" s="65">
        <f>VLOOKUP($A27,'Return Data'!$B$7:$R$2843,17,0)</f>
        <v>18.322299999999998</v>
      </c>
      <c r="M27" s="66">
        <f t="shared" si="4"/>
        <v>7</v>
      </c>
      <c r="N27" s="65"/>
      <c r="O27" s="66"/>
      <c r="P27" s="65"/>
      <c r="Q27" s="66"/>
      <c r="R27" s="65">
        <f>VLOOKUP($A27,'Return Data'!$B$7:$R$2843,16,0)</f>
        <v>16.030100000000001</v>
      </c>
      <c r="S27" s="67">
        <f t="shared" si="7"/>
        <v>3</v>
      </c>
    </row>
    <row r="28" spans="1:19" x14ac:dyDescent="0.3">
      <c r="A28" s="63" t="s">
        <v>988</v>
      </c>
      <c r="B28" s="64">
        <f>VLOOKUP($A28,'Return Data'!$B$7:$R$2843,3,0)</f>
        <v>44330</v>
      </c>
      <c r="C28" s="65">
        <f>VLOOKUP($A28,'Return Data'!$B$7:$R$2843,4,0)</f>
        <v>70.572000000000003</v>
      </c>
      <c r="D28" s="65">
        <f>VLOOKUP($A28,'Return Data'!$B$7:$R$2843,10,0)</f>
        <v>-3.0085000000000002</v>
      </c>
      <c r="E28" s="66">
        <f t="shared" si="0"/>
        <v>21</v>
      </c>
      <c r="F28" s="65">
        <f>VLOOKUP($A28,'Return Data'!$B$7:$R$2843,11,0)</f>
        <v>15.0749</v>
      </c>
      <c r="G28" s="66">
        <f t="shared" si="1"/>
        <v>19</v>
      </c>
      <c r="H28" s="65">
        <f>VLOOKUP($A28,'Return Data'!$B$7:$R$2843,12,0)</f>
        <v>29.451899999999998</v>
      </c>
      <c r="I28" s="66">
        <f t="shared" si="2"/>
        <v>18</v>
      </c>
      <c r="J28" s="65">
        <f>VLOOKUP($A28,'Return Data'!$B$7:$R$2843,13,0)</f>
        <v>60.1616</v>
      </c>
      <c r="K28" s="66">
        <f t="shared" si="3"/>
        <v>11</v>
      </c>
      <c r="L28" s="65">
        <f>VLOOKUP($A28,'Return Data'!$B$7:$R$2843,17,0)</f>
        <v>16.5443</v>
      </c>
      <c r="M28" s="66">
        <f t="shared" si="4"/>
        <v>13</v>
      </c>
      <c r="N28" s="65">
        <f>VLOOKUP($A28,'Return Data'!$B$7:$R$2843,14,0)</f>
        <v>12.4947</v>
      </c>
      <c r="O28" s="66">
        <f t="shared" ref="O28:O36" si="8">RANK(N28,N$8:N$36,0)</f>
        <v>5</v>
      </c>
      <c r="P28" s="65">
        <f>VLOOKUP($A28,'Return Data'!$B$7:$R$2843,15,0)</f>
        <v>16.4681</v>
      </c>
      <c r="Q28" s="66">
        <f t="shared" ref="Q28:Q36" si="9">RANK(P28,P$8:P$36,0)</f>
        <v>3</v>
      </c>
      <c r="R28" s="65">
        <f>VLOOKUP($A28,'Return Data'!$B$7:$R$2843,16,0)</f>
        <v>17.111699999999999</v>
      </c>
      <c r="S28" s="67">
        <f t="shared" si="7"/>
        <v>1</v>
      </c>
    </row>
    <row r="29" spans="1:19" x14ac:dyDescent="0.3">
      <c r="A29" s="63" t="s">
        <v>2024</v>
      </c>
      <c r="B29" s="64">
        <f>VLOOKUP($A29,'Return Data'!$B$7:$R$2843,3,0)</f>
        <v>44330</v>
      </c>
      <c r="C29" s="65">
        <f>VLOOKUP($A29,'Return Data'!$B$7:$R$2843,4,0)</f>
        <v>32.1736</v>
      </c>
      <c r="D29" s="65">
        <f>VLOOKUP($A29,'Return Data'!$B$7:$R$2843,10,0)</f>
        <v>-2.8119999999999998</v>
      </c>
      <c r="E29" s="66">
        <f t="shared" si="0"/>
        <v>17</v>
      </c>
      <c r="F29" s="65">
        <f>VLOOKUP($A29,'Return Data'!$B$7:$R$2843,11,0)</f>
        <v>17.1142</v>
      </c>
      <c r="G29" s="66">
        <f t="shared" si="1"/>
        <v>11</v>
      </c>
      <c r="H29" s="65">
        <f>VLOOKUP($A29,'Return Data'!$B$7:$R$2843,12,0)</f>
        <v>30.467700000000001</v>
      </c>
      <c r="I29" s="66">
        <f t="shared" si="2"/>
        <v>15</v>
      </c>
      <c r="J29" s="65">
        <f>VLOOKUP($A29,'Return Data'!$B$7:$R$2843,13,0)</f>
        <v>57.5685</v>
      </c>
      <c r="K29" s="66">
        <f t="shared" si="3"/>
        <v>14</v>
      </c>
      <c r="L29" s="65">
        <f>VLOOKUP($A29,'Return Data'!$B$7:$R$2843,17,0)</f>
        <v>15.45</v>
      </c>
      <c r="M29" s="66">
        <f t="shared" si="4"/>
        <v>18</v>
      </c>
      <c r="N29" s="65">
        <f>VLOOKUP($A29,'Return Data'!$B$7:$R$2843,14,0)</f>
        <v>10.203099999999999</v>
      </c>
      <c r="O29" s="66">
        <f t="shared" si="8"/>
        <v>17</v>
      </c>
      <c r="P29" s="65">
        <f>VLOOKUP($A29,'Return Data'!$B$7:$R$2843,15,0)</f>
        <v>13.1264</v>
      </c>
      <c r="Q29" s="66">
        <f t="shared" si="9"/>
        <v>19</v>
      </c>
      <c r="R29" s="65">
        <f>VLOOKUP($A29,'Return Data'!$B$7:$R$2843,16,0)</f>
        <v>12.682600000000001</v>
      </c>
      <c r="S29" s="67">
        <f t="shared" si="7"/>
        <v>21</v>
      </c>
    </row>
    <row r="30" spans="1:19" x14ac:dyDescent="0.3">
      <c r="A30" s="63" t="s">
        <v>991</v>
      </c>
      <c r="B30" s="64">
        <f>VLOOKUP($A30,'Return Data'!$B$7:$R$2843,3,0)</f>
        <v>44330</v>
      </c>
      <c r="C30" s="65">
        <f>VLOOKUP($A30,'Return Data'!$B$7:$R$2843,4,0)</f>
        <v>44.064799999999998</v>
      </c>
      <c r="D30" s="65">
        <f>VLOOKUP($A30,'Return Data'!$B$7:$R$2843,10,0)</f>
        <v>-1.2461</v>
      </c>
      <c r="E30" s="66">
        <f t="shared" si="0"/>
        <v>5</v>
      </c>
      <c r="F30" s="65">
        <f>VLOOKUP($A30,'Return Data'!$B$7:$R$2843,11,0)</f>
        <v>22.685400000000001</v>
      </c>
      <c r="G30" s="66">
        <f t="shared" si="1"/>
        <v>2</v>
      </c>
      <c r="H30" s="65">
        <f>VLOOKUP($A30,'Return Data'!$B$7:$R$2843,12,0)</f>
        <v>34.632899999999999</v>
      </c>
      <c r="I30" s="66">
        <f t="shared" si="2"/>
        <v>5</v>
      </c>
      <c r="J30" s="65">
        <f>VLOOKUP($A30,'Return Data'!$B$7:$R$2843,13,0)</f>
        <v>64.268900000000002</v>
      </c>
      <c r="K30" s="66">
        <f t="shared" si="3"/>
        <v>2</v>
      </c>
      <c r="L30" s="65">
        <f>VLOOKUP($A30,'Return Data'!$B$7:$R$2843,17,0)</f>
        <v>10.881500000000001</v>
      </c>
      <c r="M30" s="66">
        <f t="shared" si="4"/>
        <v>29</v>
      </c>
      <c r="N30" s="65">
        <f>VLOOKUP($A30,'Return Data'!$B$7:$R$2843,14,0)</f>
        <v>9.0312999999999999</v>
      </c>
      <c r="O30" s="66">
        <f t="shared" si="8"/>
        <v>25</v>
      </c>
      <c r="P30" s="65">
        <f>VLOOKUP($A30,'Return Data'!$B$7:$R$2843,15,0)</f>
        <v>14.146699999999999</v>
      </c>
      <c r="Q30" s="66">
        <f t="shared" si="9"/>
        <v>8</v>
      </c>
      <c r="R30" s="65">
        <f>VLOOKUP($A30,'Return Data'!$B$7:$R$2843,16,0)</f>
        <v>14.125400000000001</v>
      </c>
      <c r="S30" s="67">
        <f t="shared" si="7"/>
        <v>13</v>
      </c>
    </row>
    <row r="31" spans="1:19" x14ac:dyDescent="0.3">
      <c r="A31" s="63" t="s">
        <v>993</v>
      </c>
      <c r="B31" s="64">
        <f>VLOOKUP($A31,'Return Data'!$B$7:$R$2843,3,0)</f>
        <v>44330</v>
      </c>
      <c r="C31" s="65">
        <f>VLOOKUP($A31,'Return Data'!$B$7:$R$2843,4,0)</f>
        <v>239.25</v>
      </c>
      <c r="D31" s="65">
        <f>VLOOKUP($A31,'Return Data'!$B$7:$R$2843,10,0)</f>
        <v>-0.82079999999999997</v>
      </c>
      <c r="E31" s="66">
        <f t="shared" si="0"/>
        <v>3</v>
      </c>
      <c r="F31" s="65">
        <f>VLOOKUP($A31,'Return Data'!$B$7:$R$2843,11,0)</f>
        <v>17.619599999999998</v>
      </c>
      <c r="G31" s="66">
        <f t="shared" si="1"/>
        <v>9</v>
      </c>
      <c r="H31" s="65">
        <f>VLOOKUP($A31,'Return Data'!$B$7:$R$2843,12,0)</f>
        <v>32.167700000000004</v>
      </c>
      <c r="I31" s="66">
        <f t="shared" si="2"/>
        <v>12</v>
      </c>
      <c r="J31" s="65">
        <f>VLOOKUP($A31,'Return Data'!$B$7:$R$2843,13,0)</f>
        <v>58.653799999999997</v>
      </c>
      <c r="K31" s="66">
        <f t="shared" si="3"/>
        <v>13</v>
      </c>
      <c r="L31" s="65">
        <f>VLOOKUP($A31,'Return Data'!$B$7:$R$2843,17,0)</f>
        <v>16.889900000000001</v>
      </c>
      <c r="M31" s="66">
        <f t="shared" si="4"/>
        <v>11</v>
      </c>
      <c r="N31" s="65">
        <f>VLOOKUP($A31,'Return Data'!$B$7:$R$2843,14,0)</f>
        <v>11.3162</v>
      </c>
      <c r="O31" s="66">
        <f t="shared" si="8"/>
        <v>12</v>
      </c>
      <c r="P31" s="65">
        <f>VLOOKUP($A31,'Return Data'!$B$7:$R$2843,15,0)</f>
        <v>13.732200000000001</v>
      </c>
      <c r="Q31" s="66">
        <f t="shared" si="9"/>
        <v>12</v>
      </c>
      <c r="R31" s="65">
        <f>VLOOKUP($A31,'Return Data'!$B$7:$R$2843,16,0)</f>
        <v>14.3499</v>
      </c>
      <c r="S31" s="67">
        <f t="shared" si="7"/>
        <v>9</v>
      </c>
    </row>
    <row r="32" spans="1:19" x14ac:dyDescent="0.3">
      <c r="A32" s="63" t="s">
        <v>994</v>
      </c>
      <c r="B32" s="64">
        <f>VLOOKUP($A32,'Return Data'!$B$7:$R$2843,3,0)</f>
        <v>44330</v>
      </c>
      <c r="C32" s="65">
        <f>VLOOKUP($A32,'Return Data'!$B$7:$R$2843,4,0)</f>
        <v>55.171700000000001</v>
      </c>
      <c r="D32" s="65">
        <f>VLOOKUP($A32,'Return Data'!$B$7:$R$2843,10,0)</f>
        <v>-3.7528999999999999</v>
      </c>
      <c r="E32" s="66">
        <f t="shared" si="0"/>
        <v>24</v>
      </c>
      <c r="F32" s="65">
        <f>VLOOKUP($A32,'Return Data'!$B$7:$R$2843,11,0)</f>
        <v>18.335799999999999</v>
      </c>
      <c r="G32" s="66">
        <f t="shared" si="1"/>
        <v>6</v>
      </c>
      <c r="H32" s="65">
        <f>VLOOKUP($A32,'Return Data'!$B$7:$R$2843,12,0)</f>
        <v>33.627099999999999</v>
      </c>
      <c r="I32" s="66">
        <f t="shared" si="2"/>
        <v>7</v>
      </c>
      <c r="J32" s="65">
        <f>VLOOKUP($A32,'Return Data'!$B$7:$R$2843,13,0)</f>
        <v>62.421599999999998</v>
      </c>
      <c r="K32" s="66">
        <f t="shared" si="3"/>
        <v>3</v>
      </c>
      <c r="L32" s="65">
        <f>VLOOKUP($A32,'Return Data'!$B$7:$R$2843,17,0)</f>
        <v>17.347000000000001</v>
      </c>
      <c r="M32" s="66">
        <f t="shared" si="4"/>
        <v>10</v>
      </c>
      <c r="N32" s="65">
        <f>VLOOKUP($A32,'Return Data'!$B$7:$R$2843,14,0)</f>
        <v>10.531700000000001</v>
      </c>
      <c r="O32" s="66">
        <f t="shared" si="8"/>
        <v>16</v>
      </c>
      <c r="P32" s="65">
        <f>VLOOKUP($A32,'Return Data'!$B$7:$R$2843,15,0)</f>
        <v>13.2721</v>
      </c>
      <c r="Q32" s="66">
        <f t="shared" si="9"/>
        <v>16</v>
      </c>
      <c r="R32" s="65">
        <f>VLOOKUP($A32,'Return Data'!$B$7:$R$2843,16,0)</f>
        <v>15.331</v>
      </c>
      <c r="S32" s="67">
        <f t="shared" si="7"/>
        <v>4</v>
      </c>
    </row>
    <row r="33" spans="1:19" x14ac:dyDescent="0.3">
      <c r="A33" s="63" t="s">
        <v>997</v>
      </c>
      <c r="B33" s="64">
        <f>VLOOKUP($A33,'Return Data'!$B$7:$R$2843,3,0)</f>
        <v>44330</v>
      </c>
      <c r="C33" s="65">
        <f>VLOOKUP($A33,'Return Data'!$B$7:$R$2843,4,0)</f>
        <v>303.86290000000002</v>
      </c>
      <c r="D33" s="65">
        <f>VLOOKUP($A33,'Return Data'!$B$7:$R$2843,10,0)</f>
        <v>-1.7701</v>
      </c>
      <c r="E33" s="66">
        <f t="shared" si="0"/>
        <v>10</v>
      </c>
      <c r="F33" s="65">
        <f>VLOOKUP($A33,'Return Data'!$B$7:$R$2843,11,0)</f>
        <v>20.896599999999999</v>
      </c>
      <c r="G33" s="66">
        <f t="shared" si="1"/>
        <v>5</v>
      </c>
      <c r="H33" s="65">
        <f>VLOOKUP($A33,'Return Data'!$B$7:$R$2843,12,0)</f>
        <v>34.7806</v>
      </c>
      <c r="I33" s="66">
        <f t="shared" si="2"/>
        <v>4</v>
      </c>
      <c r="J33" s="65">
        <f>VLOOKUP($A33,'Return Data'!$B$7:$R$2843,13,0)</f>
        <v>62.387099999999997</v>
      </c>
      <c r="K33" s="66">
        <f t="shared" si="3"/>
        <v>4</v>
      </c>
      <c r="L33" s="65">
        <f>VLOOKUP($A33,'Return Data'!$B$7:$R$2843,17,0)</f>
        <v>14.9474</v>
      </c>
      <c r="M33" s="66">
        <f t="shared" si="4"/>
        <v>23</v>
      </c>
      <c r="N33" s="65">
        <f>VLOOKUP($A33,'Return Data'!$B$7:$R$2843,14,0)</f>
        <v>10.7257</v>
      </c>
      <c r="O33" s="66">
        <f t="shared" si="8"/>
        <v>14</v>
      </c>
      <c r="P33" s="65">
        <f>VLOOKUP($A33,'Return Data'!$B$7:$R$2843,15,0)</f>
        <v>13.249499999999999</v>
      </c>
      <c r="Q33" s="66">
        <f t="shared" si="9"/>
        <v>17</v>
      </c>
      <c r="R33" s="65">
        <f>VLOOKUP($A33,'Return Data'!$B$7:$R$2843,16,0)</f>
        <v>13.0815</v>
      </c>
      <c r="S33" s="67">
        <f t="shared" si="7"/>
        <v>17</v>
      </c>
    </row>
    <row r="34" spans="1:19" x14ac:dyDescent="0.3">
      <c r="A34" s="63" t="s">
        <v>998</v>
      </c>
      <c r="B34" s="64">
        <f>VLOOKUP($A34,'Return Data'!$B$7:$R$2843,3,0)</f>
        <v>44330</v>
      </c>
      <c r="C34" s="65">
        <f>VLOOKUP($A34,'Return Data'!$B$7:$R$2843,4,0)</f>
        <v>93.79</v>
      </c>
      <c r="D34" s="65">
        <f>VLOOKUP($A34,'Return Data'!$B$7:$R$2843,10,0)</f>
        <v>-2.0061</v>
      </c>
      <c r="E34" s="66">
        <f t="shared" si="0"/>
        <v>12</v>
      </c>
      <c r="F34" s="65">
        <f>VLOOKUP($A34,'Return Data'!$B$7:$R$2843,11,0)</f>
        <v>13.7538</v>
      </c>
      <c r="G34" s="66">
        <f t="shared" si="1"/>
        <v>22</v>
      </c>
      <c r="H34" s="65">
        <f>VLOOKUP($A34,'Return Data'!$B$7:$R$2843,12,0)</f>
        <v>26.469799999999999</v>
      </c>
      <c r="I34" s="66">
        <f t="shared" si="2"/>
        <v>25</v>
      </c>
      <c r="J34" s="65">
        <f>VLOOKUP($A34,'Return Data'!$B$7:$R$2843,13,0)</f>
        <v>48.920299999999997</v>
      </c>
      <c r="K34" s="66">
        <f t="shared" si="3"/>
        <v>26</v>
      </c>
      <c r="L34" s="65">
        <f>VLOOKUP($A34,'Return Data'!$B$7:$R$2843,17,0)</f>
        <v>11.907</v>
      </c>
      <c r="M34" s="66">
        <f t="shared" si="4"/>
        <v>26</v>
      </c>
      <c r="N34" s="65">
        <f>VLOOKUP($A34,'Return Data'!$B$7:$R$2843,14,0)</f>
        <v>7.6627999999999998</v>
      </c>
      <c r="O34" s="66">
        <f t="shared" si="8"/>
        <v>28</v>
      </c>
      <c r="P34" s="65">
        <f>VLOOKUP($A34,'Return Data'!$B$7:$R$2843,15,0)</f>
        <v>9.8704999999999998</v>
      </c>
      <c r="Q34" s="66">
        <f t="shared" si="9"/>
        <v>27</v>
      </c>
      <c r="R34" s="65">
        <f>VLOOKUP($A34,'Return Data'!$B$7:$R$2843,16,0)</f>
        <v>9.3931000000000004</v>
      </c>
      <c r="S34" s="67">
        <f t="shared" si="7"/>
        <v>28</v>
      </c>
    </row>
    <row r="35" spans="1:19" x14ac:dyDescent="0.3">
      <c r="A35" s="63" t="s">
        <v>1000</v>
      </c>
      <c r="B35" s="64">
        <f>VLOOKUP($A35,'Return Data'!$B$7:$R$2843,3,0)</f>
        <v>44330</v>
      </c>
      <c r="C35" s="65">
        <f>VLOOKUP($A35,'Return Data'!$B$7:$R$2843,4,0)</f>
        <v>14.04</v>
      </c>
      <c r="D35" s="65">
        <f>VLOOKUP($A35,'Return Data'!$B$7:$R$2843,10,0)</f>
        <v>-3.2391000000000001</v>
      </c>
      <c r="E35" s="66">
        <f t="shared" si="0"/>
        <v>22</v>
      </c>
      <c r="F35" s="65">
        <f>VLOOKUP($A35,'Return Data'!$B$7:$R$2843,11,0)</f>
        <v>14.7059</v>
      </c>
      <c r="G35" s="66">
        <f t="shared" si="1"/>
        <v>20</v>
      </c>
      <c r="H35" s="65">
        <f>VLOOKUP($A35,'Return Data'!$B$7:$R$2843,12,0)</f>
        <v>29.2818</v>
      </c>
      <c r="I35" s="66">
        <f t="shared" si="2"/>
        <v>19</v>
      </c>
      <c r="J35" s="65">
        <f>VLOOKUP($A35,'Return Data'!$B$7:$R$2843,13,0)</f>
        <v>56.696399999999997</v>
      </c>
      <c r="K35" s="66">
        <f t="shared" si="3"/>
        <v>15</v>
      </c>
      <c r="L35" s="65">
        <f>VLOOKUP($A35,'Return Data'!$B$7:$R$2843,17,0)</f>
        <v>15.228999999999999</v>
      </c>
      <c r="M35" s="66">
        <f t="shared" si="4"/>
        <v>21</v>
      </c>
      <c r="N35" s="65">
        <f>VLOOKUP($A35,'Return Data'!$B$7:$R$2843,14,0)</f>
        <v>9.0968999999999998</v>
      </c>
      <c r="O35" s="66">
        <f t="shared" si="8"/>
        <v>24</v>
      </c>
      <c r="P35" s="65">
        <f>VLOOKUP($A35,'Return Data'!$B$7:$R$2843,15,0)</f>
        <v>0</v>
      </c>
      <c r="Q35" s="66">
        <f t="shared" si="9"/>
        <v>28</v>
      </c>
      <c r="R35" s="65">
        <f>VLOOKUP($A35,'Return Data'!$B$7:$R$2843,16,0)</f>
        <v>8.8280999999999992</v>
      </c>
      <c r="S35" s="67">
        <f t="shared" si="7"/>
        <v>29</v>
      </c>
    </row>
    <row r="36" spans="1:19" x14ac:dyDescent="0.3">
      <c r="A36" s="63" t="s">
        <v>1919</v>
      </c>
      <c r="B36" s="64">
        <f>VLOOKUP($A36,'Return Data'!$B$7:$R$2843,3,0)</f>
        <v>44330</v>
      </c>
      <c r="C36" s="65">
        <f>VLOOKUP($A36,'Return Data'!$B$7:$R$2843,4,0)</f>
        <v>171.15090000000001</v>
      </c>
      <c r="D36" s="65">
        <f>VLOOKUP($A36,'Return Data'!$B$7:$R$2843,10,0)</f>
        <v>-1.6781999999999999</v>
      </c>
      <c r="E36" s="66">
        <f t="shared" si="0"/>
        <v>9</v>
      </c>
      <c r="F36" s="65">
        <f>VLOOKUP($A36,'Return Data'!$B$7:$R$2843,11,0)</f>
        <v>17.032599999999999</v>
      </c>
      <c r="G36" s="66">
        <f t="shared" si="1"/>
        <v>12</v>
      </c>
      <c r="H36" s="65">
        <f>VLOOKUP($A36,'Return Data'!$B$7:$R$2843,12,0)</f>
        <v>33.908799999999999</v>
      </c>
      <c r="I36" s="66">
        <f t="shared" si="2"/>
        <v>6</v>
      </c>
      <c r="J36" s="65">
        <f>VLOOKUP($A36,'Return Data'!$B$7:$R$2843,13,0)</f>
        <v>60.372</v>
      </c>
      <c r="K36" s="66">
        <f t="shared" si="3"/>
        <v>9</v>
      </c>
      <c r="L36" s="65">
        <f>VLOOKUP($A36,'Return Data'!$B$7:$R$2843,17,0)</f>
        <v>18.350100000000001</v>
      </c>
      <c r="M36" s="66">
        <f t="shared" si="4"/>
        <v>6</v>
      </c>
      <c r="N36" s="65">
        <f>VLOOKUP($A36,'Return Data'!$B$7:$R$2843,14,0)</f>
        <v>12.0746</v>
      </c>
      <c r="O36" s="66">
        <f t="shared" si="8"/>
        <v>6</v>
      </c>
      <c r="P36" s="65">
        <f>VLOOKUP($A36,'Return Data'!$B$7:$R$2843,15,0)</f>
        <v>14.2719</v>
      </c>
      <c r="Q36" s="66">
        <f t="shared" si="9"/>
        <v>7</v>
      </c>
      <c r="R36" s="65">
        <f>VLOOKUP($A36,'Return Data'!$B$7:$R$2843,16,0)</f>
        <v>13.8085</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-2.5177344827586206</v>
      </c>
      <c r="E38" s="74"/>
      <c r="F38" s="75">
        <f>AVERAGE(F8:F36)</f>
        <v>16.278934482758618</v>
      </c>
      <c r="G38" s="74"/>
      <c r="H38" s="75">
        <f>AVERAGE(H8:H36)</f>
        <v>30.685662068965517</v>
      </c>
      <c r="I38" s="74"/>
      <c r="J38" s="75">
        <f>AVERAGE(J8:J36)</f>
        <v>56.156431034482758</v>
      </c>
      <c r="K38" s="74"/>
      <c r="L38" s="75">
        <f>AVERAGE(L8:L36)</f>
        <v>16.168627586206899</v>
      </c>
      <c r="M38" s="74"/>
      <c r="N38" s="75">
        <f>AVERAGE(N8:N36)</f>
        <v>10.941457142857143</v>
      </c>
      <c r="O38" s="74"/>
      <c r="P38" s="75">
        <f>AVERAGE(P8:P36)</f>
        <v>13.206167857142859</v>
      </c>
      <c r="Q38" s="74"/>
      <c r="R38" s="75">
        <f>AVERAGE(R8:R36)</f>
        <v>13.394217241379311</v>
      </c>
      <c r="S38" s="76"/>
    </row>
    <row r="39" spans="1:19" x14ac:dyDescent="0.3">
      <c r="A39" s="73" t="s">
        <v>28</v>
      </c>
      <c r="B39" s="74"/>
      <c r="C39" s="74"/>
      <c r="D39" s="75">
        <f>MIN(D8:D36)</f>
        <v>-5.8011999999999997</v>
      </c>
      <c r="E39" s="74"/>
      <c r="F39" s="75">
        <f>MIN(F8:F36)</f>
        <v>9.0695999999999994</v>
      </c>
      <c r="G39" s="74"/>
      <c r="H39" s="75">
        <f>MIN(H8:H36)</f>
        <v>20.2944</v>
      </c>
      <c r="I39" s="74"/>
      <c r="J39" s="75">
        <f>MIN(J8:J36)</f>
        <v>38.163800000000002</v>
      </c>
      <c r="K39" s="74"/>
      <c r="L39" s="75">
        <f>MIN(L8:L36)</f>
        <v>10.881500000000001</v>
      </c>
      <c r="M39" s="74"/>
      <c r="N39" s="75">
        <f>MIN(N8:N36)</f>
        <v>7.6627999999999998</v>
      </c>
      <c r="O39" s="74"/>
      <c r="P39" s="75">
        <f>MIN(P8:P36)</f>
        <v>0</v>
      </c>
      <c r="Q39" s="74"/>
      <c r="R39" s="75">
        <f>MIN(R8:R36)</f>
        <v>8.8280999999999992</v>
      </c>
      <c r="S39" s="76"/>
    </row>
    <row r="40" spans="1:19" ht="15" thickBot="1" x14ac:dyDescent="0.35">
      <c r="A40" s="77" t="s">
        <v>29</v>
      </c>
      <c r="B40" s="78"/>
      <c r="C40" s="78"/>
      <c r="D40" s="79">
        <f>MAX(D8:D36)</f>
        <v>0.15490000000000001</v>
      </c>
      <c r="E40" s="78"/>
      <c r="F40" s="79">
        <f>MAX(F8:F36)</f>
        <v>24.677700000000002</v>
      </c>
      <c r="G40" s="78"/>
      <c r="H40" s="79">
        <f>MAX(H8:H36)</f>
        <v>44.732700000000001</v>
      </c>
      <c r="I40" s="78"/>
      <c r="J40" s="79">
        <f>MAX(J8:J36)</f>
        <v>69.496899999999997</v>
      </c>
      <c r="K40" s="78"/>
      <c r="L40" s="79">
        <f>MAX(L8:L36)</f>
        <v>22.921299999999999</v>
      </c>
      <c r="M40" s="78"/>
      <c r="N40" s="79">
        <f>MAX(N8:N36)</f>
        <v>16.2559</v>
      </c>
      <c r="O40" s="78"/>
      <c r="P40" s="79">
        <f>MAX(P8:P36)</f>
        <v>17.399699999999999</v>
      </c>
      <c r="Q40" s="78"/>
      <c r="R40" s="79">
        <f>MAX(R8:R36)</f>
        <v>17.111699999999999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1595</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1346</v>
      </c>
      <c r="B8" s="64">
        <f>VLOOKUP($A8,'Return Data'!$B$7:$R$2843,3,0)</f>
        <v>44330</v>
      </c>
      <c r="C8" s="65">
        <f>VLOOKUP($A8,'Return Data'!$B$7:$R$2843,4,0)</f>
        <v>66.861000000000004</v>
      </c>
      <c r="D8" s="65">
        <f>VLOOKUP($A8,'Return Data'!$B$7:$R$2843,9,0)</f>
        <v>9.7521000000000004</v>
      </c>
      <c r="E8" s="66">
        <f t="shared" ref="E8:E31" si="0">RANK(D8,D$8:D$31,0)</f>
        <v>10</v>
      </c>
      <c r="F8" s="65">
        <f>VLOOKUP($A8,'Return Data'!$B$7:$R$2843,10,0)</f>
        <v>6.6478999999999999</v>
      </c>
      <c r="G8" s="66">
        <f t="shared" ref="G8:G31" si="1">RANK(F8,F$8:F$31,0)</f>
        <v>4</v>
      </c>
      <c r="H8" s="65">
        <f>VLOOKUP($A8,'Return Data'!$B$7:$R$2843,11,0)</f>
        <v>2.9638</v>
      </c>
      <c r="I8" s="66">
        <f t="shared" ref="I8:I31" si="2">RANK(H8,H$8:H$31,0)</f>
        <v>10</v>
      </c>
      <c r="J8" s="65">
        <f>VLOOKUP($A8,'Return Data'!$B$7:$R$2843,12,0)</f>
        <v>4.6448</v>
      </c>
      <c r="K8" s="66">
        <f t="shared" ref="K8:K31" si="3">RANK(J8,J$8:J$31,0)</f>
        <v>10</v>
      </c>
      <c r="L8" s="65">
        <f>VLOOKUP($A8,'Return Data'!$B$7:$R$2843,13,0)</f>
        <v>5.5015999999999998</v>
      </c>
      <c r="M8" s="66">
        <f t="shared" ref="M8:M31" si="4">RANK(L8,L$8:L$31,0)</f>
        <v>12</v>
      </c>
      <c r="N8" s="65">
        <f>VLOOKUP($A8,'Return Data'!$B$7:$R$2843,17,0)</f>
        <v>11.1248</v>
      </c>
      <c r="O8" s="66">
        <f t="shared" ref="O8:O31" si="5">RANK(N8,N$8:N$31,0)</f>
        <v>10</v>
      </c>
      <c r="P8" s="65">
        <f>VLOOKUP($A8,'Return Data'!$B$7:$R$2843,14,0)</f>
        <v>10.9612</v>
      </c>
      <c r="Q8" s="66">
        <f t="shared" ref="Q8:Q31" si="6">RANK(P8,P$8:P$31,0)</f>
        <v>8</v>
      </c>
      <c r="R8" s="65">
        <f>VLOOKUP($A8,'Return Data'!$B$7:$R$2843,16,0)</f>
        <v>9.9749999999999996</v>
      </c>
      <c r="S8" s="67">
        <f t="shared" ref="S8:S31" si="7">RANK(R8,R$8:R$31,0)</f>
        <v>8</v>
      </c>
    </row>
    <row r="9" spans="1:19" x14ac:dyDescent="0.3">
      <c r="A9" s="82" t="s">
        <v>1347</v>
      </c>
      <c r="B9" s="64">
        <f>VLOOKUP($A9,'Return Data'!$B$7:$R$2843,3,0)</f>
        <v>44330</v>
      </c>
      <c r="C9" s="65">
        <f>VLOOKUP($A9,'Return Data'!$B$7:$R$2843,4,0)</f>
        <v>20.8308</v>
      </c>
      <c r="D9" s="65">
        <f>VLOOKUP($A9,'Return Data'!$B$7:$R$2843,9,0)</f>
        <v>8.3786000000000005</v>
      </c>
      <c r="E9" s="66">
        <f t="shared" si="0"/>
        <v>12</v>
      </c>
      <c r="F9" s="65">
        <f>VLOOKUP($A9,'Return Data'!$B$7:$R$2843,10,0)</f>
        <v>3.802</v>
      </c>
      <c r="G9" s="66">
        <f t="shared" si="1"/>
        <v>22</v>
      </c>
      <c r="H9" s="65">
        <f>VLOOKUP($A9,'Return Data'!$B$7:$R$2843,11,0)</f>
        <v>2.9939</v>
      </c>
      <c r="I9" s="66">
        <f t="shared" si="2"/>
        <v>9</v>
      </c>
      <c r="J9" s="65">
        <f>VLOOKUP($A9,'Return Data'!$B$7:$R$2843,12,0)</f>
        <v>5.8281000000000001</v>
      </c>
      <c r="K9" s="66">
        <f t="shared" si="3"/>
        <v>2</v>
      </c>
      <c r="L9" s="65">
        <f>VLOOKUP($A9,'Return Data'!$B$7:$R$2843,13,0)</f>
        <v>6.1436999999999999</v>
      </c>
      <c r="M9" s="66">
        <f t="shared" si="4"/>
        <v>5</v>
      </c>
      <c r="N9" s="65">
        <f>VLOOKUP($A9,'Return Data'!$B$7:$R$2843,17,0)</f>
        <v>11.901199999999999</v>
      </c>
      <c r="O9" s="66">
        <f t="shared" si="5"/>
        <v>5</v>
      </c>
      <c r="P9" s="65">
        <f>VLOOKUP($A9,'Return Data'!$B$7:$R$2843,14,0)</f>
        <v>11.106199999999999</v>
      </c>
      <c r="Q9" s="66">
        <f t="shared" si="6"/>
        <v>7</v>
      </c>
      <c r="R9" s="65">
        <f>VLOOKUP($A9,'Return Data'!$B$7:$R$2843,16,0)</f>
        <v>8.3018000000000001</v>
      </c>
      <c r="S9" s="67">
        <f t="shared" si="7"/>
        <v>21</v>
      </c>
    </row>
    <row r="10" spans="1:19" x14ac:dyDescent="0.3">
      <c r="A10" s="82" t="s">
        <v>1350</v>
      </c>
      <c r="B10" s="64">
        <f>VLOOKUP($A10,'Return Data'!$B$7:$R$2843,3,0)</f>
        <v>44330</v>
      </c>
      <c r="C10" s="65">
        <f>VLOOKUP($A10,'Return Data'!$B$7:$R$2843,4,0)</f>
        <v>35.892400000000002</v>
      </c>
      <c r="D10" s="65">
        <f>VLOOKUP($A10,'Return Data'!$B$7:$R$2843,9,0)</f>
        <v>7.7813999999999997</v>
      </c>
      <c r="E10" s="66">
        <f t="shared" si="0"/>
        <v>13</v>
      </c>
      <c r="F10" s="65">
        <f>VLOOKUP($A10,'Return Data'!$B$7:$R$2843,10,0)</f>
        <v>5.1750999999999996</v>
      </c>
      <c r="G10" s="66">
        <f t="shared" si="1"/>
        <v>11</v>
      </c>
      <c r="H10" s="65">
        <f>VLOOKUP($A10,'Return Data'!$B$7:$R$2843,11,0)</f>
        <v>1.6006</v>
      </c>
      <c r="I10" s="66">
        <f t="shared" si="2"/>
        <v>19</v>
      </c>
      <c r="J10" s="65">
        <f>VLOOKUP($A10,'Return Data'!$B$7:$R$2843,12,0)</f>
        <v>3.2738999999999998</v>
      </c>
      <c r="K10" s="66">
        <f t="shared" si="3"/>
        <v>19</v>
      </c>
      <c r="L10" s="65">
        <f>VLOOKUP($A10,'Return Data'!$B$7:$R$2843,13,0)</f>
        <v>4.7032999999999996</v>
      </c>
      <c r="M10" s="66">
        <f t="shared" si="4"/>
        <v>19</v>
      </c>
      <c r="N10" s="65">
        <f>VLOOKUP($A10,'Return Data'!$B$7:$R$2843,17,0)</f>
        <v>9.0434000000000001</v>
      </c>
      <c r="O10" s="66">
        <f t="shared" si="5"/>
        <v>19</v>
      </c>
      <c r="P10" s="65">
        <f>VLOOKUP($A10,'Return Data'!$B$7:$R$2843,14,0)</f>
        <v>9.2398000000000007</v>
      </c>
      <c r="Q10" s="66">
        <f t="shared" si="6"/>
        <v>19</v>
      </c>
      <c r="R10" s="65">
        <f>VLOOKUP($A10,'Return Data'!$B$7:$R$2843,16,0)</f>
        <v>8.5883000000000003</v>
      </c>
      <c r="S10" s="67">
        <f t="shared" si="7"/>
        <v>17</v>
      </c>
    </row>
    <row r="11" spans="1:19" x14ac:dyDescent="0.3">
      <c r="A11" s="82" t="s">
        <v>1351</v>
      </c>
      <c r="B11" s="64">
        <f>VLOOKUP($A11,'Return Data'!$B$7:$R$2843,3,0)</f>
        <v>44330</v>
      </c>
      <c r="C11" s="65">
        <f>VLOOKUP($A11,'Return Data'!$B$7:$R$2843,4,0)</f>
        <v>63.097900000000003</v>
      </c>
      <c r="D11" s="65">
        <f>VLOOKUP($A11,'Return Data'!$B$7:$R$2843,9,0)</f>
        <v>5.5712999999999999</v>
      </c>
      <c r="E11" s="66">
        <f t="shared" si="0"/>
        <v>22</v>
      </c>
      <c r="F11" s="65">
        <f>VLOOKUP($A11,'Return Data'!$B$7:$R$2843,10,0)</f>
        <v>4.1398999999999999</v>
      </c>
      <c r="G11" s="66">
        <f t="shared" si="1"/>
        <v>19</v>
      </c>
      <c r="H11" s="65">
        <f>VLOOKUP($A11,'Return Data'!$B$7:$R$2843,11,0)</f>
        <v>1.9386000000000001</v>
      </c>
      <c r="I11" s="66">
        <f t="shared" si="2"/>
        <v>14</v>
      </c>
      <c r="J11" s="65">
        <f>VLOOKUP($A11,'Return Data'!$B$7:$R$2843,12,0)</f>
        <v>3.6737000000000002</v>
      </c>
      <c r="K11" s="66">
        <f t="shared" si="3"/>
        <v>17</v>
      </c>
      <c r="L11" s="65">
        <f>VLOOKUP($A11,'Return Data'!$B$7:$R$2843,13,0)</f>
        <v>4.8319000000000001</v>
      </c>
      <c r="M11" s="66">
        <f t="shared" si="4"/>
        <v>17</v>
      </c>
      <c r="N11" s="65">
        <f>VLOOKUP($A11,'Return Data'!$B$7:$R$2843,17,0)</f>
        <v>9.7560000000000002</v>
      </c>
      <c r="O11" s="66">
        <f t="shared" si="5"/>
        <v>17</v>
      </c>
      <c r="P11" s="65">
        <f>VLOOKUP($A11,'Return Data'!$B$7:$R$2843,14,0)</f>
        <v>9.1498000000000008</v>
      </c>
      <c r="Q11" s="66">
        <f t="shared" si="6"/>
        <v>20</v>
      </c>
      <c r="R11" s="65">
        <f>VLOOKUP($A11,'Return Data'!$B$7:$R$2843,16,0)</f>
        <v>9.0921000000000003</v>
      </c>
      <c r="S11" s="67">
        <f t="shared" si="7"/>
        <v>14</v>
      </c>
    </row>
    <row r="12" spans="1:19" x14ac:dyDescent="0.3">
      <c r="A12" s="82" t="s">
        <v>1353</v>
      </c>
      <c r="B12" s="64">
        <f>VLOOKUP($A12,'Return Data'!$B$7:$R$2843,3,0)</f>
        <v>44330</v>
      </c>
      <c r="C12" s="65">
        <f>VLOOKUP($A12,'Return Data'!$B$7:$R$2843,4,0)</f>
        <v>77.329099999999997</v>
      </c>
      <c r="D12" s="65">
        <f>VLOOKUP($A12,'Return Data'!$B$7:$R$2843,9,0)</f>
        <v>7.2572999999999999</v>
      </c>
      <c r="E12" s="66">
        <f t="shared" si="0"/>
        <v>14</v>
      </c>
      <c r="F12" s="65">
        <f>VLOOKUP($A12,'Return Data'!$B$7:$R$2843,10,0)</f>
        <v>5.7958999999999996</v>
      </c>
      <c r="G12" s="66">
        <f t="shared" si="1"/>
        <v>6</v>
      </c>
      <c r="H12" s="65">
        <f>VLOOKUP($A12,'Return Data'!$B$7:$R$2843,11,0)</f>
        <v>2.8386999999999998</v>
      </c>
      <c r="I12" s="66">
        <f t="shared" si="2"/>
        <v>11</v>
      </c>
      <c r="J12" s="65">
        <f>VLOOKUP($A12,'Return Data'!$B$7:$R$2843,12,0)</f>
        <v>5.2293000000000003</v>
      </c>
      <c r="K12" s="66">
        <f t="shared" si="3"/>
        <v>5</v>
      </c>
      <c r="L12" s="65">
        <f>VLOOKUP($A12,'Return Data'!$B$7:$R$2843,13,0)</f>
        <v>6.1726000000000001</v>
      </c>
      <c r="M12" s="66">
        <f t="shared" si="4"/>
        <v>3</v>
      </c>
      <c r="N12" s="65">
        <f>VLOOKUP($A12,'Return Data'!$B$7:$R$2843,17,0)</f>
        <v>11.995900000000001</v>
      </c>
      <c r="O12" s="66">
        <f t="shared" si="5"/>
        <v>4</v>
      </c>
      <c r="P12" s="65">
        <f>VLOOKUP($A12,'Return Data'!$B$7:$R$2843,14,0)</f>
        <v>11.724399999999999</v>
      </c>
      <c r="Q12" s="66">
        <f t="shared" si="6"/>
        <v>4</v>
      </c>
      <c r="R12" s="65">
        <f>VLOOKUP($A12,'Return Data'!$B$7:$R$2843,16,0)</f>
        <v>9.0699000000000005</v>
      </c>
      <c r="S12" s="67">
        <f t="shared" si="7"/>
        <v>15</v>
      </c>
    </row>
    <row r="13" spans="1:19" x14ac:dyDescent="0.3">
      <c r="A13" s="82" t="s">
        <v>1355</v>
      </c>
      <c r="B13" s="64">
        <f>VLOOKUP($A13,'Return Data'!$B$7:$R$2843,3,0)</f>
        <v>44330</v>
      </c>
      <c r="C13" s="65">
        <f>VLOOKUP($A13,'Return Data'!$B$7:$R$2843,4,0)</f>
        <v>20.0273</v>
      </c>
      <c r="D13" s="65">
        <f>VLOOKUP($A13,'Return Data'!$B$7:$R$2843,9,0)</f>
        <v>10.217000000000001</v>
      </c>
      <c r="E13" s="66">
        <f t="shared" si="0"/>
        <v>6</v>
      </c>
      <c r="F13" s="65">
        <f>VLOOKUP($A13,'Return Data'!$B$7:$R$2843,10,0)</f>
        <v>10.9793</v>
      </c>
      <c r="G13" s="66">
        <f t="shared" si="1"/>
        <v>1</v>
      </c>
      <c r="H13" s="65">
        <f>VLOOKUP($A13,'Return Data'!$B$7:$R$2843,11,0)</f>
        <v>6.5957999999999997</v>
      </c>
      <c r="I13" s="66">
        <f t="shared" si="2"/>
        <v>1</v>
      </c>
      <c r="J13" s="65">
        <f>VLOOKUP($A13,'Return Data'!$B$7:$R$2843,12,0)</f>
        <v>9.0311000000000003</v>
      </c>
      <c r="K13" s="66">
        <f t="shared" si="3"/>
        <v>1</v>
      </c>
      <c r="L13" s="65">
        <f>VLOOKUP($A13,'Return Data'!$B$7:$R$2843,13,0)</f>
        <v>8.9049999999999994</v>
      </c>
      <c r="M13" s="66">
        <f t="shared" si="4"/>
        <v>1</v>
      </c>
      <c r="N13" s="65">
        <f>VLOOKUP($A13,'Return Data'!$B$7:$R$2843,17,0)</f>
        <v>12.266500000000001</v>
      </c>
      <c r="O13" s="66">
        <f t="shared" si="5"/>
        <v>1</v>
      </c>
      <c r="P13" s="65">
        <f>VLOOKUP($A13,'Return Data'!$B$7:$R$2843,14,0)</f>
        <v>11.1448</v>
      </c>
      <c r="Q13" s="66">
        <f t="shared" si="6"/>
        <v>6</v>
      </c>
      <c r="R13" s="65">
        <f>VLOOKUP($A13,'Return Data'!$B$7:$R$2843,16,0)</f>
        <v>10.0503</v>
      </c>
      <c r="S13" s="67">
        <f t="shared" si="7"/>
        <v>7</v>
      </c>
    </row>
    <row r="14" spans="1:19" x14ac:dyDescent="0.3">
      <c r="A14" s="82" t="s">
        <v>1358</v>
      </c>
      <c r="B14" s="64">
        <f>VLOOKUP($A14,'Return Data'!$B$7:$R$2843,3,0)</f>
        <v>44330</v>
      </c>
      <c r="C14" s="65">
        <f>VLOOKUP($A14,'Return Data'!$B$7:$R$2843,4,0)</f>
        <v>51.101599999999998</v>
      </c>
      <c r="D14" s="65">
        <f>VLOOKUP($A14,'Return Data'!$B$7:$R$2843,9,0)</f>
        <v>10.006399999999999</v>
      </c>
      <c r="E14" s="66">
        <f t="shared" si="0"/>
        <v>8</v>
      </c>
      <c r="F14" s="65">
        <f>VLOOKUP($A14,'Return Data'!$B$7:$R$2843,10,0)</f>
        <v>4.9607999999999999</v>
      </c>
      <c r="G14" s="66">
        <f t="shared" si="1"/>
        <v>13</v>
      </c>
      <c r="H14" s="65">
        <f>VLOOKUP($A14,'Return Data'!$B$7:$R$2843,11,0)</f>
        <v>1.9188000000000001</v>
      </c>
      <c r="I14" s="66">
        <f t="shared" si="2"/>
        <v>15</v>
      </c>
      <c r="J14" s="65">
        <f>VLOOKUP($A14,'Return Data'!$B$7:$R$2843,12,0)</f>
        <v>2.6638999999999999</v>
      </c>
      <c r="K14" s="66">
        <f t="shared" si="3"/>
        <v>22</v>
      </c>
      <c r="L14" s="65">
        <f>VLOOKUP($A14,'Return Data'!$B$7:$R$2843,13,0)</f>
        <v>2.9180999999999999</v>
      </c>
      <c r="M14" s="66">
        <f t="shared" si="4"/>
        <v>24</v>
      </c>
      <c r="N14" s="65">
        <f>VLOOKUP($A14,'Return Data'!$B$7:$R$2843,17,0)</f>
        <v>7.4619999999999997</v>
      </c>
      <c r="O14" s="66">
        <f t="shared" si="5"/>
        <v>24</v>
      </c>
      <c r="P14" s="65">
        <f>VLOOKUP($A14,'Return Data'!$B$7:$R$2843,14,0)</f>
        <v>8.4984000000000002</v>
      </c>
      <c r="Q14" s="66">
        <f t="shared" si="6"/>
        <v>24</v>
      </c>
      <c r="R14" s="65">
        <f>VLOOKUP($A14,'Return Data'!$B$7:$R$2843,16,0)</f>
        <v>8.0043000000000006</v>
      </c>
      <c r="S14" s="67">
        <f t="shared" si="7"/>
        <v>23</v>
      </c>
    </row>
    <row r="15" spans="1:19" x14ac:dyDescent="0.3">
      <c r="A15" s="82" t="s">
        <v>1360</v>
      </c>
      <c r="B15" s="64">
        <f>VLOOKUP($A15,'Return Data'!$B$7:$R$2843,3,0)</f>
        <v>44330</v>
      </c>
      <c r="C15" s="65">
        <f>VLOOKUP($A15,'Return Data'!$B$7:$R$2843,4,0)</f>
        <v>45.2393</v>
      </c>
      <c r="D15" s="65">
        <f>VLOOKUP($A15,'Return Data'!$B$7:$R$2843,9,0)</f>
        <v>7.2542999999999997</v>
      </c>
      <c r="E15" s="66">
        <f t="shared" si="0"/>
        <v>15</v>
      </c>
      <c r="F15" s="65">
        <f>VLOOKUP($A15,'Return Data'!$B$7:$R$2843,10,0)</f>
        <v>4.2732999999999999</v>
      </c>
      <c r="G15" s="66">
        <f t="shared" si="1"/>
        <v>16</v>
      </c>
      <c r="H15" s="65">
        <f>VLOOKUP($A15,'Return Data'!$B$7:$R$2843,11,0)</f>
        <v>1.6275999999999999</v>
      </c>
      <c r="I15" s="66">
        <f t="shared" si="2"/>
        <v>18</v>
      </c>
      <c r="J15" s="65">
        <f>VLOOKUP($A15,'Return Data'!$B$7:$R$2843,12,0)</f>
        <v>3.7347999999999999</v>
      </c>
      <c r="K15" s="66">
        <f t="shared" si="3"/>
        <v>16</v>
      </c>
      <c r="L15" s="65">
        <f>VLOOKUP($A15,'Return Data'!$B$7:$R$2843,13,0)</f>
        <v>4.9089999999999998</v>
      </c>
      <c r="M15" s="66">
        <f t="shared" si="4"/>
        <v>14</v>
      </c>
      <c r="N15" s="65">
        <f>VLOOKUP($A15,'Return Data'!$B$7:$R$2843,17,0)</f>
        <v>8.5736000000000008</v>
      </c>
      <c r="O15" s="66">
        <f t="shared" si="5"/>
        <v>21</v>
      </c>
      <c r="P15" s="65">
        <f>VLOOKUP($A15,'Return Data'!$B$7:$R$2843,14,0)</f>
        <v>8.5409000000000006</v>
      </c>
      <c r="Q15" s="66">
        <f t="shared" si="6"/>
        <v>23</v>
      </c>
      <c r="R15" s="65">
        <f>VLOOKUP($A15,'Return Data'!$B$7:$R$2843,16,0)</f>
        <v>8.5053999999999998</v>
      </c>
      <c r="S15" s="67">
        <f t="shared" si="7"/>
        <v>19</v>
      </c>
    </row>
    <row r="16" spans="1:19" x14ac:dyDescent="0.3">
      <c r="A16" s="82" t="s">
        <v>1362</v>
      </c>
      <c r="B16" s="64">
        <f>VLOOKUP($A16,'Return Data'!$B$7:$R$2843,3,0)</f>
        <v>44330</v>
      </c>
      <c r="C16" s="65">
        <f>VLOOKUP($A16,'Return Data'!$B$7:$R$2843,4,0)</f>
        <v>82.550600000000003</v>
      </c>
      <c r="D16" s="65">
        <f>VLOOKUP($A16,'Return Data'!$B$7:$R$2843,9,0)</f>
        <v>7.2445000000000004</v>
      </c>
      <c r="E16" s="66">
        <f t="shared" si="0"/>
        <v>16</v>
      </c>
      <c r="F16" s="65">
        <f>VLOOKUP($A16,'Return Data'!$B$7:$R$2843,10,0)</f>
        <v>4.9965999999999999</v>
      </c>
      <c r="G16" s="66">
        <f t="shared" si="1"/>
        <v>12</v>
      </c>
      <c r="H16" s="65">
        <f>VLOOKUP($A16,'Return Data'!$B$7:$R$2843,11,0)</f>
        <v>3.4548000000000001</v>
      </c>
      <c r="I16" s="66">
        <f t="shared" si="2"/>
        <v>5</v>
      </c>
      <c r="J16" s="65">
        <f>VLOOKUP($A16,'Return Data'!$B$7:$R$2843,12,0)</f>
        <v>4.8041</v>
      </c>
      <c r="K16" s="66">
        <f t="shared" si="3"/>
        <v>7</v>
      </c>
      <c r="L16" s="65">
        <f>VLOOKUP($A16,'Return Data'!$B$7:$R$2843,13,0)</f>
        <v>6.4526000000000003</v>
      </c>
      <c r="M16" s="66">
        <f t="shared" si="4"/>
        <v>2</v>
      </c>
      <c r="N16" s="65">
        <f>VLOOKUP($A16,'Return Data'!$B$7:$R$2843,17,0)</f>
        <v>11.2995</v>
      </c>
      <c r="O16" s="66">
        <f t="shared" si="5"/>
        <v>8</v>
      </c>
      <c r="P16" s="65">
        <f>VLOOKUP($A16,'Return Data'!$B$7:$R$2843,14,0)</f>
        <v>10.3908</v>
      </c>
      <c r="Q16" s="66">
        <f t="shared" si="6"/>
        <v>14</v>
      </c>
      <c r="R16" s="65">
        <f>VLOOKUP($A16,'Return Data'!$B$7:$R$2843,16,0)</f>
        <v>9.3795000000000002</v>
      </c>
      <c r="S16" s="67">
        <f t="shared" si="7"/>
        <v>11</v>
      </c>
    </row>
    <row r="17" spans="1:19" x14ac:dyDescent="0.3">
      <c r="A17" s="82" t="s">
        <v>1364</v>
      </c>
      <c r="B17" s="64">
        <f>VLOOKUP($A17,'Return Data'!$B$7:$R$2843,3,0)</f>
        <v>44330</v>
      </c>
      <c r="C17" s="65">
        <f>VLOOKUP($A17,'Return Data'!$B$7:$R$2843,4,0)</f>
        <v>18.273800000000001</v>
      </c>
      <c r="D17" s="65">
        <f>VLOOKUP($A17,'Return Data'!$B$7:$R$2843,9,0)</f>
        <v>11.257999999999999</v>
      </c>
      <c r="E17" s="66">
        <f t="shared" si="0"/>
        <v>2</v>
      </c>
      <c r="F17" s="65">
        <f>VLOOKUP($A17,'Return Data'!$B$7:$R$2843,10,0)</f>
        <v>5.6627999999999998</v>
      </c>
      <c r="G17" s="66">
        <f t="shared" si="1"/>
        <v>7</v>
      </c>
      <c r="H17" s="65">
        <f>VLOOKUP($A17,'Return Data'!$B$7:$R$2843,11,0)</f>
        <v>3.0573999999999999</v>
      </c>
      <c r="I17" s="66">
        <f t="shared" si="2"/>
        <v>7</v>
      </c>
      <c r="J17" s="65">
        <f>VLOOKUP($A17,'Return Data'!$B$7:$R$2843,12,0)</f>
        <v>4.3795000000000002</v>
      </c>
      <c r="K17" s="66">
        <f t="shared" si="3"/>
        <v>12</v>
      </c>
      <c r="L17" s="65">
        <f>VLOOKUP($A17,'Return Data'!$B$7:$R$2843,13,0)</f>
        <v>4.0305999999999997</v>
      </c>
      <c r="M17" s="66">
        <f t="shared" si="4"/>
        <v>20</v>
      </c>
      <c r="N17" s="65">
        <f>VLOOKUP($A17,'Return Data'!$B$7:$R$2843,17,0)</f>
        <v>7.7393999999999998</v>
      </c>
      <c r="O17" s="66">
        <f t="shared" si="5"/>
        <v>23</v>
      </c>
      <c r="P17" s="65">
        <f>VLOOKUP($A17,'Return Data'!$B$7:$R$2843,14,0)</f>
        <v>8.6033000000000008</v>
      </c>
      <c r="Q17" s="66">
        <f t="shared" si="6"/>
        <v>22</v>
      </c>
      <c r="R17" s="65">
        <f>VLOOKUP($A17,'Return Data'!$B$7:$R$2843,16,0)</f>
        <v>7.3912000000000004</v>
      </c>
      <c r="S17" s="67">
        <f t="shared" si="7"/>
        <v>24</v>
      </c>
    </row>
    <row r="18" spans="1:19" x14ac:dyDescent="0.3">
      <c r="A18" s="82" t="s">
        <v>1365</v>
      </c>
      <c r="B18" s="64">
        <f>VLOOKUP($A18,'Return Data'!$B$7:$R$2843,3,0)</f>
        <v>44330</v>
      </c>
      <c r="C18" s="65">
        <f>VLOOKUP($A18,'Return Data'!$B$7:$R$2843,4,0)</f>
        <v>29.345300000000002</v>
      </c>
      <c r="D18" s="65">
        <f>VLOOKUP($A18,'Return Data'!$B$7:$R$2843,9,0)</f>
        <v>12.1463</v>
      </c>
      <c r="E18" s="66">
        <f t="shared" si="0"/>
        <v>1</v>
      </c>
      <c r="F18" s="65">
        <f>VLOOKUP($A18,'Return Data'!$B$7:$R$2843,10,0)</f>
        <v>4.9550999999999998</v>
      </c>
      <c r="G18" s="66">
        <f t="shared" si="1"/>
        <v>14</v>
      </c>
      <c r="H18" s="65">
        <f>VLOOKUP($A18,'Return Data'!$B$7:$R$2843,11,0)</f>
        <v>1.8749</v>
      </c>
      <c r="I18" s="66">
        <f t="shared" si="2"/>
        <v>16</v>
      </c>
      <c r="J18" s="65">
        <f>VLOOKUP($A18,'Return Data'!$B$7:$R$2843,12,0)</f>
        <v>4.2152000000000003</v>
      </c>
      <c r="K18" s="66">
        <f t="shared" si="3"/>
        <v>13</v>
      </c>
      <c r="L18" s="65">
        <f>VLOOKUP($A18,'Return Data'!$B$7:$R$2843,13,0)</f>
        <v>5.9099000000000004</v>
      </c>
      <c r="M18" s="66">
        <f t="shared" si="4"/>
        <v>6</v>
      </c>
      <c r="N18" s="65">
        <f>VLOOKUP($A18,'Return Data'!$B$7:$R$2843,17,0)</f>
        <v>12.2041</v>
      </c>
      <c r="O18" s="66">
        <f t="shared" si="5"/>
        <v>2</v>
      </c>
      <c r="P18" s="65">
        <f>VLOOKUP($A18,'Return Data'!$B$7:$R$2843,14,0)</f>
        <v>12.1236</v>
      </c>
      <c r="Q18" s="66">
        <f t="shared" si="6"/>
        <v>2</v>
      </c>
      <c r="R18" s="65">
        <f>VLOOKUP($A18,'Return Data'!$B$7:$R$2843,16,0)</f>
        <v>10.074400000000001</v>
      </c>
      <c r="S18" s="67">
        <f t="shared" si="7"/>
        <v>6</v>
      </c>
    </row>
    <row r="19" spans="1:19" x14ac:dyDescent="0.3">
      <c r="A19" s="82" t="s">
        <v>1368</v>
      </c>
      <c r="B19" s="64">
        <f>VLOOKUP($A19,'Return Data'!$B$7:$R$2843,3,0)</f>
        <v>44330</v>
      </c>
      <c r="C19" s="65">
        <f>VLOOKUP($A19,'Return Data'!$B$7:$R$2843,4,0)</f>
        <v>2412.6567</v>
      </c>
      <c r="D19" s="65">
        <f>VLOOKUP($A19,'Return Data'!$B$7:$R$2843,9,0)</f>
        <v>0.85960000000000003</v>
      </c>
      <c r="E19" s="66">
        <f t="shared" si="0"/>
        <v>24</v>
      </c>
      <c r="F19" s="65">
        <f>VLOOKUP($A19,'Return Data'!$B$7:$R$2843,10,0)</f>
        <v>3.8874</v>
      </c>
      <c r="G19" s="66">
        <f t="shared" si="1"/>
        <v>20</v>
      </c>
      <c r="H19" s="65">
        <f>VLOOKUP($A19,'Return Data'!$B$7:$R$2843,11,0)</f>
        <v>0.51229999999999998</v>
      </c>
      <c r="I19" s="66">
        <f t="shared" si="2"/>
        <v>24</v>
      </c>
      <c r="J19" s="65">
        <f>VLOOKUP($A19,'Return Data'!$B$7:$R$2843,12,0)</f>
        <v>1.6657</v>
      </c>
      <c r="K19" s="66">
        <f t="shared" si="3"/>
        <v>24</v>
      </c>
      <c r="L19" s="65">
        <f>VLOOKUP($A19,'Return Data'!$B$7:$R$2843,13,0)</f>
        <v>3.2892999999999999</v>
      </c>
      <c r="M19" s="66">
        <f t="shared" si="4"/>
        <v>23</v>
      </c>
      <c r="N19" s="65">
        <f>VLOOKUP($A19,'Return Data'!$B$7:$R$2843,17,0)</f>
        <v>8.1882000000000001</v>
      </c>
      <c r="O19" s="66">
        <f t="shared" si="5"/>
        <v>22</v>
      </c>
      <c r="P19" s="65">
        <f>VLOOKUP($A19,'Return Data'!$B$7:$R$2843,14,0)</f>
        <v>9.0738000000000003</v>
      </c>
      <c r="Q19" s="66">
        <f t="shared" si="6"/>
        <v>21</v>
      </c>
      <c r="R19" s="65">
        <f>VLOOKUP($A19,'Return Data'!$B$7:$R$2843,16,0)</f>
        <v>8.2241999999999997</v>
      </c>
      <c r="S19" s="67">
        <f t="shared" si="7"/>
        <v>22</v>
      </c>
    </row>
    <row r="20" spans="1:19" x14ac:dyDescent="0.3">
      <c r="A20" s="82" t="s">
        <v>1369</v>
      </c>
      <c r="B20" s="64">
        <f>VLOOKUP($A20,'Return Data'!$B$7:$R$2843,3,0)</f>
        <v>44330</v>
      </c>
      <c r="C20" s="65">
        <f>VLOOKUP($A20,'Return Data'!$B$7:$R$2843,4,0)</f>
        <v>85.070400000000006</v>
      </c>
      <c r="D20" s="65">
        <f>VLOOKUP($A20,'Return Data'!$B$7:$R$2843,9,0)</f>
        <v>10.115399999999999</v>
      </c>
      <c r="E20" s="66">
        <f t="shared" si="0"/>
        <v>7</v>
      </c>
      <c r="F20" s="65">
        <f>VLOOKUP($A20,'Return Data'!$B$7:$R$2843,10,0)</f>
        <v>4.3263999999999996</v>
      </c>
      <c r="G20" s="66">
        <f t="shared" si="1"/>
        <v>15</v>
      </c>
      <c r="H20" s="65">
        <f>VLOOKUP($A20,'Return Data'!$B$7:$R$2843,11,0)</f>
        <v>3.8603999999999998</v>
      </c>
      <c r="I20" s="66">
        <f t="shared" si="2"/>
        <v>2</v>
      </c>
      <c r="J20" s="65">
        <f>VLOOKUP($A20,'Return Data'!$B$7:$R$2843,12,0)</f>
        <v>5.4454000000000002</v>
      </c>
      <c r="K20" s="66">
        <f t="shared" si="3"/>
        <v>4</v>
      </c>
      <c r="L20" s="65">
        <f>VLOOKUP($A20,'Return Data'!$B$7:$R$2843,13,0)</f>
        <v>6.1708999999999996</v>
      </c>
      <c r="M20" s="66">
        <f t="shared" si="4"/>
        <v>4</v>
      </c>
      <c r="N20" s="65">
        <f>VLOOKUP($A20,'Return Data'!$B$7:$R$2843,17,0)</f>
        <v>11.084899999999999</v>
      </c>
      <c r="O20" s="66">
        <f t="shared" si="5"/>
        <v>12</v>
      </c>
      <c r="P20" s="65">
        <f>VLOOKUP($A20,'Return Data'!$B$7:$R$2843,14,0)</f>
        <v>10.9526</v>
      </c>
      <c r="Q20" s="66">
        <f t="shared" si="6"/>
        <v>9</v>
      </c>
      <c r="R20" s="65">
        <f>VLOOKUP($A20,'Return Data'!$B$7:$R$2843,16,0)</f>
        <v>9.1913999999999998</v>
      </c>
      <c r="S20" s="67">
        <f t="shared" si="7"/>
        <v>13</v>
      </c>
    </row>
    <row r="21" spans="1:19" x14ac:dyDescent="0.3">
      <c r="A21" s="82" t="s">
        <v>1371</v>
      </c>
      <c r="B21" s="64">
        <f>VLOOKUP($A21,'Return Data'!$B$7:$R$2843,3,0)</f>
        <v>44330</v>
      </c>
      <c r="C21" s="65">
        <f>VLOOKUP($A21,'Return Data'!$B$7:$R$2843,4,0)</f>
        <v>58.851300000000002</v>
      </c>
      <c r="D21" s="65">
        <f>VLOOKUP($A21,'Return Data'!$B$7:$R$2843,9,0)</f>
        <v>6.9554999999999998</v>
      </c>
      <c r="E21" s="66">
        <f t="shared" si="0"/>
        <v>18</v>
      </c>
      <c r="F21" s="65">
        <f>VLOOKUP($A21,'Return Data'!$B$7:$R$2843,10,0)</f>
        <v>3.7818000000000001</v>
      </c>
      <c r="G21" s="66">
        <f t="shared" si="1"/>
        <v>23</v>
      </c>
      <c r="H21" s="65">
        <f>VLOOKUP($A21,'Return Data'!$B$7:$R$2843,11,0)</f>
        <v>1.0250999999999999</v>
      </c>
      <c r="I21" s="66">
        <f t="shared" si="2"/>
        <v>22</v>
      </c>
      <c r="J21" s="65">
        <f>VLOOKUP($A21,'Return Data'!$B$7:$R$2843,12,0)</f>
        <v>3.8296999999999999</v>
      </c>
      <c r="K21" s="66">
        <f t="shared" si="3"/>
        <v>14</v>
      </c>
      <c r="L21" s="65">
        <f>VLOOKUP($A21,'Return Data'!$B$7:$R$2843,13,0)</f>
        <v>5.6784999999999997</v>
      </c>
      <c r="M21" s="66">
        <f t="shared" si="4"/>
        <v>11</v>
      </c>
      <c r="N21" s="65">
        <f>VLOOKUP($A21,'Return Data'!$B$7:$R$2843,17,0)</f>
        <v>9.7819000000000003</v>
      </c>
      <c r="O21" s="66">
        <f t="shared" si="5"/>
        <v>16</v>
      </c>
      <c r="P21" s="65">
        <f>VLOOKUP($A21,'Return Data'!$B$7:$R$2843,14,0)</f>
        <v>9.5139999999999993</v>
      </c>
      <c r="Q21" s="66">
        <f t="shared" si="6"/>
        <v>16</v>
      </c>
      <c r="R21" s="65">
        <f>VLOOKUP($A21,'Return Data'!$B$7:$R$2843,16,0)</f>
        <v>9.9452999999999996</v>
      </c>
      <c r="S21" s="67">
        <f t="shared" si="7"/>
        <v>9</v>
      </c>
    </row>
    <row r="22" spans="1:19" x14ac:dyDescent="0.3">
      <c r="A22" s="82" t="s">
        <v>1373</v>
      </c>
      <c r="B22" s="64">
        <f>VLOOKUP($A22,'Return Data'!$B$7:$R$2843,3,0)</f>
        <v>44330</v>
      </c>
      <c r="C22" s="65">
        <f>VLOOKUP($A22,'Return Data'!$B$7:$R$2843,4,0)</f>
        <v>51.807099999999998</v>
      </c>
      <c r="D22" s="65">
        <f>VLOOKUP($A22,'Return Data'!$B$7:$R$2843,9,0)</f>
        <v>10.458299999999999</v>
      </c>
      <c r="E22" s="66">
        <f t="shared" si="0"/>
        <v>4</v>
      </c>
      <c r="F22" s="65">
        <f>VLOOKUP($A22,'Return Data'!$B$7:$R$2843,10,0)</f>
        <v>6.8868</v>
      </c>
      <c r="G22" s="66">
        <f t="shared" si="1"/>
        <v>2</v>
      </c>
      <c r="H22" s="65">
        <f>VLOOKUP($A22,'Return Data'!$B$7:$R$2843,11,0)</f>
        <v>3.0181</v>
      </c>
      <c r="I22" s="66">
        <f t="shared" si="2"/>
        <v>8</v>
      </c>
      <c r="J22" s="65">
        <f>VLOOKUP($A22,'Return Data'!$B$7:$R$2843,12,0)</f>
        <v>4.7534999999999998</v>
      </c>
      <c r="K22" s="66">
        <f t="shared" si="3"/>
        <v>9</v>
      </c>
      <c r="L22" s="65">
        <f>VLOOKUP($A22,'Return Data'!$B$7:$R$2843,13,0)</f>
        <v>5.7580999999999998</v>
      </c>
      <c r="M22" s="66">
        <f t="shared" si="4"/>
        <v>10</v>
      </c>
      <c r="N22" s="65">
        <f>VLOOKUP($A22,'Return Data'!$B$7:$R$2843,17,0)</f>
        <v>10.8287</v>
      </c>
      <c r="O22" s="66">
        <f t="shared" si="5"/>
        <v>13</v>
      </c>
      <c r="P22" s="65">
        <f>VLOOKUP($A22,'Return Data'!$B$7:$R$2843,14,0)</f>
        <v>10.8087</v>
      </c>
      <c r="Q22" s="66">
        <f t="shared" si="6"/>
        <v>11</v>
      </c>
      <c r="R22" s="65">
        <f>VLOOKUP($A22,'Return Data'!$B$7:$R$2843,16,0)</f>
        <v>8.5116999999999994</v>
      </c>
      <c r="S22" s="67">
        <f t="shared" si="7"/>
        <v>18</v>
      </c>
    </row>
    <row r="23" spans="1:19" x14ac:dyDescent="0.3">
      <c r="A23" s="82" t="s">
        <v>1376</v>
      </c>
      <c r="B23" s="64">
        <f>VLOOKUP($A23,'Return Data'!$B$7:$R$2843,3,0)</f>
        <v>44330</v>
      </c>
      <c r="C23" s="65">
        <f>VLOOKUP($A23,'Return Data'!$B$7:$R$2843,4,0)</f>
        <v>33.100499999999997</v>
      </c>
      <c r="D23" s="65">
        <f>VLOOKUP($A23,'Return Data'!$B$7:$R$2843,9,0)</f>
        <v>8.6874000000000002</v>
      </c>
      <c r="E23" s="66">
        <f t="shared" si="0"/>
        <v>11</v>
      </c>
      <c r="F23" s="65">
        <f>VLOOKUP($A23,'Return Data'!$B$7:$R$2843,10,0)</f>
        <v>5.5517000000000003</v>
      </c>
      <c r="G23" s="66">
        <f t="shared" si="1"/>
        <v>9</v>
      </c>
      <c r="H23" s="65">
        <f>VLOOKUP($A23,'Return Data'!$B$7:$R$2843,11,0)</f>
        <v>2.2597</v>
      </c>
      <c r="I23" s="66">
        <f t="shared" si="2"/>
        <v>12</v>
      </c>
      <c r="J23" s="65">
        <f>VLOOKUP($A23,'Return Data'!$B$7:$R$2843,12,0)</f>
        <v>3.7864</v>
      </c>
      <c r="K23" s="66">
        <f t="shared" si="3"/>
        <v>15</v>
      </c>
      <c r="L23" s="65">
        <f>VLOOKUP($A23,'Return Data'!$B$7:$R$2843,13,0)</f>
        <v>5.1791</v>
      </c>
      <c r="M23" s="66">
        <f t="shared" si="4"/>
        <v>13</v>
      </c>
      <c r="N23" s="65">
        <f>VLOOKUP($A23,'Return Data'!$B$7:$R$2843,17,0)</f>
        <v>11.111000000000001</v>
      </c>
      <c r="O23" s="66">
        <f t="shared" si="5"/>
        <v>11</v>
      </c>
      <c r="P23" s="65">
        <f>VLOOKUP($A23,'Return Data'!$B$7:$R$2843,14,0)</f>
        <v>11.3474</v>
      </c>
      <c r="Q23" s="66">
        <f t="shared" si="6"/>
        <v>5</v>
      </c>
      <c r="R23" s="65">
        <f>VLOOKUP($A23,'Return Data'!$B$7:$R$2843,16,0)</f>
        <v>10.817399999999999</v>
      </c>
      <c r="S23" s="67">
        <f t="shared" si="7"/>
        <v>1</v>
      </c>
    </row>
    <row r="24" spans="1:19" x14ac:dyDescent="0.3">
      <c r="A24" s="82" t="s">
        <v>1378</v>
      </c>
      <c r="B24" s="64">
        <f>VLOOKUP($A24,'Return Data'!$B$7:$R$2843,3,0)</f>
        <v>44330</v>
      </c>
      <c r="C24" s="65">
        <f>VLOOKUP($A24,'Return Data'!$B$7:$R$2843,4,0)</f>
        <v>25.004300000000001</v>
      </c>
      <c r="D24" s="65">
        <f>VLOOKUP($A24,'Return Data'!$B$7:$R$2843,9,0)</f>
        <v>10.2409</v>
      </c>
      <c r="E24" s="66">
        <f t="shared" si="0"/>
        <v>5</v>
      </c>
      <c r="F24" s="65">
        <f>VLOOKUP($A24,'Return Data'!$B$7:$R$2843,10,0)</f>
        <v>6.8606999999999996</v>
      </c>
      <c r="G24" s="66">
        <f t="shared" si="1"/>
        <v>3</v>
      </c>
      <c r="H24" s="65">
        <f>VLOOKUP($A24,'Return Data'!$B$7:$R$2843,11,0)</f>
        <v>3.6080999999999999</v>
      </c>
      <c r="I24" s="66">
        <f t="shared" si="2"/>
        <v>4</v>
      </c>
      <c r="J24" s="65">
        <f>VLOOKUP($A24,'Return Data'!$B$7:$R$2843,12,0)</f>
        <v>5.5007999999999999</v>
      </c>
      <c r="K24" s="66">
        <f t="shared" si="3"/>
        <v>3</v>
      </c>
      <c r="L24" s="65">
        <f>VLOOKUP($A24,'Return Data'!$B$7:$R$2843,13,0)</f>
        <v>5.8826999999999998</v>
      </c>
      <c r="M24" s="66">
        <f t="shared" si="4"/>
        <v>9</v>
      </c>
      <c r="N24" s="65">
        <f>VLOOKUP($A24,'Return Data'!$B$7:$R$2843,17,0)</f>
        <v>9.5782000000000007</v>
      </c>
      <c r="O24" s="66">
        <f t="shared" si="5"/>
        <v>18</v>
      </c>
      <c r="P24" s="65">
        <f>VLOOKUP($A24,'Return Data'!$B$7:$R$2843,14,0)</f>
        <v>9.4305000000000003</v>
      </c>
      <c r="Q24" s="66">
        <f t="shared" si="6"/>
        <v>17</v>
      </c>
      <c r="R24" s="65">
        <f>VLOOKUP($A24,'Return Data'!$B$7:$R$2843,16,0)</f>
        <v>8.4496000000000002</v>
      </c>
      <c r="S24" s="67">
        <f t="shared" si="7"/>
        <v>20</v>
      </c>
    </row>
    <row r="25" spans="1:19" x14ac:dyDescent="0.3">
      <c r="A25" s="82" t="s">
        <v>1379</v>
      </c>
      <c r="B25" s="64">
        <f>VLOOKUP($A25,'Return Data'!$B$7:$R$2843,3,0)</f>
        <v>44330</v>
      </c>
      <c r="C25" s="65">
        <f>VLOOKUP($A25,'Return Data'!$B$7:$R$2843,4,0)</f>
        <v>52.736499999999999</v>
      </c>
      <c r="D25" s="65">
        <f>VLOOKUP($A25,'Return Data'!$B$7:$R$2843,9,0)</f>
        <v>4.4577</v>
      </c>
      <c r="E25" s="66">
        <f t="shared" si="0"/>
        <v>23</v>
      </c>
      <c r="F25" s="65">
        <f>VLOOKUP($A25,'Return Data'!$B$7:$R$2843,10,0)</f>
        <v>6.3869999999999996</v>
      </c>
      <c r="G25" s="66">
        <f t="shared" si="1"/>
        <v>5</v>
      </c>
      <c r="H25" s="65">
        <f>VLOOKUP($A25,'Return Data'!$B$7:$R$2843,11,0)</f>
        <v>3.2021000000000002</v>
      </c>
      <c r="I25" s="66">
        <f t="shared" si="2"/>
        <v>6</v>
      </c>
      <c r="J25" s="65">
        <f>VLOOKUP($A25,'Return Data'!$B$7:$R$2843,12,0)</f>
        <v>4.7972999999999999</v>
      </c>
      <c r="K25" s="66">
        <f t="shared" si="3"/>
        <v>8</v>
      </c>
      <c r="L25" s="65">
        <f>VLOOKUP($A25,'Return Data'!$B$7:$R$2843,13,0)</f>
        <v>5.8849</v>
      </c>
      <c r="M25" s="66">
        <f t="shared" si="4"/>
        <v>8</v>
      </c>
      <c r="N25" s="65">
        <f>VLOOKUP($A25,'Return Data'!$B$7:$R$2843,17,0)</f>
        <v>11.7562</v>
      </c>
      <c r="O25" s="66">
        <f t="shared" si="5"/>
        <v>7</v>
      </c>
      <c r="P25" s="65">
        <f>VLOOKUP($A25,'Return Data'!$B$7:$R$2843,14,0)</f>
        <v>10.862399999999999</v>
      </c>
      <c r="Q25" s="66">
        <f t="shared" si="6"/>
        <v>10</v>
      </c>
      <c r="R25" s="65">
        <f>VLOOKUP($A25,'Return Data'!$B$7:$R$2843,16,0)</f>
        <v>10.3558</v>
      </c>
      <c r="S25" s="67">
        <f t="shared" si="7"/>
        <v>4</v>
      </c>
    </row>
    <row r="26" spans="1:19" x14ac:dyDescent="0.3">
      <c r="A26" s="82" t="s">
        <v>1381</v>
      </c>
      <c r="B26" s="64">
        <f>VLOOKUP($A26,'Return Data'!$B$7:$R$2843,3,0)</f>
        <v>44330</v>
      </c>
      <c r="C26" s="65">
        <f>VLOOKUP($A26,'Return Data'!$B$7:$R$2843,4,0)</f>
        <v>66.642300000000006</v>
      </c>
      <c r="D26" s="65">
        <f>VLOOKUP($A26,'Return Data'!$B$7:$R$2843,9,0)</f>
        <v>10.5631</v>
      </c>
      <c r="E26" s="66">
        <f t="shared" si="0"/>
        <v>3</v>
      </c>
      <c r="F26" s="65">
        <f>VLOOKUP($A26,'Return Data'!$B$7:$R$2843,10,0)</f>
        <v>3.1714000000000002</v>
      </c>
      <c r="G26" s="66">
        <f t="shared" si="1"/>
        <v>24</v>
      </c>
      <c r="H26" s="65">
        <f>VLOOKUP($A26,'Return Data'!$B$7:$R$2843,11,0)</f>
        <v>0.68640000000000001</v>
      </c>
      <c r="I26" s="66">
        <f t="shared" si="2"/>
        <v>23</v>
      </c>
      <c r="J26" s="65">
        <f>VLOOKUP($A26,'Return Data'!$B$7:$R$2843,12,0)</f>
        <v>2.2231999999999998</v>
      </c>
      <c r="K26" s="66">
        <f t="shared" si="3"/>
        <v>23</v>
      </c>
      <c r="L26" s="65">
        <f>VLOOKUP($A26,'Return Data'!$B$7:$R$2843,13,0)</f>
        <v>3.8361999999999998</v>
      </c>
      <c r="M26" s="66">
        <f t="shared" si="4"/>
        <v>22</v>
      </c>
      <c r="N26" s="65">
        <f>VLOOKUP($A26,'Return Data'!$B$7:$R$2843,17,0)</f>
        <v>8.8930000000000007</v>
      </c>
      <c r="O26" s="66">
        <f t="shared" si="5"/>
        <v>20</v>
      </c>
      <c r="P26" s="65">
        <f>VLOOKUP($A26,'Return Data'!$B$7:$R$2843,14,0)</f>
        <v>9.4243000000000006</v>
      </c>
      <c r="Q26" s="66">
        <f t="shared" si="6"/>
        <v>18</v>
      </c>
      <c r="R26" s="65">
        <f>VLOOKUP($A26,'Return Data'!$B$7:$R$2843,16,0)</f>
        <v>8.9498999999999995</v>
      </c>
      <c r="S26" s="67">
        <f t="shared" si="7"/>
        <v>16</v>
      </c>
    </row>
    <row r="27" spans="1:19" x14ac:dyDescent="0.3">
      <c r="A27" s="82" t="s">
        <v>1383</v>
      </c>
      <c r="B27" s="64">
        <f>VLOOKUP($A27,'Return Data'!$B$7:$R$2843,3,0)</f>
        <v>44330</v>
      </c>
      <c r="C27" s="65">
        <f>VLOOKUP($A27,'Return Data'!$B$7:$R$2843,4,0)</f>
        <v>50.649500000000003</v>
      </c>
      <c r="D27" s="65">
        <f>VLOOKUP($A27,'Return Data'!$B$7:$R$2843,9,0)</f>
        <v>5.7420999999999998</v>
      </c>
      <c r="E27" s="66">
        <f t="shared" si="0"/>
        <v>21</v>
      </c>
      <c r="F27" s="65">
        <f>VLOOKUP($A27,'Return Data'!$B$7:$R$2843,10,0)</f>
        <v>3.827</v>
      </c>
      <c r="G27" s="66">
        <f t="shared" si="1"/>
        <v>21</v>
      </c>
      <c r="H27" s="65">
        <f>VLOOKUP($A27,'Return Data'!$B$7:$R$2843,11,0)</f>
        <v>1.6950000000000001</v>
      </c>
      <c r="I27" s="66">
        <f t="shared" si="2"/>
        <v>17</v>
      </c>
      <c r="J27" s="65">
        <f>VLOOKUP($A27,'Return Data'!$B$7:$R$2843,12,0)</f>
        <v>3.0184000000000002</v>
      </c>
      <c r="K27" s="66">
        <f t="shared" si="3"/>
        <v>21</v>
      </c>
      <c r="L27" s="65">
        <f>VLOOKUP($A27,'Return Data'!$B$7:$R$2843,13,0)</f>
        <v>3.9049</v>
      </c>
      <c r="M27" s="66">
        <f t="shared" si="4"/>
        <v>21</v>
      </c>
      <c r="N27" s="65">
        <f>VLOOKUP($A27,'Return Data'!$B$7:$R$2843,17,0)</f>
        <v>9.9564000000000004</v>
      </c>
      <c r="O27" s="66">
        <f t="shared" si="5"/>
        <v>15</v>
      </c>
      <c r="P27" s="65">
        <f>VLOOKUP($A27,'Return Data'!$B$7:$R$2843,14,0)</f>
        <v>9.5350000000000001</v>
      </c>
      <c r="Q27" s="66">
        <f t="shared" si="6"/>
        <v>15</v>
      </c>
      <c r="R27" s="65">
        <f>VLOOKUP($A27,'Return Data'!$B$7:$R$2843,16,0)</f>
        <v>9.4237000000000002</v>
      </c>
      <c r="S27" s="67">
        <f t="shared" si="7"/>
        <v>10</v>
      </c>
    </row>
    <row r="28" spans="1:19" x14ac:dyDescent="0.3">
      <c r="A28" s="82" t="s">
        <v>866</v>
      </c>
      <c r="B28" s="64">
        <f>VLOOKUP($A28,'Return Data'!$B$7:$R$2843,3,0)</f>
        <v>44330</v>
      </c>
      <c r="C28" s="65">
        <f>VLOOKUP($A28,'Return Data'!$B$7:$R$2843,4,0)</f>
        <v>18.051400000000001</v>
      </c>
      <c r="D28" s="65">
        <f>VLOOKUP($A28,'Return Data'!$B$7:$R$2843,9,0)</f>
        <v>6.9100999999999999</v>
      </c>
      <c r="E28" s="66">
        <f t="shared" si="0"/>
        <v>19</v>
      </c>
      <c r="F28" s="65">
        <f>VLOOKUP($A28,'Return Data'!$B$7:$R$2843,10,0)</f>
        <v>5.6101000000000001</v>
      </c>
      <c r="G28" s="66">
        <f t="shared" si="1"/>
        <v>8</v>
      </c>
      <c r="H28" s="65">
        <f>VLOOKUP($A28,'Return Data'!$B$7:$R$2843,11,0)</f>
        <v>3.6435</v>
      </c>
      <c r="I28" s="66">
        <f t="shared" si="2"/>
        <v>3</v>
      </c>
      <c r="J28" s="65">
        <f>VLOOKUP($A28,'Return Data'!$B$7:$R$2843,12,0)</f>
        <v>4.8731</v>
      </c>
      <c r="K28" s="66">
        <f t="shared" si="3"/>
        <v>6</v>
      </c>
      <c r="L28" s="65">
        <f>VLOOKUP($A28,'Return Data'!$B$7:$R$2843,13,0)</f>
        <v>4.8086000000000002</v>
      </c>
      <c r="M28" s="66">
        <f t="shared" si="4"/>
        <v>18</v>
      </c>
      <c r="N28" s="65">
        <f>VLOOKUP($A28,'Return Data'!$B$7:$R$2843,17,0)</f>
        <v>11.2622</v>
      </c>
      <c r="O28" s="66">
        <f t="shared" si="5"/>
        <v>9</v>
      </c>
      <c r="P28" s="65">
        <f>VLOOKUP($A28,'Return Data'!$B$7:$R$2843,14,0)</f>
        <v>10.6782</v>
      </c>
      <c r="Q28" s="66">
        <f t="shared" si="6"/>
        <v>13</v>
      </c>
      <c r="R28" s="65">
        <f>VLOOKUP($A28,'Return Data'!$B$7:$R$2843,16,0)</f>
        <v>9.3092000000000006</v>
      </c>
      <c r="S28" s="67">
        <f t="shared" si="7"/>
        <v>12</v>
      </c>
    </row>
    <row r="29" spans="1:19" x14ac:dyDescent="0.3">
      <c r="A29" s="82" t="s">
        <v>869</v>
      </c>
      <c r="B29" s="64">
        <f>VLOOKUP($A29,'Return Data'!$B$7:$R$2843,3,0)</f>
        <v>44330</v>
      </c>
      <c r="C29" s="65">
        <f>VLOOKUP($A29,'Return Data'!$B$7:$R$2843,4,0)</f>
        <v>19.496400000000001</v>
      </c>
      <c r="D29" s="65">
        <f>VLOOKUP($A29,'Return Data'!$B$7:$R$2843,9,0)</f>
        <v>9.8785000000000007</v>
      </c>
      <c r="E29" s="66">
        <f t="shared" si="0"/>
        <v>9</v>
      </c>
      <c r="F29" s="65">
        <f>VLOOKUP($A29,'Return Data'!$B$7:$R$2843,10,0)</f>
        <v>5.2755000000000001</v>
      </c>
      <c r="G29" s="66">
        <f t="shared" si="1"/>
        <v>10</v>
      </c>
      <c r="H29" s="65">
        <f>VLOOKUP($A29,'Return Data'!$B$7:$R$2843,11,0)</f>
        <v>2.1006999999999998</v>
      </c>
      <c r="I29" s="66">
        <f t="shared" si="2"/>
        <v>13</v>
      </c>
      <c r="J29" s="65">
        <f>VLOOKUP($A29,'Return Data'!$B$7:$R$2843,12,0)</f>
        <v>4.5260999999999996</v>
      </c>
      <c r="K29" s="66">
        <f t="shared" si="3"/>
        <v>11</v>
      </c>
      <c r="L29" s="65">
        <f>VLOOKUP($A29,'Return Data'!$B$7:$R$2843,13,0)</f>
        <v>5.8872999999999998</v>
      </c>
      <c r="M29" s="66">
        <f t="shared" si="4"/>
        <v>7</v>
      </c>
      <c r="N29" s="65">
        <f>VLOOKUP($A29,'Return Data'!$B$7:$R$2843,17,0)</f>
        <v>12.129</v>
      </c>
      <c r="O29" s="66">
        <f t="shared" si="5"/>
        <v>3</v>
      </c>
      <c r="P29" s="65">
        <f>VLOOKUP($A29,'Return Data'!$B$7:$R$2843,14,0)</f>
        <v>11.9215</v>
      </c>
      <c r="Q29" s="66">
        <f t="shared" si="6"/>
        <v>3</v>
      </c>
      <c r="R29" s="65">
        <f>VLOOKUP($A29,'Return Data'!$B$7:$R$2843,16,0)</f>
        <v>10.5212</v>
      </c>
      <c r="S29" s="67">
        <f t="shared" si="7"/>
        <v>2</v>
      </c>
    </row>
    <row r="30" spans="1:19" x14ac:dyDescent="0.3">
      <c r="A30" s="82" t="s">
        <v>870</v>
      </c>
      <c r="B30" s="64">
        <f>VLOOKUP($A30,'Return Data'!$B$7:$R$2843,3,0)</f>
        <v>44330</v>
      </c>
      <c r="C30" s="65">
        <f>VLOOKUP($A30,'Return Data'!$B$7:$R$2843,4,0)</f>
        <v>36.185099999999998</v>
      </c>
      <c r="D30" s="65">
        <f>VLOOKUP($A30,'Return Data'!$B$7:$R$2843,9,0)</f>
        <v>6.4351000000000003</v>
      </c>
      <c r="E30" s="66">
        <f t="shared" si="0"/>
        <v>20</v>
      </c>
      <c r="F30" s="65">
        <f>VLOOKUP($A30,'Return Data'!$B$7:$R$2843,10,0)</f>
        <v>4.1550000000000002</v>
      </c>
      <c r="G30" s="66">
        <f t="shared" si="1"/>
        <v>18</v>
      </c>
      <c r="H30" s="65">
        <f>VLOOKUP($A30,'Return Data'!$B$7:$R$2843,11,0)</f>
        <v>1.0396000000000001</v>
      </c>
      <c r="I30" s="66">
        <f t="shared" si="2"/>
        <v>21</v>
      </c>
      <c r="J30" s="65">
        <f>VLOOKUP($A30,'Return Data'!$B$7:$R$2843,12,0)</f>
        <v>3.1926000000000001</v>
      </c>
      <c r="K30" s="66">
        <f t="shared" si="3"/>
        <v>20</v>
      </c>
      <c r="L30" s="65">
        <f>VLOOKUP($A30,'Return Data'!$B$7:$R$2843,13,0)</f>
        <v>4.8964999999999996</v>
      </c>
      <c r="M30" s="66">
        <f t="shared" si="4"/>
        <v>15</v>
      </c>
      <c r="N30" s="65">
        <f>VLOOKUP($A30,'Return Data'!$B$7:$R$2843,17,0)</f>
        <v>11.782400000000001</v>
      </c>
      <c r="O30" s="66">
        <f t="shared" si="5"/>
        <v>6</v>
      </c>
      <c r="P30" s="65">
        <f>VLOOKUP($A30,'Return Data'!$B$7:$R$2843,14,0)</f>
        <v>12.3863</v>
      </c>
      <c r="Q30" s="66">
        <f t="shared" si="6"/>
        <v>1</v>
      </c>
      <c r="R30" s="65">
        <f>VLOOKUP($A30,'Return Data'!$B$7:$R$2843,16,0)</f>
        <v>10.469099999999999</v>
      </c>
      <c r="S30" s="67">
        <f t="shared" si="7"/>
        <v>3</v>
      </c>
    </row>
    <row r="31" spans="1:19" x14ac:dyDescent="0.3">
      <c r="A31" s="82" t="s">
        <v>873</v>
      </c>
      <c r="B31" s="64">
        <f>VLOOKUP($A31,'Return Data'!$B$7:$R$2843,3,0)</f>
        <v>44330</v>
      </c>
      <c r="C31" s="65">
        <f>VLOOKUP($A31,'Return Data'!$B$7:$R$2843,4,0)</f>
        <v>51.068300000000001</v>
      </c>
      <c r="D31" s="65">
        <f>VLOOKUP($A31,'Return Data'!$B$7:$R$2843,9,0)</f>
        <v>7.1990999999999996</v>
      </c>
      <c r="E31" s="66">
        <f t="shared" si="0"/>
        <v>17</v>
      </c>
      <c r="F31" s="65">
        <f>VLOOKUP($A31,'Return Data'!$B$7:$R$2843,10,0)</f>
        <v>4.2504999999999997</v>
      </c>
      <c r="G31" s="66">
        <f t="shared" si="1"/>
        <v>17</v>
      </c>
      <c r="H31" s="65">
        <f>VLOOKUP($A31,'Return Data'!$B$7:$R$2843,11,0)</f>
        <v>1.4141999999999999</v>
      </c>
      <c r="I31" s="66">
        <f t="shared" si="2"/>
        <v>20</v>
      </c>
      <c r="J31" s="65">
        <f>VLOOKUP($A31,'Return Data'!$B$7:$R$2843,12,0)</f>
        <v>3.5947</v>
      </c>
      <c r="K31" s="66">
        <f t="shared" si="3"/>
        <v>18</v>
      </c>
      <c r="L31" s="65">
        <f>VLOOKUP($A31,'Return Data'!$B$7:$R$2843,13,0)</f>
        <v>4.8361000000000001</v>
      </c>
      <c r="M31" s="66">
        <f t="shared" si="4"/>
        <v>16</v>
      </c>
      <c r="N31" s="65">
        <f>VLOOKUP($A31,'Return Data'!$B$7:$R$2843,17,0)</f>
        <v>10.7775</v>
      </c>
      <c r="O31" s="66">
        <f t="shared" si="5"/>
        <v>14</v>
      </c>
      <c r="P31" s="65">
        <f>VLOOKUP($A31,'Return Data'!$B$7:$R$2843,14,0)</f>
        <v>10.802300000000001</v>
      </c>
      <c r="Q31" s="66">
        <f t="shared" si="6"/>
        <v>12</v>
      </c>
      <c r="R31" s="65">
        <f>VLOOKUP($A31,'Return Data'!$B$7:$R$2843,16,0)</f>
        <v>10.1511</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8.1404166666666651</v>
      </c>
      <c r="E33" s="88"/>
      <c r="F33" s="89">
        <f>AVERAGE(F8:F31)</f>
        <v>5.2233333333333327</v>
      </c>
      <c r="G33" s="88"/>
      <c r="H33" s="89">
        <f>AVERAGE(H8:H31)</f>
        <v>2.4554208333333336</v>
      </c>
      <c r="I33" s="88"/>
      <c r="J33" s="89">
        <f>AVERAGE(J8:J31)</f>
        <v>4.2785541666666669</v>
      </c>
      <c r="K33" s="88"/>
      <c r="L33" s="89">
        <f>AVERAGE(L8:L31)</f>
        <v>5.2704750000000002</v>
      </c>
      <c r="M33" s="88"/>
      <c r="N33" s="89">
        <f>AVERAGE(N8:N31)</f>
        <v>10.437333333333333</v>
      </c>
      <c r="O33" s="88"/>
      <c r="P33" s="89">
        <f>AVERAGE(P8:P31)</f>
        <v>10.342508333333333</v>
      </c>
      <c r="Q33" s="88"/>
      <c r="R33" s="89">
        <f>AVERAGE(R8:R31)</f>
        <v>9.2813250000000007</v>
      </c>
      <c r="S33" s="90"/>
    </row>
    <row r="34" spans="1:19" x14ac:dyDescent="0.3">
      <c r="A34" s="87" t="s">
        <v>28</v>
      </c>
      <c r="B34" s="88"/>
      <c r="C34" s="88"/>
      <c r="D34" s="89">
        <f>MIN(D8:D31)</f>
        <v>0.85960000000000003</v>
      </c>
      <c r="E34" s="88"/>
      <c r="F34" s="89">
        <f>MIN(F8:F31)</f>
        <v>3.1714000000000002</v>
      </c>
      <c r="G34" s="88"/>
      <c r="H34" s="89">
        <f>MIN(H8:H31)</f>
        <v>0.51229999999999998</v>
      </c>
      <c r="I34" s="88"/>
      <c r="J34" s="89">
        <f>MIN(J8:J31)</f>
        <v>1.6657</v>
      </c>
      <c r="K34" s="88"/>
      <c r="L34" s="89">
        <f>MIN(L8:L31)</f>
        <v>2.9180999999999999</v>
      </c>
      <c r="M34" s="88"/>
      <c r="N34" s="89">
        <f>MIN(N8:N31)</f>
        <v>7.4619999999999997</v>
      </c>
      <c r="O34" s="88"/>
      <c r="P34" s="89">
        <f>MIN(P8:P31)</f>
        <v>8.4984000000000002</v>
      </c>
      <c r="Q34" s="88"/>
      <c r="R34" s="89">
        <f>MIN(R8:R31)</f>
        <v>7.3912000000000004</v>
      </c>
      <c r="S34" s="90"/>
    </row>
    <row r="35" spans="1:19" ht="15" thickBot="1" x14ac:dyDescent="0.35">
      <c r="A35" s="91" t="s">
        <v>29</v>
      </c>
      <c r="B35" s="92"/>
      <c r="C35" s="92"/>
      <c r="D35" s="93">
        <f>MAX(D8:D31)</f>
        <v>12.1463</v>
      </c>
      <c r="E35" s="92"/>
      <c r="F35" s="93">
        <f>MAX(F8:F31)</f>
        <v>10.9793</v>
      </c>
      <c r="G35" s="92"/>
      <c r="H35" s="93">
        <f>MAX(H8:H31)</f>
        <v>6.5957999999999997</v>
      </c>
      <c r="I35" s="92"/>
      <c r="J35" s="93">
        <f>MAX(J8:J31)</f>
        <v>9.0311000000000003</v>
      </c>
      <c r="K35" s="92"/>
      <c r="L35" s="93">
        <f>MAX(L8:L31)</f>
        <v>8.9049999999999994</v>
      </c>
      <c r="M35" s="92"/>
      <c r="N35" s="93">
        <f>MAX(N8:N31)</f>
        <v>12.266500000000001</v>
      </c>
      <c r="O35" s="92"/>
      <c r="P35" s="93">
        <f>MAX(P8:P31)</f>
        <v>12.3863</v>
      </c>
      <c r="Q35" s="92"/>
      <c r="R35" s="93">
        <f>MAX(R8:R31)</f>
        <v>10.817399999999999</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1596</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1345</v>
      </c>
      <c r="B8" s="64">
        <f>VLOOKUP($A8,'Return Data'!$B$7:$R$2843,3,0)</f>
        <v>44330</v>
      </c>
      <c r="C8" s="65">
        <f>VLOOKUP($A8,'Return Data'!$B$7:$R$2843,4,0)</f>
        <v>63.926699999999997</v>
      </c>
      <c r="D8" s="65">
        <f>VLOOKUP($A8,'Return Data'!$B$7:$R$2843,9,0)</f>
        <v>9.0968</v>
      </c>
      <c r="E8" s="66">
        <f>RANK(D8,D$8:D$34,0)</f>
        <v>8</v>
      </c>
      <c r="F8" s="65">
        <f>VLOOKUP($A8,'Return Data'!$B$7:$R$2843,10,0)</f>
        <v>5.9897999999999998</v>
      </c>
      <c r="G8" s="66">
        <f>RANK(F8,F$8:F$34,0)</f>
        <v>3</v>
      </c>
      <c r="H8" s="65">
        <f>VLOOKUP($A8,'Return Data'!$B$7:$R$2843,11,0)</f>
        <v>2.3317000000000001</v>
      </c>
      <c r="I8" s="66">
        <f>RANK(H8,H$8:H$34,0)</f>
        <v>9</v>
      </c>
      <c r="J8" s="65">
        <f>VLOOKUP($A8,'Return Data'!$B$7:$R$2843,12,0)</f>
        <v>4.0088999999999997</v>
      </c>
      <c r="K8" s="66">
        <f>RANK(J8,J$8:J$34,0)</f>
        <v>12</v>
      </c>
      <c r="L8" s="65">
        <f>VLOOKUP($A8,'Return Data'!$B$7:$R$2843,13,0)</f>
        <v>4.8592000000000004</v>
      </c>
      <c r="M8" s="66">
        <f>RANK(L8,L$8:L$34,0)</f>
        <v>10</v>
      </c>
      <c r="N8" s="65">
        <f>VLOOKUP($A8,'Return Data'!$B$7:$R$2843,17,0)</f>
        <v>10.4549</v>
      </c>
      <c r="O8" s="66">
        <f>RANK(N8,N$8:N$34,0)</f>
        <v>10</v>
      </c>
      <c r="P8" s="65">
        <f>VLOOKUP($A8,'Return Data'!$B$7:$R$2843,14,0)</f>
        <v>10.294600000000001</v>
      </c>
      <c r="Q8" s="66">
        <f>RANK(P8,P$8:P$34,0)</f>
        <v>11</v>
      </c>
      <c r="R8" s="65">
        <f>VLOOKUP($A8,'Return Data'!$B$7:$R$2843,16,0)</f>
        <v>8.9658999999999995</v>
      </c>
      <c r="S8" s="67">
        <f>RANK(R8,R$8:R$34,0)</f>
        <v>8</v>
      </c>
    </row>
    <row r="9" spans="1:19" x14ac:dyDescent="0.3">
      <c r="A9" s="82" t="s">
        <v>1348</v>
      </c>
      <c r="B9" s="64">
        <f>VLOOKUP($A9,'Return Data'!$B$7:$R$2843,3,0)</f>
        <v>44330</v>
      </c>
      <c r="C9" s="65">
        <f>VLOOKUP($A9,'Return Data'!$B$7:$R$2843,4,0)</f>
        <v>19.957599999999999</v>
      </c>
      <c r="D9" s="65">
        <f>VLOOKUP($A9,'Return Data'!$B$7:$R$2843,9,0)</f>
        <v>7.7680999999999996</v>
      </c>
      <c r="E9" s="66">
        <f t="shared" ref="E9:E34" si="0">RANK(D9,D$8:D$34,0)</f>
        <v>13</v>
      </c>
      <c r="F9" s="65">
        <f>VLOOKUP($A9,'Return Data'!$B$7:$R$2843,10,0)</f>
        <v>3.1945999999999999</v>
      </c>
      <c r="G9" s="66">
        <f t="shared" ref="G9:G34" si="1">RANK(F9,F$8:F$34,0)</f>
        <v>24</v>
      </c>
      <c r="H9" s="65">
        <f>VLOOKUP($A9,'Return Data'!$B$7:$R$2843,11,0)</f>
        <v>2.3834</v>
      </c>
      <c r="I9" s="66">
        <f t="shared" ref="I9:I34" si="2">RANK(H9,H$8:H$34,0)</f>
        <v>8</v>
      </c>
      <c r="J9" s="65">
        <f>VLOOKUP($A9,'Return Data'!$B$7:$R$2843,12,0)</f>
        <v>5.2104999999999997</v>
      </c>
      <c r="K9" s="66">
        <f t="shared" ref="K9:K34" si="3">RANK(J9,J$8:J$34,0)</f>
        <v>2</v>
      </c>
      <c r="L9" s="65">
        <f>VLOOKUP($A9,'Return Data'!$B$7:$R$2843,13,0)</f>
        <v>5.5515999999999996</v>
      </c>
      <c r="M9" s="66">
        <f t="shared" ref="M9:M34" si="4">RANK(L9,L$8:L$34,0)</f>
        <v>5</v>
      </c>
      <c r="N9" s="65">
        <f>VLOOKUP($A9,'Return Data'!$B$7:$R$2843,17,0)</f>
        <v>11.337</v>
      </c>
      <c r="O9" s="66">
        <f t="shared" ref="O9:O34" si="5">RANK(N9,N$8:N$34,0)</f>
        <v>6</v>
      </c>
      <c r="P9" s="65">
        <f>VLOOKUP($A9,'Return Data'!$B$7:$R$2843,14,0)</f>
        <v>10.551500000000001</v>
      </c>
      <c r="Q9" s="66">
        <f t="shared" ref="Q9:Q34" si="6">RANK(P9,P$8:P$34,0)</f>
        <v>6</v>
      </c>
      <c r="R9" s="65">
        <f>VLOOKUP($A9,'Return Data'!$B$7:$R$2843,16,0)</f>
        <v>7.7027999999999999</v>
      </c>
      <c r="S9" s="67">
        <f t="shared" ref="S9:S34" si="7">RANK(R9,R$8:R$34,0)</f>
        <v>20</v>
      </c>
    </row>
    <row r="10" spans="1:19" x14ac:dyDescent="0.3">
      <c r="A10" s="82" t="s">
        <v>1349</v>
      </c>
      <c r="B10" s="64">
        <f>VLOOKUP($A10,'Return Data'!$B$7:$R$2843,3,0)</f>
        <v>44330</v>
      </c>
      <c r="C10" s="65">
        <f>VLOOKUP($A10,'Return Data'!$B$7:$R$2843,4,0)</f>
        <v>33.397100000000002</v>
      </c>
      <c r="D10" s="65">
        <f>VLOOKUP($A10,'Return Data'!$B$7:$R$2843,9,0)</f>
        <v>7.0101000000000004</v>
      </c>
      <c r="E10" s="66">
        <f t="shared" si="0"/>
        <v>16</v>
      </c>
      <c r="F10" s="65">
        <f>VLOOKUP($A10,'Return Data'!$B$7:$R$2843,10,0)</f>
        <v>4.3916000000000004</v>
      </c>
      <c r="G10" s="66">
        <f t="shared" si="1"/>
        <v>13</v>
      </c>
      <c r="H10" s="65">
        <f>VLOOKUP($A10,'Return Data'!$B$7:$R$2843,11,0)</f>
        <v>0.81820000000000004</v>
      </c>
      <c r="I10" s="66">
        <f t="shared" si="2"/>
        <v>24</v>
      </c>
      <c r="J10" s="65">
        <f>VLOOKUP($A10,'Return Data'!$B$7:$R$2843,12,0)</f>
        <v>2.4792000000000001</v>
      </c>
      <c r="K10" s="66">
        <f t="shared" si="3"/>
        <v>24</v>
      </c>
      <c r="L10" s="65">
        <f>VLOOKUP($A10,'Return Data'!$B$7:$R$2843,13,0)</f>
        <v>3.8929</v>
      </c>
      <c r="M10" s="66">
        <f t="shared" si="4"/>
        <v>21</v>
      </c>
      <c r="N10" s="65">
        <f>VLOOKUP($A10,'Return Data'!$B$7:$R$2843,17,0)</f>
        <v>8.1984999999999992</v>
      </c>
      <c r="O10" s="66">
        <f t="shared" si="5"/>
        <v>22</v>
      </c>
      <c r="P10" s="65">
        <f>VLOOKUP($A10,'Return Data'!$B$7:$R$2843,14,0)</f>
        <v>8.3909000000000002</v>
      </c>
      <c r="Q10" s="66">
        <f t="shared" si="6"/>
        <v>22</v>
      </c>
      <c r="R10" s="65">
        <f>VLOOKUP($A10,'Return Data'!$B$7:$R$2843,16,0)</f>
        <v>6.4954999999999998</v>
      </c>
      <c r="S10" s="67">
        <f t="shared" si="7"/>
        <v>26</v>
      </c>
    </row>
    <row r="11" spans="1:19" x14ac:dyDescent="0.3">
      <c r="A11" s="82" t="s">
        <v>1352</v>
      </c>
      <c r="B11" s="64">
        <f>VLOOKUP($A11,'Return Data'!$B$7:$R$2843,3,0)</f>
        <v>44330</v>
      </c>
      <c r="C11" s="65">
        <f>VLOOKUP($A11,'Return Data'!$B$7:$R$2843,4,0)</f>
        <v>60.316899999999997</v>
      </c>
      <c r="D11" s="65">
        <f>VLOOKUP($A11,'Return Data'!$B$7:$R$2843,9,0)</f>
        <v>4.8159999999999998</v>
      </c>
      <c r="E11" s="66">
        <f t="shared" si="0"/>
        <v>25</v>
      </c>
      <c r="F11" s="65">
        <f>VLOOKUP($A11,'Return Data'!$B$7:$R$2843,10,0)</f>
        <v>3.4121999999999999</v>
      </c>
      <c r="G11" s="66">
        <f t="shared" si="1"/>
        <v>22</v>
      </c>
      <c r="H11" s="65">
        <f>VLOOKUP($A11,'Return Data'!$B$7:$R$2843,11,0)</f>
        <v>1.1698</v>
      </c>
      <c r="I11" s="66">
        <f t="shared" si="2"/>
        <v>20</v>
      </c>
      <c r="J11" s="65">
        <f>VLOOKUP($A11,'Return Data'!$B$7:$R$2843,12,0)</f>
        <v>2.8938999999999999</v>
      </c>
      <c r="K11" s="66">
        <f t="shared" si="3"/>
        <v>20</v>
      </c>
      <c r="L11" s="65">
        <f>VLOOKUP($A11,'Return Data'!$B$7:$R$2843,13,0)</f>
        <v>4.0599999999999996</v>
      </c>
      <c r="M11" s="66">
        <f t="shared" si="4"/>
        <v>20</v>
      </c>
      <c r="N11" s="65">
        <f>VLOOKUP($A11,'Return Data'!$B$7:$R$2843,17,0)</f>
        <v>9.0017999999999994</v>
      </c>
      <c r="O11" s="66">
        <f t="shared" si="5"/>
        <v>19</v>
      </c>
      <c r="P11" s="65">
        <f>VLOOKUP($A11,'Return Data'!$B$7:$R$2843,14,0)</f>
        <v>8.4174000000000007</v>
      </c>
      <c r="Q11" s="66">
        <f t="shared" si="6"/>
        <v>21</v>
      </c>
      <c r="R11" s="65">
        <f>VLOOKUP($A11,'Return Data'!$B$7:$R$2843,16,0)</f>
        <v>8.7646999999999995</v>
      </c>
      <c r="S11" s="67">
        <f t="shared" si="7"/>
        <v>9</v>
      </c>
    </row>
    <row r="12" spans="1:19" x14ac:dyDescent="0.3">
      <c r="A12" s="82" t="s">
        <v>1354</v>
      </c>
      <c r="B12" s="64">
        <f>VLOOKUP($A12,'Return Data'!$B$7:$R$2843,3,0)</f>
        <v>44330</v>
      </c>
      <c r="C12" s="65">
        <f>VLOOKUP($A12,'Return Data'!$B$7:$R$2843,4,0)</f>
        <v>74.279700000000005</v>
      </c>
      <c r="D12" s="65">
        <f>VLOOKUP($A12,'Return Data'!$B$7:$R$2843,9,0)</f>
        <v>6.7237999999999998</v>
      </c>
      <c r="E12" s="66">
        <f t="shared" si="0"/>
        <v>19</v>
      </c>
      <c r="F12" s="65">
        <f>VLOOKUP($A12,'Return Data'!$B$7:$R$2843,10,0)</f>
        <v>5.2534000000000001</v>
      </c>
      <c r="G12" s="66">
        <f t="shared" si="1"/>
        <v>8</v>
      </c>
      <c r="H12" s="65">
        <f>VLOOKUP($A12,'Return Data'!$B$7:$R$2843,11,0)</f>
        <v>2.2993999999999999</v>
      </c>
      <c r="I12" s="66">
        <f t="shared" si="2"/>
        <v>10</v>
      </c>
      <c r="J12" s="65">
        <f>VLOOKUP($A12,'Return Data'!$B$7:$R$2843,12,0)</f>
        <v>4.6933999999999996</v>
      </c>
      <c r="K12" s="66">
        <f t="shared" si="3"/>
        <v>4</v>
      </c>
      <c r="L12" s="65">
        <f>VLOOKUP($A12,'Return Data'!$B$7:$R$2843,13,0)</f>
        <v>5.6235999999999997</v>
      </c>
      <c r="M12" s="66">
        <f t="shared" si="4"/>
        <v>4</v>
      </c>
      <c r="N12" s="65">
        <f>VLOOKUP($A12,'Return Data'!$B$7:$R$2843,17,0)</f>
        <v>11.3864</v>
      </c>
      <c r="O12" s="66">
        <f t="shared" si="5"/>
        <v>5</v>
      </c>
      <c r="P12" s="65">
        <f>VLOOKUP($A12,'Return Data'!$B$7:$R$2843,14,0)</f>
        <v>11.0238</v>
      </c>
      <c r="Q12" s="66">
        <f t="shared" si="6"/>
        <v>4</v>
      </c>
      <c r="R12" s="65">
        <f>VLOOKUP($A12,'Return Data'!$B$7:$R$2843,16,0)</f>
        <v>9.7113999999999994</v>
      </c>
      <c r="S12" s="67">
        <f t="shared" si="7"/>
        <v>3</v>
      </c>
    </row>
    <row r="13" spans="1:19" x14ac:dyDescent="0.3">
      <c r="A13" s="82" t="s">
        <v>1356</v>
      </c>
      <c r="B13" s="64">
        <f>VLOOKUP($A13,'Return Data'!$B$7:$R$2843,3,0)</f>
        <v>44330</v>
      </c>
      <c r="C13" s="65">
        <f>VLOOKUP($A13,'Return Data'!$B$7:$R$2843,4,0)</f>
        <v>19.349900000000002</v>
      </c>
      <c r="D13" s="65">
        <f>VLOOKUP($A13,'Return Data'!$B$7:$R$2843,9,0)</f>
        <v>9.4682999999999993</v>
      </c>
      <c r="E13" s="66">
        <f t="shared" si="0"/>
        <v>7</v>
      </c>
      <c r="F13" s="65">
        <f>VLOOKUP($A13,'Return Data'!$B$7:$R$2843,10,0)</f>
        <v>10.2051</v>
      </c>
      <c r="G13" s="66">
        <f t="shared" si="1"/>
        <v>1</v>
      </c>
      <c r="H13" s="65">
        <f>VLOOKUP($A13,'Return Data'!$B$7:$R$2843,11,0)</f>
        <v>5.9550000000000001</v>
      </c>
      <c r="I13" s="66">
        <f t="shared" si="2"/>
        <v>1</v>
      </c>
      <c r="J13" s="65">
        <f>VLOOKUP($A13,'Return Data'!$B$7:$R$2843,12,0)</f>
        <v>8.42</v>
      </c>
      <c r="K13" s="66">
        <f t="shared" si="3"/>
        <v>1</v>
      </c>
      <c r="L13" s="65">
        <f>VLOOKUP($A13,'Return Data'!$B$7:$R$2843,13,0)</f>
        <v>8.3033000000000001</v>
      </c>
      <c r="M13" s="66">
        <f t="shared" si="4"/>
        <v>1</v>
      </c>
      <c r="N13" s="65">
        <f>VLOOKUP($A13,'Return Data'!$B$7:$R$2843,17,0)</f>
        <v>11.7028</v>
      </c>
      <c r="O13" s="66">
        <f t="shared" si="5"/>
        <v>2</v>
      </c>
      <c r="P13" s="65">
        <f>VLOOKUP($A13,'Return Data'!$B$7:$R$2843,14,0)</f>
        <v>10.606199999999999</v>
      </c>
      <c r="Q13" s="66">
        <f t="shared" si="6"/>
        <v>5</v>
      </c>
      <c r="R13" s="65">
        <f>VLOOKUP($A13,'Return Data'!$B$7:$R$2843,16,0)</f>
        <v>9.5294000000000008</v>
      </c>
      <c r="S13" s="67">
        <f t="shared" si="7"/>
        <v>4</v>
      </c>
    </row>
    <row r="14" spans="1:19" x14ac:dyDescent="0.3">
      <c r="A14" s="82" t="s">
        <v>1357</v>
      </c>
      <c r="B14" s="64">
        <f>VLOOKUP($A14,'Return Data'!$B$7:$R$2843,3,0)</f>
        <v>44330</v>
      </c>
      <c r="C14" s="65">
        <f>VLOOKUP($A14,'Return Data'!$B$7:$R$2843,4,0)</f>
        <v>47.580100000000002</v>
      </c>
      <c r="D14" s="65">
        <f>VLOOKUP($A14,'Return Data'!$B$7:$R$2843,9,0)</f>
        <v>9.5851000000000006</v>
      </c>
      <c r="E14" s="66">
        <f t="shared" si="0"/>
        <v>6</v>
      </c>
      <c r="F14" s="65">
        <f>VLOOKUP($A14,'Return Data'!$B$7:$R$2843,10,0)</f>
        <v>4.5380000000000003</v>
      </c>
      <c r="G14" s="66">
        <f t="shared" si="1"/>
        <v>12</v>
      </c>
      <c r="H14" s="65">
        <f>VLOOKUP($A14,'Return Data'!$B$7:$R$2843,11,0)</f>
        <v>1.4832000000000001</v>
      </c>
      <c r="I14" s="66">
        <f t="shared" si="2"/>
        <v>16</v>
      </c>
      <c r="J14" s="65">
        <f>VLOOKUP($A14,'Return Data'!$B$7:$R$2843,12,0)</f>
        <v>2.2143999999999999</v>
      </c>
      <c r="K14" s="66">
        <f t="shared" si="3"/>
        <v>25</v>
      </c>
      <c r="L14" s="65">
        <f>VLOOKUP($A14,'Return Data'!$B$7:$R$2843,13,0)</f>
        <v>2.4474999999999998</v>
      </c>
      <c r="M14" s="66">
        <f t="shared" si="4"/>
        <v>27</v>
      </c>
      <c r="N14" s="65">
        <f>VLOOKUP($A14,'Return Data'!$B$7:$R$2843,17,0)</f>
        <v>6.9566999999999997</v>
      </c>
      <c r="O14" s="66">
        <f t="shared" si="5"/>
        <v>26</v>
      </c>
      <c r="P14" s="65">
        <f>VLOOKUP($A14,'Return Data'!$B$7:$R$2843,14,0)</f>
        <v>7.8228999999999997</v>
      </c>
      <c r="Q14" s="66">
        <f t="shared" si="6"/>
        <v>26</v>
      </c>
      <c r="R14" s="65">
        <f>VLOOKUP($A14,'Return Data'!$B$7:$R$2843,16,0)</f>
        <v>8.3515999999999995</v>
      </c>
      <c r="S14" s="67">
        <f t="shared" si="7"/>
        <v>13</v>
      </c>
    </row>
    <row r="15" spans="1:19" x14ac:dyDescent="0.3">
      <c r="A15" s="82" t="s">
        <v>1359</v>
      </c>
      <c r="B15" s="64">
        <f>VLOOKUP($A15,'Return Data'!$B$7:$R$2843,3,0)</f>
        <v>44330</v>
      </c>
      <c r="C15" s="65">
        <f>VLOOKUP($A15,'Return Data'!$B$7:$R$2843,4,0)</f>
        <v>43.753799999999998</v>
      </c>
      <c r="D15" s="65">
        <f>VLOOKUP($A15,'Return Data'!$B$7:$R$2843,9,0)</f>
        <v>6.8685999999999998</v>
      </c>
      <c r="E15" s="66">
        <f t="shared" si="0"/>
        <v>18</v>
      </c>
      <c r="F15" s="65">
        <f>VLOOKUP($A15,'Return Data'!$B$7:$R$2843,10,0)</f>
        <v>3.8435999999999999</v>
      </c>
      <c r="G15" s="66">
        <f t="shared" si="1"/>
        <v>20</v>
      </c>
      <c r="H15" s="65">
        <f>VLOOKUP($A15,'Return Data'!$B$7:$R$2843,11,0)</f>
        <v>1.1687000000000001</v>
      </c>
      <c r="I15" s="66">
        <f t="shared" si="2"/>
        <v>21</v>
      </c>
      <c r="J15" s="65">
        <f>VLOOKUP($A15,'Return Data'!$B$7:$R$2843,12,0)</f>
        <v>3.2671999999999999</v>
      </c>
      <c r="K15" s="66">
        <f t="shared" si="3"/>
        <v>18</v>
      </c>
      <c r="L15" s="65">
        <f>VLOOKUP($A15,'Return Data'!$B$7:$R$2843,13,0)</f>
        <v>4.4452999999999996</v>
      </c>
      <c r="M15" s="66">
        <f t="shared" si="4"/>
        <v>16</v>
      </c>
      <c r="N15" s="65">
        <f>VLOOKUP($A15,'Return Data'!$B$7:$R$2843,17,0)</f>
        <v>8.1178000000000008</v>
      </c>
      <c r="O15" s="66">
        <f t="shared" si="5"/>
        <v>23</v>
      </c>
      <c r="P15" s="65">
        <f>VLOOKUP($A15,'Return Data'!$B$7:$R$2843,14,0)</f>
        <v>8.1106999999999996</v>
      </c>
      <c r="Q15" s="66">
        <f t="shared" si="6"/>
        <v>25</v>
      </c>
      <c r="R15" s="65">
        <f>VLOOKUP($A15,'Return Data'!$B$7:$R$2843,16,0)</f>
        <v>7.7327000000000004</v>
      </c>
      <c r="S15" s="67">
        <f t="shared" si="7"/>
        <v>19</v>
      </c>
    </row>
    <row r="16" spans="1:19" x14ac:dyDescent="0.3">
      <c r="A16" s="82" t="s">
        <v>1361</v>
      </c>
      <c r="B16" s="64">
        <f>VLOOKUP($A16,'Return Data'!$B$7:$R$2843,3,0)</f>
        <v>44330</v>
      </c>
      <c r="C16" s="65">
        <f>VLOOKUP($A16,'Return Data'!$B$7:$R$2843,4,0)</f>
        <v>78.378500000000003</v>
      </c>
      <c r="D16" s="65">
        <f>VLOOKUP($A16,'Return Data'!$B$7:$R$2843,9,0)</f>
        <v>6.6307</v>
      </c>
      <c r="E16" s="66">
        <f t="shared" si="0"/>
        <v>21</v>
      </c>
      <c r="F16" s="65">
        <f>VLOOKUP($A16,'Return Data'!$B$7:$R$2843,10,0)</f>
        <v>4.3796999999999997</v>
      </c>
      <c r="G16" s="66">
        <f t="shared" si="1"/>
        <v>14</v>
      </c>
      <c r="H16" s="65">
        <f>VLOOKUP($A16,'Return Data'!$B$7:$R$2843,11,0)</f>
        <v>2.8355000000000001</v>
      </c>
      <c r="I16" s="66">
        <f t="shared" si="2"/>
        <v>4</v>
      </c>
      <c r="J16" s="65">
        <f>VLOOKUP($A16,'Return Data'!$B$7:$R$2843,12,0)</f>
        <v>4.1737000000000002</v>
      </c>
      <c r="K16" s="66">
        <f t="shared" si="3"/>
        <v>10</v>
      </c>
      <c r="L16" s="65">
        <f>VLOOKUP($A16,'Return Data'!$B$7:$R$2843,13,0)</f>
        <v>5.8304</v>
      </c>
      <c r="M16" s="66">
        <f t="shared" si="4"/>
        <v>2</v>
      </c>
      <c r="N16" s="65">
        <f>VLOOKUP($A16,'Return Data'!$B$7:$R$2843,17,0)</f>
        <v>10.7157</v>
      </c>
      <c r="O16" s="66">
        <f t="shared" si="5"/>
        <v>9</v>
      </c>
      <c r="P16" s="65">
        <f>VLOOKUP($A16,'Return Data'!$B$7:$R$2843,14,0)</f>
        <v>9.8209</v>
      </c>
      <c r="Q16" s="66">
        <f t="shared" si="6"/>
        <v>15</v>
      </c>
      <c r="R16" s="65">
        <f>VLOOKUP($A16,'Return Data'!$B$7:$R$2843,16,0)</f>
        <v>9.9286999999999992</v>
      </c>
      <c r="S16" s="67">
        <f t="shared" si="7"/>
        <v>2</v>
      </c>
    </row>
    <row r="17" spans="1:19" x14ac:dyDescent="0.3">
      <c r="A17" s="82" t="s">
        <v>1363</v>
      </c>
      <c r="B17" s="64">
        <f>VLOOKUP($A17,'Return Data'!$B$7:$R$2843,3,0)</f>
        <v>44330</v>
      </c>
      <c r="C17" s="65">
        <f>VLOOKUP($A17,'Return Data'!$B$7:$R$2843,4,0)</f>
        <v>17.267099999999999</v>
      </c>
      <c r="D17" s="65">
        <f>VLOOKUP($A17,'Return Data'!$B$7:$R$2843,9,0)</f>
        <v>10.479699999999999</v>
      </c>
      <c r="E17" s="66">
        <f t="shared" si="0"/>
        <v>2</v>
      </c>
      <c r="F17" s="65">
        <f>VLOOKUP($A17,'Return Data'!$B$7:$R$2843,10,0)</f>
        <v>4.8762999999999996</v>
      </c>
      <c r="G17" s="66">
        <f t="shared" si="1"/>
        <v>10</v>
      </c>
      <c r="H17" s="65">
        <f>VLOOKUP($A17,'Return Data'!$B$7:$R$2843,11,0)</f>
        <v>2.286</v>
      </c>
      <c r="I17" s="66">
        <f t="shared" si="2"/>
        <v>12</v>
      </c>
      <c r="J17" s="65">
        <f>VLOOKUP($A17,'Return Data'!$B$7:$R$2843,12,0)</f>
        <v>3.5710999999999999</v>
      </c>
      <c r="K17" s="66">
        <f t="shared" si="3"/>
        <v>15</v>
      </c>
      <c r="L17" s="65">
        <f>VLOOKUP($A17,'Return Data'!$B$7:$R$2843,13,0)</f>
        <v>3.1888000000000001</v>
      </c>
      <c r="M17" s="66">
        <f t="shared" si="4"/>
        <v>24</v>
      </c>
      <c r="N17" s="65">
        <f>VLOOKUP($A17,'Return Data'!$B$7:$R$2843,17,0)</f>
        <v>6.8513999999999999</v>
      </c>
      <c r="O17" s="66">
        <f t="shared" si="5"/>
        <v>27</v>
      </c>
      <c r="P17" s="65">
        <f>VLOOKUP($A17,'Return Data'!$B$7:$R$2843,14,0)</f>
        <v>7.7502000000000004</v>
      </c>
      <c r="Q17" s="66">
        <f t="shared" si="6"/>
        <v>27</v>
      </c>
      <c r="R17" s="65">
        <f>VLOOKUP($A17,'Return Data'!$B$7:$R$2843,16,0)</f>
        <v>6.7187000000000001</v>
      </c>
      <c r="S17" s="67">
        <f t="shared" si="7"/>
        <v>25</v>
      </c>
    </row>
    <row r="18" spans="1:19" x14ac:dyDescent="0.3">
      <c r="A18" s="82" t="s">
        <v>1366</v>
      </c>
      <c r="B18" s="64">
        <f>VLOOKUP($A18,'Return Data'!$B$7:$R$2843,3,0)</f>
        <v>44330</v>
      </c>
      <c r="C18" s="65">
        <f>VLOOKUP($A18,'Return Data'!$B$7:$R$2843,4,0)</f>
        <v>27.8538</v>
      </c>
      <c r="D18" s="65">
        <f>VLOOKUP($A18,'Return Data'!$B$7:$R$2843,9,0)</f>
        <v>11.515700000000001</v>
      </c>
      <c r="E18" s="66">
        <f t="shared" si="0"/>
        <v>1</v>
      </c>
      <c r="F18" s="65">
        <f>VLOOKUP($A18,'Return Data'!$B$7:$R$2843,10,0)</f>
        <v>4.3215000000000003</v>
      </c>
      <c r="G18" s="66">
        <f t="shared" si="1"/>
        <v>15</v>
      </c>
      <c r="H18" s="65">
        <f>VLOOKUP($A18,'Return Data'!$B$7:$R$2843,11,0)</f>
        <v>1.2439</v>
      </c>
      <c r="I18" s="66">
        <f t="shared" si="2"/>
        <v>19</v>
      </c>
      <c r="J18" s="65">
        <f>VLOOKUP($A18,'Return Data'!$B$7:$R$2843,12,0)</f>
        <v>3.5724999999999998</v>
      </c>
      <c r="K18" s="66">
        <f t="shared" si="3"/>
        <v>14</v>
      </c>
      <c r="L18" s="65">
        <f>VLOOKUP($A18,'Return Data'!$B$7:$R$2843,13,0)</f>
        <v>5.2529000000000003</v>
      </c>
      <c r="M18" s="66">
        <f t="shared" si="4"/>
        <v>7</v>
      </c>
      <c r="N18" s="65">
        <f>VLOOKUP($A18,'Return Data'!$B$7:$R$2843,17,0)</f>
        <v>11.5343</v>
      </c>
      <c r="O18" s="66">
        <f t="shared" si="5"/>
        <v>4</v>
      </c>
      <c r="P18" s="65">
        <f>VLOOKUP($A18,'Return Data'!$B$7:$R$2843,14,0)</f>
        <v>11.4588</v>
      </c>
      <c r="Q18" s="66">
        <f t="shared" si="6"/>
        <v>3</v>
      </c>
      <c r="R18" s="65">
        <f>VLOOKUP($A18,'Return Data'!$B$7:$R$2843,16,0)</f>
        <v>8.5818999999999992</v>
      </c>
      <c r="S18" s="67">
        <f t="shared" si="7"/>
        <v>12</v>
      </c>
    </row>
    <row r="19" spans="1:19" x14ac:dyDescent="0.3">
      <c r="A19" s="82" t="s">
        <v>1367</v>
      </c>
      <c r="B19" s="64">
        <f>VLOOKUP($A19,'Return Data'!$B$7:$R$2843,3,0)</f>
        <v>44330</v>
      </c>
      <c r="C19" s="65">
        <f>VLOOKUP($A19,'Return Data'!$B$7:$R$2843,4,0)</f>
        <v>2251.2930000000001</v>
      </c>
      <c r="D19" s="65">
        <f>VLOOKUP($A19,'Return Data'!$B$7:$R$2843,9,0)</f>
        <v>8.9300000000000004E-2</v>
      </c>
      <c r="E19" s="66">
        <f t="shared" si="0"/>
        <v>27</v>
      </c>
      <c r="F19" s="65">
        <f>VLOOKUP($A19,'Return Data'!$B$7:$R$2843,10,0)</f>
        <v>3.1084999999999998</v>
      </c>
      <c r="G19" s="66">
        <f t="shared" si="1"/>
        <v>25</v>
      </c>
      <c r="H19" s="65">
        <f>VLOOKUP($A19,'Return Data'!$B$7:$R$2843,11,0)</f>
        <v>-0.2591</v>
      </c>
      <c r="I19" s="66">
        <f t="shared" si="2"/>
        <v>27</v>
      </c>
      <c r="J19" s="65">
        <f>VLOOKUP($A19,'Return Data'!$B$7:$R$2843,12,0)</f>
        <v>0.88739999999999997</v>
      </c>
      <c r="K19" s="66">
        <f t="shared" si="3"/>
        <v>27</v>
      </c>
      <c r="L19" s="65">
        <f>VLOOKUP($A19,'Return Data'!$B$7:$R$2843,13,0)</f>
        <v>2.4847999999999999</v>
      </c>
      <c r="M19" s="66">
        <f t="shared" si="4"/>
        <v>26</v>
      </c>
      <c r="N19" s="65">
        <f>VLOOKUP($A19,'Return Data'!$B$7:$R$2843,17,0)</f>
        <v>7.3277000000000001</v>
      </c>
      <c r="O19" s="66">
        <f t="shared" si="5"/>
        <v>25</v>
      </c>
      <c r="P19" s="65">
        <f>VLOOKUP($A19,'Return Data'!$B$7:$R$2843,14,0)</f>
        <v>8.2242999999999995</v>
      </c>
      <c r="Q19" s="66">
        <f t="shared" si="6"/>
        <v>23</v>
      </c>
      <c r="R19" s="65">
        <f>VLOOKUP($A19,'Return Data'!$B$7:$R$2843,16,0)</f>
        <v>6.3068999999999997</v>
      </c>
      <c r="S19" s="67">
        <f t="shared" si="7"/>
        <v>27</v>
      </c>
    </row>
    <row r="20" spans="1:19" x14ac:dyDescent="0.3">
      <c r="A20" s="82" t="s">
        <v>1370</v>
      </c>
      <c r="B20" s="64">
        <f>VLOOKUP($A20,'Return Data'!$B$7:$R$2843,3,0)</f>
        <v>44330</v>
      </c>
      <c r="C20" s="65">
        <f>VLOOKUP($A20,'Return Data'!$B$7:$R$2843,4,0)</f>
        <v>76.404399999999995</v>
      </c>
      <c r="D20" s="65">
        <f>VLOOKUP($A20,'Return Data'!$B$7:$R$2843,9,0)</f>
        <v>9.0963999999999992</v>
      </c>
      <c r="E20" s="66">
        <f t="shared" si="0"/>
        <v>9</v>
      </c>
      <c r="F20" s="65">
        <f>VLOOKUP($A20,'Return Data'!$B$7:$R$2843,10,0)</f>
        <v>3.3140000000000001</v>
      </c>
      <c r="G20" s="66">
        <f t="shared" si="1"/>
        <v>23</v>
      </c>
      <c r="H20" s="65">
        <f>VLOOKUP($A20,'Return Data'!$B$7:$R$2843,11,0)</f>
        <v>2.8233999999999999</v>
      </c>
      <c r="I20" s="66">
        <f t="shared" si="2"/>
        <v>5</v>
      </c>
      <c r="J20" s="65">
        <f>VLOOKUP($A20,'Return Data'!$B$7:$R$2843,12,0)</f>
        <v>4.3852000000000002</v>
      </c>
      <c r="K20" s="66">
        <f t="shared" si="3"/>
        <v>6</v>
      </c>
      <c r="L20" s="65">
        <f>VLOOKUP($A20,'Return Data'!$B$7:$R$2843,13,0)</f>
        <v>5.0938999999999997</v>
      </c>
      <c r="M20" s="66">
        <f t="shared" si="4"/>
        <v>8</v>
      </c>
      <c r="N20" s="65">
        <f>VLOOKUP($A20,'Return Data'!$B$7:$R$2843,17,0)</f>
        <v>9.9556000000000004</v>
      </c>
      <c r="O20" s="66">
        <f t="shared" si="5"/>
        <v>15</v>
      </c>
      <c r="P20" s="65">
        <f>VLOOKUP($A20,'Return Data'!$B$7:$R$2843,14,0)</f>
        <v>9.8186999999999998</v>
      </c>
      <c r="Q20" s="66">
        <f t="shared" si="6"/>
        <v>16</v>
      </c>
      <c r="R20" s="65">
        <f>VLOOKUP($A20,'Return Data'!$B$7:$R$2843,16,0)</f>
        <v>9.5076000000000001</v>
      </c>
      <c r="S20" s="67">
        <f t="shared" si="7"/>
        <v>5</v>
      </c>
    </row>
    <row r="21" spans="1:19" x14ac:dyDescent="0.3">
      <c r="A21" s="82" t="s">
        <v>1372</v>
      </c>
      <c r="B21" s="64">
        <f>VLOOKUP($A21,'Return Data'!$B$7:$R$2843,3,0)</f>
        <v>44330</v>
      </c>
      <c r="C21" s="65">
        <f>VLOOKUP($A21,'Return Data'!$B$7:$R$2843,4,0)</f>
        <v>53.950699999999998</v>
      </c>
      <c r="D21" s="65">
        <f>VLOOKUP($A21,'Return Data'!$B$7:$R$2843,9,0)</f>
        <v>5.7477</v>
      </c>
      <c r="E21" s="66">
        <f t="shared" si="0"/>
        <v>23</v>
      </c>
      <c r="F21" s="65">
        <f>VLOOKUP($A21,'Return Data'!$B$7:$R$2843,10,0)</f>
        <v>2.5520999999999998</v>
      </c>
      <c r="G21" s="66">
        <f t="shared" si="1"/>
        <v>26</v>
      </c>
      <c r="H21" s="65">
        <f>VLOOKUP($A21,'Return Data'!$B$7:$R$2843,11,0)</f>
        <v>-0.1716</v>
      </c>
      <c r="I21" s="66">
        <f t="shared" si="2"/>
        <v>25</v>
      </c>
      <c r="J21" s="65">
        <f>VLOOKUP($A21,'Return Data'!$B$7:$R$2843,12,0)</f>
        <v>2.6276999999999999</v>
      </c>
      <c r="K21" s="66">
        <f t="shared" si="3"/>
        <v>23</v>
      </c>
      <c r="L21" s="65">
        <f>VLOOKUP($A21,'Return Data'!$B$7:$R$2843,13,0)</f>
        <v>4.4435000000000002</v>
      </c>
      <c r="M21" s="66">
        <f t="shared" si="4"/>
        <v>17</v>
      </c>
      <c r="N21" s="65">
        <f>VLOOKUP($A21,'Return Data'!$B$7:$R$2843,17,0)</f>
        <v>8.4639000000000006</v>
      </c>
      <c r="O21" s="66">
        <f t="shared" si="5"/>
        <v>21</v>
      </c>
      <c r="P21" s="65">
        <f>VLOOKUP($A21,'Return Data'!$B$7:$R$2843,14,0)</f>
        <v>8.1692</v>
      </c>
      <c r="Q21" s="66">
        <f t="shared" si="6"/>
        <v>24</v>
      </c>
      <c r="R21" s="65">
        <f>VLOOKUP($A21,'Return Data'!$B$7:$R$2843,16,0)</f>
        <v>8.2995000000000001</v>
      </c>
      <c r="S21" s="67">
        <f t="shared" si="7"/>
        <v>14</v>
      </c>
    </row>
    <row r="22" spans="1:19" x14ac:dyDescent="0.3">
      <c r="A22" s="82" t="s">
        <v>1374</v>
      </c>
      <c r="B22" s="64">
        <f>VLOOKUP($A22,'Return Data'!$B$7:$R$2843,3,0)</f>
        <v>44330</v>
      </c>
      <c r="C22" s="65">
        <f>VLOOKUP($A22,'Return Data'!$B$7:$R$2843,4,0)</f>
        <v>48.445900000000002</v>
      </c>
      <c r="D22" s="65">
        <f>VLOOKUP($A22,'Return Data'!$B$7:$R$2843,9,0)</f>
        <v>9.7332000000000001</v>
      </c>
      <c r="E22" s="66">
        <f t="shared" si="0"/>
        <v>4</v>
      </c>
      <c r="F22" s="65">
        <f>VLOOKUP($A22,'Return Data'!$B$7:$R$2843,10,0)</f>
        <v>6.1559999999999997</v>
      </c>
      <c r="G22" s="66">
        <f t="shared" si="1"/>
        <v>2</v>
      </c>
      <c r="H22" s="65">
        <f>VLOOKUP($A22,'Return Data'!$B$7:$R$2843,11,0)</f>
        <v>2.2894000000000001</v>
      </c>
      <c r="I22" s="66">
        <f t="shared" si="2"/>
        <v>11</v>
      </c>
      <c r="J22" s="65">
        <f>VLOOKUP($A22,'Return Data'!$B$7:$R$2843,12,0)</f>
        <v>4.0119999999999996</v>
      </c>
      <c r="K22" s="66">
        <f t="shared" si="3"/>
        <v>11</v>
      </c>
      <c r="L22" s="65">
        <f>VLOOKUP($A22,'Return Data'!$B$7:$R$2843,13,0)</f>
        <v>4.9740000000000002</v>
      </c>
      <c r="M22" s="66">
        <f t="shared" si="4"/>
        <v>9</v>
      </c>
      <c r="N22" s="65">
        <f>VLOOKUP($A22,'Return Data'!$B$7:$R$2843,17,0)</f>
        <v>10.0366</v>
      </c>
      <c r="O22" s="66">
        <f t="shared" si="5"/>
        <v>13</v>
      </c>
      <c r="P22" s="65">
        <f>VLOOKUP($A22,'Return Data'!$B$7:$R$2843,14,0)</f>
        <v>9.9405000000000001</v>
      </c>
      <c r="Q22" s="66">
        <f t="shared" si="6"/>
        <v>13</v>
      </c>
      <c r="R22" s="65">
        <f>VLOOKUP($A22,'Return Data'!$B$7:$R$2843,16,0)</f>
        <v>7.6254999999999997</v>
      </c>
      <c r="S22" s="67">
        <f t="shared" si="7"/>
        <v>21</v>
      </c>
    </row>
    <row r="23" spans="1:19" x14ac:dyDescent="0.3">
      <c r="A23" s="82" t="s">
        <v>1375</v>
      </c>
      <c r="B23" s="64">
        <f>VLOOKUP($A23,'Return Data'!$B$7:$R$2843,3,0)</f>
        <v>44330</v>
      </c>
      <c r="C23" s="65">
        <f>VLOOKUP($A23,'Return Data'!$B$7:$R$2843,4,0)</f>
        <v>30.338699999999999</v>
      </c>
      <c r="D23" s="65">
        <f>VLOOKUP($A23,'Return Data'!$B$7:$R$2843,9,0)</f>
        <v>7.7140000000000004</v>
      </c>
      <c r="E23" s="66">
        <f t="shared" si="0"/>
        <v>14</v>
      </c>
      <c r="F23" s="65">
        <f>VLOOKUP($A23,'Return Data'!$B$7:$R$2843,10,0)</f>
        <v>4.5716999999999999</v>
      </c>
      <c r="G23" s="66">
        <f t="shared" si="1"/>
        <v>11</v>
      </c>
      <c r="H23" s="65">
        <f>VLOOKUP($A23,'Return Data'!$B$7:$R$2843,11,0)</f>
        <v>1.282</v>
      </c>
      <c r="I23" s="66">
        <f t="shared" si="2"/>
        <v>18</v>
      </c>
      <c r="J23" s="65">
        <f>VLOOKUP($A23,'Return Data'!$B$7:$R$2843,12,0)</f>
        <v>2.7930000000000001</v>
      </c>
      <c r="K23" s="66">
        <f t="shared" si="3"/>
        <v>21</v>
      </c>
      <c r="L23" s="65">
        <f>VLOOKUP($A23,'Return Data'!$B$7:$R$2843,13,0)</f>
        <v>4.1635999999999997</v>
      </c>
      <c r="M23" s="66">
        <f t="shared" si="4"/>
        <v>19</v>
      </c>
      <c r="N23" s="65">
        <f>VLOOKUP($A23,'Return Data'!$B$7:$R$2843,17,0)</f>
        <v>10.072699999999999</v>
      </c>
      <c r="O23" s="66">
        <f t="shared" si="5"/>
        <v>12</v>
      </c>
      <c r="P23" s="65">
        <f>VLOOKUP($A23,'Return Data'!$B$7:$R$2843,14,0)</f>
        <v>10.320399999999999</v>
      </c>
      <c r="Q23" s="66">
        <f t="shared" si="6"/>
        <v>9</v>
      </c>
      <c r="R23" s="65">
        <f>VLOOKUP($A23,'Return Data'!$B$7:$R$2843,16,0)</f>
        <v>9.1065000000000005</v>
      </c>
      <c r="S23" s="67">
        <f t="shared" si="7"/>
        <v>6</v>
      </c>
    </row>
    <row r="24" spans="1:19" x14ac:dyDescent="0.3">
      <c r="A24" s="82" t="s">
        <v>1377</v>
      </c>
      <c r="B24" s="64">
        <f>VLOOKUP($A24,'Return Data'!$B$7:$R$2843,3,0)</f>
        <v>44330</v>
      </c>
      <c r="C24" s="65">
        <f>VLOOKUP($A24,'Return Data'!$B$7:$R$2843,4,0)</f>
        <v>24.116099999999999</v>
      </c>
      <c r="D24" s="65">
        <f>VLOOKUP($A24,'Return Data'!$B$7:$R$2843,9,0)</f>
        <v>9.0770999999999997</v>
      </c>
      <c r="E24" s="66">
        <f t="shared" si="0"/>
        <v>10</v>
      </c>
      <c r="F24" s="65">
        <f>VLOOKUP($A24,'Return Data'!$B$7:$R$2843,10,0)</f>
        <v>5.6878000000000002</v>
      </c>
      <c r="G24" s="66">
        <f t="shared" si="1"/>
        <v>5</v>
      </c>
      <c r="H24" s="65">
        <f>VLOOKUP($A24,'Return Data'!$B$7:$R$2843,11,0)</f>
        <v>2.4146000000000001</v>
      </c>
      <c r="I24" s="66">
        <f t="shared" si="2"/>
        <v>7</v>
      </c>
      <c r="J24" s="65">
        <f>VLOOKUP($A24,'Return Data'!$B$7:$R$2843,12,0)</f>
        <v>4.2289000000000003</v>
      </c>
      <c r="K24" s="66">
        <f t="shared" si="3"/>
        <v>9</v>
      </c>
      <c r="L24" s="65">
        <f>VLOOKUP($A24,'Return Data'!$B$7:$R$2843,13,0)</f>
        <v>4.6997</v>
      </c>
      <c r="M24" s="66">
        <f t="shared" si="4"/>
        <v>12</v>
      </c>
      <c r="N24" s="65">
        <f>VLOOKUP($A24,'Return Data'!$B$7:$R$2843,17,0)</f>
        <v>8.7050000000000001</v>
      </c>
      <c r="O24" s="66">
        <f t="shared" si="5"/>
        <v>20</v>
      </c>
      <c r="P24" s="65">
        <f>VLOOKUP($A24,'Return Data'!$B$7:$R$2843,14,0)</f>
        <v>8.6257999999999999</v>
      </c>
      <c r="Q24" s="66">
        <f t="shared" si="6"/>
        <v>19</v>
      </c>
      <c r="R24" s="65">
        <f>VLOOKUP($A24,'Return Data'!$B$7:$R$2843,16,0)</f>
        <v>7.2641</v>
      </c>
      <c r="S24" s="67">
        <f t="shared" si="7"/>
        <v>22</v>
      </c>
    </row>
    <row r="25" spans="1:19" x14ac:dyDescent="0.3">
      <c r="A25" s="82" t="s">
        <v>1380</v>
      </c>
      <c r="B25" s="64">
        <f>VLOOKUP($A25,'Return Data'!$B$7:$R$2843,3,0)</f>
        <v>44330</v>
      </c>
      <c r="C25" s="65">
        <f>VLOOKUP($A25,'Return Data'!$B$7:$R$2843,4,0)</f>
        <v>50.790399999999998</v>
      </c>
      <c r="D25" s="65">
        <f>VLOOKUP($A25,'Return Data'!$B$7:$R$2843,9,0)</f>
        <v>3.9752999999999998</v>
      </c>
      <c r="E25" s="66">
        <f t="shared" si="0"/>
        <v>26</v>
      </c>
      <c r="F25" s="65">
        <f>VLOOKUP($A25,'Return Data'!$B$7:$R$2843,10,0)</f>
        <v>5.9009999999999998</v>
      </c>
      <c r="G25" s="66">
        <f t="shared" si="1"/>
        <v>4</v>
      </c>
      <c r="H25" s="65">
        <f>VLOOKUP($A25,'Return Data'!$B$7:$R$2843,11,0)</f>
        <v>2.7044000000000001</v>
      </c>
      <c r="I25" s="66">
        <f t="shared" si="2"/>
        <v>6</v>
      </c>
      <c r="J25" s="65">
        <f>VLOOKUP($A25,'Return Data'!$B$7:$R$2843,12,0)</f>
        <v>4.2952000000000004</v>
      </c>
      <c r="K25" s="66">
        <f t="shared" si="3"/>
        <v>8</v>
      </c>
      <c r="L25" s="65">
        <f>VLOOKUP($A25,'Return Data'!$B$7:$R$2843,13,0)</f>
        <v>5.3815</v>
      </c>
      <c r="M25" s="66">
        <f t="shared" si="4"/>
        <v>6</v>
      </c>
      <c r="N25" s="65">
        <f>VLOOKUP($A25,'Return Data'!$B$7:$R$2843,17,0)</f>
        <v>11.240500000000001</v>
      </c>
      <c r="O25" s="66">
        <f t="shared" si="5"/>
        <v>7</v>
      </c>
      <c r="P25" s="65">
        <f>VLOOKUP($A25,'Return Data'!$B$7:$R$2843,14,0)</f>
        <v>10.314500000000001</v>
      </c>
      <c r="Q25" s="66">
        <f t="shared" si="6"/>
        <v>10</v>
      </c>
      <c r="R25" s="65">
        <f>VLOOKUP($A25,'Return Data'!$B$7:$R$2843,16,0)</f>
        <v>8.2910000000000004</v>
      </c>
      <c r="S25" s="67">
        <f t="shared" si="7"/>
        <v>15</v>
      </c>
    </row>
    <row r="26" spans="1:19" x14ac:dyDescent="0.3">
      <c r="A26" s="82" t="s">
        <v>1382</v>
      </c>
      <c r="B26" s="64">
        <f>VLOOKUP($A26,'Return Data'!$B$7:$R$2843,3,0)</f>
        <v>44330</v>
      </c>
      <c r="C26" s="65">
        <f>VLOOKUP($A26,'Return Data'!$B$7:$R$2843,4,0)</f>
        <v>61.919600000000003</v>
      </c>
      <c r="D26" s="65">
        <f>VLOOKUP($A26,'Return Data'!$B$7:$R$2843,9,0)</f>
        <v>9.8849</v>
      </c>
      <c r="E26" s="66">
        <f t="shared" si="0"/>
        <v>3</v>
      </c>
      <c r="F26" s="65">
        <f>VLOOKUP($A26,'Return Data'!$B$7:$R$2843,10,0)</f>
        <v>2.1785999999999999</v>
      </c>
      <c r="G26" s="66">
        <f t="shared" si="1"/>
        <v>27</v>
      </c>
      <c r="H26" s="65">
        <f>VLOOKUP($A26,'Return Data'!$B$7:$R$2843,11,0)</f>
        <v>-0.23549999999999999</v>
      </c>
      <c r="I26" s="66">
        <f t="shared" si="2"/>
        <v>26</v>
      </c>
      <c r="J26" s="65">
        <f>VLOOKUP($A26,'Return Data'!$B$7:$R$2843,12,0)</f>
        <v>1.3653</v>
      </c>
      <c r="K26" s="66">
        <f t="shared" si="3"/>
        <v>26</v>
      </c>
      <c r="L26" s="65">
        <f>VLOOKUP($A26,'Return Data'!$B$7:$R$2843,13,0)</f>
        <v>2.9942000000000002</v>
      </c>
      <c r="M26" s="66">
        <f t="shared" si="4"/>
        <v>25</v>
      </c>
      <c r="N26" s="65">
        <f>VLOOKUP($A26,'Return Data'!$B$7:$R$2843,17,0)</f>
        <v>8.0888000000000009</v>
      </c>
      <c r="O26" s="66">
        <f t="shared" si="5"/>
        <v>24</v>
      </c>
      <c r="P26" s="65">
        <f>VLOOKUP($A26,'Return Data'!$B$7:$R$2843,14,0)</f>
        <v>8.5202000000000009</v>
      </c>
      <c r="Q26" s="66">
        <f t="shared" si="6"/>
        <v>20</v>
      </c>
      <c r="R26" s="65">
        <f>VLOOKUP($A26,'Return Data'!$B$7:$R$2843,16,0)</f>
        <v>8.7622999999999998</v>
      </c>
      <c r="S26" s="67">
        <f t="shared" si="7"/>
        <v>10</v>
      </c>
    </row>
    <row r="27" spans="1:19" x14ac:dyDescent="0.3">
      <c r="A27" s="82" t="s">
        <v>1384</v>
      </c>
      <c r="B27" s="64">
        <f>VLOOKUP($A27,'Return Data'!$B$7:$R$2843,3,0)</f>
        <v>44330</v>
      </c>
      <c r="C27" s="65">
        <f>VLOOKUP($A27,'Return Data'!$B$7:$R$2843,4,0)</f>
        <v>49.467599999999997</v>
      </c>
      <c r="D27" s="65">
        <f>VLOOKUP($A27,'Return Data'!$B$7:$R$2843,9,0)</f>
        <v>5.4607999999999999</v>
      </c>
      <c r="E27" s="66">
        <f t="shared" si="0"/>
        <v>24</v>
      </c>
      <c r="F27" s="65">
        <f>VLOOKUP($A27,'Return Data'!$B$7:$R$2843,10,0)</f>
        <v>3.5246</v>
      </c>
      <c r="G27" s="66">
        <f t="shared" si="1"/>
        <v>21</v>
      </c>
      <c r="H27" s="65">
        <f>VLOOKUP($A27,'Return Data'!$B$7:$R$2843,11,0)</f>
        <v>1.3936999999999999</v>
      </c>
      <c r="I27" s="66">
        <f t="shared" si="2"/>
        <v>17</v>
      </c>
      <c r="J27" s="65">
        <f>VLOOKUP($A27,'Return Data'!$B$7:$R$2843,12,0)</f>
        <v>2.7124000000000001</v>
      </c>
      <c r="K27" s="66">
        <f t="shared" si="3"/>
        <v>22</v>
      </c>
      <c r="L27" s="65">
        <f>VLOOKUP($A27,'Return Data'!$B$7:$R$2843,13,0)</f>
        <v>3.5992000000000002</v>
      </c>
      <c r="M27" s="66">
        <f t="shared" si="4"/>
        <v>23</v>
      </c>
      <c r="N27" s="65">
        <f>VLOOKUP($A27,'Return Data'!$B$7:$R$2843,17,0)</f>
        <v>9.6300000000000008</v>
      </c>
      <c r="O27" s="66">
        <f t="shared" si="5"/>
        <v>16</v>
      </c>
      <c r="P27" s="65">
        <f>VLOOKUP($A27,'Return Data'!$B$7:$R$2843,14,0)</f>
        <v>9.2248000000000001</v>
      </c>
      <c r="Q27" s="66">
        <f t="shared" si="6"/>
        <v>17</v>
      </c>
      <c r="R27" s="65">
        <f>VLOOKUP($A27,'Return Data'!$B$7:$R$2843,16,0)</f>
        <v>8.6255000000000006</v>
      </c>
      <c r="S27" s="67">
        <f t="shared" si="7"/>
        <v>11</v>
      </c>
    </row>
    <row r="28" spans="1:19" x14ac:dyDescent="0.3">
      <c r="A28" s="82" t="s">
        <v>867</v>
      </c>
      <c r="B28" s="64">
        <f>VLOOKUP($A28,'Return Data'!$B$7:$R$2843,3,0)</f>
        <v>44330</v>
      </c>
      <c r="C28" s="65">
        <f>VLOOKUP($A28,'Return Data'!$B$7:$R$2843,4,0)</f>
        <v>17.7712</v>
      </c>
      <c r="D28" s="65">
        <f>VLOOKUP($A28,'Return Data'!$B$7:$R$2843,9,0)</f>
        <v>6.6883999999999997</v>
      </c>
      <c r="E28" s="66">
        <f t="shared" si="0"/>
        <v>20</v>
      </c>
      <c r="F28" s="65">
        <f>VLOOKUP($A28,'Return Data'!$B$7:$R$2843,10,0)</f>
        <v>5.3913000000000002</v>
      </c>
      <c r="G28" s="66">
        <f t="shared" si="1"/>
        <v>7</v>
      </c>
      <c r="H28" s="65">
        <f>VLOOKUP($A28,'Return Data'!$B$7:$R$2843,11,0)</f>
        <v>3.4319999999999999</v>
      </c>
      <c r="I28" s="66">
        <f t="shared" si="2"/>
        <v>2</v>
      </c>
      <c r="J28" s="65">
        <f>VLOOKUP($A28,'Return Data'!$B$7:$R$2843,12,0)</f>
        <v>4.6612999999999998</v>
      </c>
      <c r="K28" s="66">
        <f t="shared" si="3"/>
        <v>5</v>
      </c>
      <c r="L28" s="65">
        <f>VLOOKUP($A28,'Return Data'!$B$7:$R$2843,13,0)</f>
        <v>4.5942999999999996</v>
      </c>
      <c r="M28" s="66">
        <f t="shared" si="4"/>
        <v>13</v>
      </c>
      <c r="N28" s="65">
        <f>VLOOKUP($A28,'Return Data'!$B$7:$R$2843,17,0)</f>
        <v>11.0238</v>
      </c>
      <c r="O28" s="66">
        <f t="shared" si="5"/>
        <v>8</v>
      </c>
      <c r="P28" s="65">
        <f>VLOOKUP($A28,'Return Data'!$B$7:$R$2843,14,0)</f>
        <v>10.4312</v>
      </c>
      <c r="Q28" s="66">
        <f t="shared" si="6"/>
        <v>8</v>
      </c>
      <c r="R28" s="65">
        <f>VLOOKUP($A28,'Return Data'!$B$7:$R$2843,16,0)</f>
        <v>9.0518000000000001</v>
      </c>
      <c r="S28" s="67">
        <f t="shared" si="7"/>
        <v>7</v>
      </c>
    </row>
    <row r="29" spans="1:19" x14ac:dyDescent="0.3">
      <c r="A29" s="82" t="s">
        <v>868</v>
      </c>
      <c r="B29" s="64">
        <f>VLOOKUP($A29,'Return Data'!$B$7:$R$2843,3,0)</f>
        <v>44330</v>
      </c>
      <c r="C29" s="65">
        <f>VLOOKUP($A29,'Return Data'!$B$7:$R$2843,4,0)</f>
        <v>19.195900000000002</v>
      </c>
      <c r="D29" s="65">
        <f>VLOOKUP($A29,'Return Data'!$B$7:$R$2843,9,0)</f>
        <v>9.7201000000000004</v>
      </c>
      <c r="E29" s="66">
        <f t="shared" si="0"/>
        <v>5</v>
      </c>
      <c r="F29" s="65">
        <f>VLOOKUP($A29,'Return Data'!$B$7:$R$2843,10,0)</f>
        <v>5.1147</v>
      </c>
      <c r="G29" s="66">
        <f t="shared" si="1"/>
        <v>9</v>
      </c>
      <c r="H29" s="65">
        <f>VLOOKUP($A29,'Return Data'!$B$7:$R$2843,11,0)</f>
        <v>1.9399</v>
      </c>
      <c r="I29" s="66">
        <f t="shared" si="2"/>
        <v>14</v>
      </c>
      <c r="J29" s="65">
        <f>VLOOKUP($A29,'Return Data'!$B$7:$R$2843,12,0)</f>
        <v>4.3613999999999997</v>
      </c>
      <c r="K29" s="66">
        <f t="shared" si="3"/>
        <v>7</v>
      </c>
      <c r="L29" s="65">
        <f>VLOOKUP($A29,'Return Data'!$B$7:$R$2843,13,0)</f>
        <v>5.7183000000000002</v>
      </c>
      <c r="M29" s="66">
        <f t="shared" si="4"/>
        <v>3</v>
      </c>
      <c r="N29" s="65">
        <f>VLOOKUP($A29,'Return Data'!$B$7:$R$2843,17,0)</f>
        <v>11.9335</v>
      </c>
      <c r="O29" s="66">
        <f t="shared" si="5"/>
        <v>1</v>
      </c>
      <c r="P29" s="65">
        <f>VLOOKUP($A29,'Return Data'!$B$7:$R$2843,14,0)</f>
        <v>11.706099999999999</v>
      </c>
      <c r="Q29" s="66">
        <f t="shared" si="6"/>
        <v>2</v>
      </c>
      <c r="R29" s="65">
        <f>VLOOKUP($A29,'Return Data'!$B$7:$R$2843,16,0)</f>
        <v>10.2643</v>
      </c>
      <c r="S29" s="67">
        <f t="shared" si="7"/>
        <v>1</v>
      </c>
    </row>
    <row r="30" spans="1:19" x14ac:dyDescent="0.3">
      <c r="A30" s="82" t="s">
        <v>871</v>
      </c>
      <c r="B30" s="64">
        <f>VLOOKUP($A30,'Return Data'!$B$7:$R$2843,3,0)</f>
        <v>44330</v>
      </c>
      <c r="C30" s="65">
        <f>VLOOKUP($A30,'Return Data'!$B$7:$R$2843,4,0)</f>
        <v>35.854999999999997</v>
      </c>
      <c r="D30" s="65">
        <f>VLOOKUP($A30,'Return Data'!$B$7:$R$2843,9,0)</f>
        <v>6.3080999999999996</v>
      </c>
      <c r="E30" s="66">
        <f t="shared" si="0"/>
        <v>22</v>
      </c>
      <c r="F30" s="65">
        <f>VLOOKUP($A30,'Return Data'!$B$7:$R$2843,10,0)</f>
        <v>4.0235000000000003</v>
      </c>
      <c r="G30" s="66">
        <f t="shared" si="1"/>
        <v>17</v>
      </c>
      <c r="H30" s="65">
        <f>VLOOKUP($A30,'Return Data'!$B$7:$R$2843,11,0)</f>
        <v>0.90910000000000002</v>
      </c>
      <c r="I30" s="66">
        <f t="shared" si="2"/>
        <v>23</v>
      </c>
      <c r="J30" s="65">
        <f>VLOOKUP($A30,'Return Data'!$B$7:$R$2843,12,0)</f>
        <v>3.0594000000000001</v>
      </c>
      <c r="K30" s="66">
        <f t="shared" si="3"/>
        <v>19</v>
      </c>
      <c r="L30" s="65">
        <f>VLOOKUP($A30,'Return Data'!$B$7:$R$2843,13,0)</f>
        <v>4.7591999999999999</v>
      </c>
      <c r="M30" s="66">
        <f t="shared" si="4"/>
        <v>11</v>
      </c>
      <c r="N30" s="65">
        <f>VLOOKUP($A30,'Return Data'!$B$7:$R$2843,17,0)</f>
        <v>11.6374</v>
      </c>
      <c r="O30" s="66">
        <f t="shared" si="5"/>
        <v>3</v>
      </c>
      <c r="P30" s="65">
        <f>VLOOKUP($A30,'Return Data'!$B$7:$R$2843,14,0)</f>
        <v>12.249599999999999</v>
      </c>
      <c r="Q30" s="66">
        <f t="shared" si="6"/>
        <v>1</v>
      </c>
      <c r="R30" s="65">
        <f>VLOOKUP($A30,'Return Data'!$B$7:$R$2843,16,0)</f>
        <v>6.8787000000000003</v>
      </c>
      <c r="S30" s="67">
        <f t="shared" si="7"/>
        <v>24</v>
      </c>
    </row>
    <row r="31" spans="1:19" x14ac:dyDescent="0.3">
      <c r="A31" s="82" t="s">
        <v>872</v>
      </c>
      <c r="B31" s="64">
        <f>VLOOKUP($A31,'Return Data'!$B$7:$R$2843,3,0)</f>
        <v>44330</v>
      </c>
      <c r="C31" s="65">
        <f>VLOOKUP($A31,'Return Data'!$B$7:$R$2843,4,0)</f>
        <v>49.764699999999998</v>
      </c>
      <c r="D31" s="65">
        <f>VLOOKUP($A31,'Return Data'!$B$7:$R$2843,9,0)</f>
        <v>6.8853</v>
      </c>
      <c r="E31" s="66">
        <f t="shared" si="0"/>
        <v>17</v>
      </c>
      <c r="F31" s="65">
        <f>VLOOKUP($A31,'Return Data'!$B$7:$R$2843,10,0)</f>
        <v>3.9384999999999999</v>
      </c>
      <c r="G31" s="66">
        <f t="shared" si="1"/>
        <v>19</v>
      </c>
      <c r="H31" s="65">
        <f>VLOOKUP($A31,'Return Data'!$B$7:$R$2843,11,0)</f>
        <v>1.1033999999999999</v>
      </c>
      <c r="I31" s="66">
        <f t="shared" si="2"/>
        <v>22</v>
      </c>
      <c r="J31" s="65">
        <f>VLOOKUP($A31,'Return Data'!$B$7:$R$2843,12,0)</f>
        <v>3.278</v>
      </c>
      <c r="K31" s="66">
        <f t="shared" si="3"/>
        <v>17</v>
      </c>
      <c r="L31" s="65">
        <f>VLOOKUP($A31,'Return Data'!$B$7:$R$2843,13,0)</f>
        <v>4.5149999999999997</v>
      </c>
      <c r="M31" s="66">
        <f t="shared" si="4"/>
        <v>15</v>
      </c>
      <c r="N31" s="65">
        <f>VLOOKUP($A31,'Return Data'!$B$7:$R$2843,17,0)</f>
        <v>10.442</v>
      </c>
      <c r="O31" s="66">
        <f t="shared" si="5"/>
        <v>11</v>
      </c>
      <c r="P31" s="65">
        <f>VLOOKUP($A31,'Return Data'!$B$7:$R$2843,14,0)</f>
        <v>10.4505</v>
      </c>
      <c r="Q31" s="66">
        <f t="shared" si="6"/>
        <v>7</v>
      </c>
      <c r="R31" s="65">
        <f>VLOOKUP($A31,'Return Data'!$B$7:$R$2843,16,0)</f>
        <v>8.1851000000000003</v>
      </c>
      <c r="S31" s="67">
        <f t="shared" si="7"/>
        <v>16</v>
      </c>
    </row>
    <row r="32" spans="1:19" x14ac:dyDescent="0.3">
      <c r="A32" s="82" t="s">
        <v>716</v>
      </c>
      <c r="B32" s="64">
        <f>VLOOKUP($A32,'Return Data'!$B$7:$R$2843,3,0)</f>
        <v>44330</v>
      </c>
      <c r="C32" s="65">
        <f>VLOOKUP($A32,'Return Data'!$B$7:$R$2843,4,0)</f>
        <v>22.107500000000002</v>
      </c>
      <c r="D32" s="65">
        <f>VLOOKUP($A32,'Return Data'!$B$7:$R$2843,9,0)</f>
        <v>8.3153000000000006</v>
      </c>
      <c r="E32" s="66">
        <f t="shared" si="0"/>
        <v>12</v>
      </c>
      <c r="F32" s="65">
        <f>VLOOKUP($A32,'Return Data'!$B$7:$R$2843,10,0)</f>
        <v>3.9687000000000001</v>
      </c>
      <c r="G32" s="66">
        <f t="shared" si="1"/>
        <v>18</v>
      </c>
      <c r="H32" s="65">
        <f>VLOOKUP($A32,'Return Data'!$B$7:$R$2843,11,0)</f>
        <v>1.4979</v>
      </c>
      <c r="I32" s="66">
        <f t="shared" si="2"/>
        <v>15</v>
      </c>
      <c r="J32" s="65">
        <f>VLOOKUP($A32,'Return Data'!$B$7:$R$2843,12,0)</f>
        <v>3.4016000000000002</v>
      </c>
      <c r="K32" s="66">
        <f t="shared" si="3"/>
        <v>16</v>
      </c>
      <c r="L32" s="65">
        <f>VLOOKUP($A32,'Return Data'!$B$7:$R$2843,13,0)</f>
        <v>4.3140999999999998</v>
      </c>
      <c r="M32" s="66">
        <f t="shared" si="4"/>
        <v>18</v>
      </c>
      <c r="N32" s="65">
        <f>VLOOKUP($A32,'Return Data'!$B$7:$R$2843,17,0)</f>
        <v>9.5799000000000003</v>
      </c>
      <c r="O32" s="66">
        <f t="shared" si="5"/>
        <v>17</v>
      </c>
      <c r="P32" s="65">
        <f>VLOOKUP($A32,'Return Data'!$B$7:$R$2843,14,0)</f>
        <v>9.8771000000000004</v>
      </c>
      <c r="Q32" s="66">
        <f t="shared" si="6"/>
        <v>14</v>
      </c>
      <c r="R32" s="65">
        <f>VLOOKUP($A32,'Return Data'!$B$7:$R$2843,16,0)</f>
        <v>8.1356000000000002</v>
      </c>
      <c r="S32" s="67">
        <f t="shared" si="7"/>
        <v>17</v>
      </c>
    </row>
    <row r="33" spans="1:19" x14ac:dyDescent="0.3">
      <c r="A33" s="82" t="s">
        <v>717</v>
      </c>
      <c r="B33" s="64">
        <f>VLOOKUP($A33,'Return Data'!$B$7:$R$2843,3,0)</f>
        <v>44330</v>
      </c>
      <c r="C33" s="65">
        <f>VLOOKUP($A33,'Return Data'!$B$7:$R$2843,4,0)</f>
        <v>22.489699999999999</v>
      </c>
      <c r="D33" s="65">
        <f>VLOOKUP($A33,'Return Data'!$B$7:$R$2843,9,0)</f>
        <v>8.3634000000000004</v>
      </c>
      <c r="E33" s="66">
        <f t="shared" si="0"/>
        <v>11</v>
      </c>
      <c r="F33" s="65">
        <f>VLOOKUP($A33,'Return Data'!$B$7:$R$2843,10,0)</f>
        <v>4.3137999999999996</v>
      </c>
      <c r="G33" s="66">
        <f t="shared" si="1"/>
        <v>16</v>
      </c>
      <c r="H33" s="65">
        <f>VLOOKUP($A33,'Return Data'!$B$7:$R$2843,11,0)</f>
        <v>1.9594</v>
      </c>
      <c r="I33" s="66">
        <f t="shared" si="2"/>
        <v>13</v>
      </c>
      <c r="J33" s="65">
        <f>VLOOKUP($A33,'Return Data'!$B$7:$R$2843,12,0)</f>
        <v>3.6804000000000001</v>
      </c>
      <c r="K33" s="66">
        <f t="shared" si="3"/>
        <v>13</v>
      </c>
      <c r="L33" s="65">
        <f>VLOOKUP($A33,'Return Data'!$B$7:$R$2843,13,0)</f>
        <v>4.5444000000000004</v>
      </c>
      <c r="M33" s="66">
        <f t="shared" si="4"/>
        <v>14</v>
      </c>
      <c r="N33" s="65">
        <f>VLOOKUP($A33,'Return Data'!$B$7:$R$2843,17,0)</f>
        <v>9.9774999999999991</v>
      </c>
      <c r="O33" s="66">
        <f t="shared" si="5"/>
        <v>14</v>
      </c>
      <c r="P33" s="65">
        <f>VLOOKUP($A33,'Return Data'!$B$7:$R$2843,14,0)</f>
        <v>10.229799999999999</v>
      </c>
      <c r="Q33" s="66">
        <f t="shared" si="6"/>
        <v>12</v>
      </c>
      <c r="R33" s="65">
        <f>VLOOKUP($A33,'Return Data'!$B$7:$R$2843,16,0)</f>
        <v>8.0920000000000005</v>
      </c>
      <c r="S33" s="67">
        <f t="shared" si="7"/>
        <v>18</v>
      </c>
    </row>
    <row r="34" spans="1:19" x14ac:dyDescent="0.3">
      <c r="A34" s="82" t="s">
        <v>718</v>
      </c>
      <c r="B34" s="64">
        <f>VLOOKUP($A34,'Return Data'!$B$7:$R$2843,3,0)</f>
        <v>44330</v>
      </c>
      <c r="C34" s="65">
        <f>VLOOKUP($A34,'Return Data'!$B$7:$R$2843,4,0)</f>
        <v>205.3981</v>
      </c>
      <c r="D34" s="65">
        <f>VLOOKUP($A34,'Return Data'!$B$7:$R$2843,9,0)</f>
        <v>7.024</v>
      </c>
      <c r="E34" s="66">
        <f t="shared" si="0"/>
        <v>15</v>
      </c>
      <c r="F34" s="65">
        <f>VLOOKUP($A34,'Return Data'!$B$7:$R$2843,10,0)</f>
        <v>5.5880999999999998</v>
      </c>
      <c r="G34" s="66">
        <f t="shared" si="1"/>
        <v>6</v>
      </c>
      <c r="H34" s="65">
        <f>VLOOKUP($A34,'Return Data'!$B$7:$R$2843,11,0)</f>
        <v>3.3028</v>
      </c>
      <c r="I34" s="66">
        <f t="shared" si="2"/>
        <v>3</v>
      </c>
      <c r="J34" s="65">
        <f>VLOOKUP($A34,'Return Data'!$B$7:$R$2843,12,0)</f>
        <v>4.8499999999999996</v>
      </c>
      <c r="K34" s="66">
        <f t="shared" si="3"/>
        <v>3</v>
      </c>
      <c r="L34" s="65">
        <f>VLOOKUP($A34,'Return Data'!$B$7:$R$2843,13,0)</f>
        <v>3.8188</v>
      </c>
      <c r="M34" s="66">
        <f t="shared" si="4"/>
        <v>22</v>
      </c>
      <c r="N34" s="65">
        <f>VLOOKUP($A34,'Return Data'!$B$7:$R$2843,17,0)</f>
        <v>9.4034999999999993</v>
      </c>
      <c r="O34" s="66">
        <f t="shared" si="5"/>
        <v>18</v>
      </c>
      <c r="P34" s="65">
        <f>VLOOKUP($A34,'Return Data'!$B$7:$R$2843,14,0)</f>
        <v>9.1966000000000001</v>
      </c>
      <c r="Q34" s="66">
        <f t="shared" si="6"/>
        <v>18</v>
      </c>
      <c r="R34" s="65">
        <f>VLOOKUP($A34,'Return Data'!$B$7:$R$2843,16,0)</f>
        <v>7.2392000000000003</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7.557266666666667</v>
      </c>
      <c r="E36" s="88"/>
      <c r="F36" s="89">
        <f>AVERAGE(F8:F34)</f>
        <v>4.5829148148148153</v>
      </c>
      <c r="G36" s="88"/>
      <c r="H36" s="89">
        <f>AVERAGE(H8:H34)</f>
        <v>1.8652074074074076</v>
      </c>
      <c r="I36" s="88"/>
      <c r="J36" s="89">
        <f>AVERAGE(J8:J34)</f>
        <v>3.6705185185185183</v>
      </c>
      <c r="K36" s="88"/>
      <c r="L36" s="89">
        <f>AVERAGE(L8:L34)</f>
        <v>4.5760740740740742</v>
      </c>
      <c r="M36" s="88"/>
      <c r="N36" s="89">
        <f>AVERAGE(N8:N34)</f>
        <v>9.7694703703703691</v>
      </c>
      <c r="O36" s="88"/>
      <c r="P36" s="89">
        <f>AVERAGE(P8:P34)</f>
        <v>9.6869333333333323</v>
      </c>
      <c r="Q36" s="88"/>
      <c r="R36" s="89">
        <f>AVERAGE(R8:R34)</f>
        <v>8.3007000000000026</v>
      </c>
      <c r="S36" s="90"/>
    </row>
    <row r="37" spans="1:19" x14ac:dyDescent="0.3">
      <c r="A37" s="87" t="s">
        <v>28</v>
      </c>
      <c r="B37" s="88"/>
      <c r="C37" s="88"/>
      <c r="D37" s="89">
        <f>MIN(D8:D34)</f>
        <v>8.9300000000000004E-2</v>
      </c>
      <c r="E37" s="88"/>
      <c r="F37" s="89">
        <f>MIN(F8:F34)</f>
        <v>2.1785999999999999</v>
      </c>
      <c r="G37" s="88"/>
      <c r="H37" s="89">
        <f>MIN(H8:H34)</f>
        <v>-0.2591</v>
      </c>
      <c r="I37" s="88"/>
      <c r="J37" s="89">
        <f>MIN(J8:J34)</f>
        <v>0.88739999999999997</v>
      </c>
      <c r="K37" s="88"/>
      <c r="L37" s="89">
        <f>MIN(L8:L34)</f>
        <v>2.4474999999999998</v>
      </c>
      <c r="M37" s="88"/>
      <c r="N37" s="89">
        <f>MIN(N8:N34)</f>
        <v>6.8513999999999999</v>
      </c>
      <c r="O37" s="88"/>
      <c r="P37" s="89">
        <f>MIN(P8:P34)</f>
        <v>7.7502000000000004</v>
      </c>
      <c r="Q37" s="88"/>
      <c r="R37" s="89">
        <f>MIN(R8:R34)</f>
        <v>6.3068999999999997</v>
      </c>
      <c r="S37" s="90"/>
    </row>
    <row r="38" spans="1:19" ht="15" thickBot="1" x14ac:dyDescent="0.35">
      <c r="A38" s="91" t="s">
        <v>29</v>
      </c>
      <c r="B38" s="92"/>
      <c r="C38" s="92"/>
      <c r="D38" s="93">
        <f>MAX(D8:D34)</f>
        <v>11.515700000000001</v>
      </c>
      <c r="E38" s="92"/>
      <c r="F38" s="93">
        <f>MAX(F8:F34)</f>
        <v>10.2051</v>
      </c>
      <c r="G38" s="92"/>
      <c r="H38" s="93">
        <f>MAX(H8:H34)</f>
        <v>5.9550000000000001</v>
      </c>
      <c r="I38" s="92"/>
      <c r="J38" s="93">
        <f>MAX(J8:J34)</f>
        <v>8.42</v>
      </c>
      <c r="K38" s="92"/>
      <c r="L38" s="93">
        <f>MAX(L8:L34)</f>
        <v>8.3033000000000001</v>
      </c>
      <c r="M38" s="92"/>
      <c r="N38" s="93">
        <f>MAX(N8:N34)</f>
        <v>11.9335</v>
      </c>
      <c r="O38" s="92"/>
      <c r="P38" s="93">
        <f>MAX(P8:P34)</f>
        <v>12.249599999999999</v>
      </c>
      <c r="Q38" s="92"/>
      <c r="R38" s="93">
        <f>MAX(R8:R34)</f>
        <v>10.2643</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1597</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44330</v>
      </c>
      <c r="C8" s="65">
        <f>VLOOKUP($A8,'Return Data'!$B$7:$R$2843,4,0)</f>
        <v>292.726</v>
      </c>
      <c r="D8" s="65">
        <f>VLOOKUP($A8,'Return Data'!$B$7:$R$2843,9,0)</f>
        <v>7.4739000000000004</v>
      </c>
      <c r="E8" s="66">
        <f t="shared" ref="E8:E25" si="0">RANK(D8,D$8:D$25,0)</f>
        <v>7</v>
      </c>
      <c r="F8" s="65">
        <f>VLOOKUP($A8,'Return Data'!$B$7:$R$2843,10,0)</f>
        <v>6.8457999999999997</v>
      </c>
      <c r="G8" s="66">
        <f t="shared" ref="G8:G25" si="1">RANK(F8,F$8:F$25,0)</f>
        <v>6</v>
      </c>
      <c r="H8" s="65">
        <f>VLOOKUP($A8,'Return Data'!$B$7:$R$2843,11,0)</f>
        <v>3.8456999999999999</v>
      </c>
      <c r="I8" s="66">
        <f t="shared" ref="I8:I25" si="2">RANK(H8,H$8:H$25,0)</f>
        <v>8</v>
      </c>
      <c r="J8" s="65">
        <f>VLOOKUP($A8,'Return Data'!$B$7:$R$2843,12,0)</f>
        <v>5.4473000000000003</v>
      </c>
      <c r="K8" s="66">
        <f t="shared" ref="K8:K25" si="3">RANK(J8,J$8:J$25,0)</f>
        <v>5</v>
      </c>
      <c r="L8" s="65">
        <f>VLOOKUP($A8,'Return Data'!$B$7:$R$2843,13,0)</f>
        <v>7.9183000000000003</v>
      </c>
      <c r="M8" s="66">
        <f t="shared" ref="M8:M25" si="4">RANK(L8,L$8:L$25,0)</f>
        <v>4</v>
      </c>
      <c r="N8" s="65">
        <f>VLOOKUP($A8,'Return Data'!$B$7:$R$2843,17,0)</f>
        <v>9.7348999999999997</v>
      </c>
      <c r="O8" s="66">
        <f t="shared" ref="O8:O23" si="5">RANK(N8,N$8:N$25,0)</f>
        <v>7</v>
      </c>
      <c r="P8" s="65">
        <f>VLOOKUP($A8,'Return Data'!$B$7:$R$2843,14,0)</f>
        <v>9.3045000000000009</v>
      </c>
      <c r="Q8" s="66">
        <f t="shared" ref="Q8:Q23" si="6">RANK(P8,P$8:P$25,0)</f>
        <v>7</v>
      </c>
      <c r="R8" s="65">
        <f>VLOOKUP($A8,'Return Data'!$B$7:$R$2843,16,0)</f>
        <v>9.4517000000000007</v>
      </c>
      <c r="S8" s="67">
        <f t="shared" ref="S8:S25" si="7">RANK(R8,R$8:R$25,0)</f>
        <v>1</v>
      </c>
    </row>
    <row r="9" spans="1:19" x14ac:dyDescent="0.3">
      <c r="A9" s="82" t="s">
        <v>567</v>
      </c>
      <c r="B9" s="64">
        <f>VLOOKUP($A9,'Return Data'!$B$7:$R$2843,3,0)</f>
        <v>44330</v>
      </c>
      <c r="C9" s="65">
        <f>VLOOKUP($A9,'Return Data'!$B$7:$R$2843,4,0)</f>
        <v>2114.2248</v>
      </c>
      <c r="D9" s="65">
        <f>VLOOKUP($A9,'Return Data'!$B$7:$R$2843,9,0)</f>
        <v>6.3917999999999999</v>
      </c>
      <c r="E9" s="66">
        <f t="shared" si="0"/>
        <v>13</v>
      </c>
      <c r="F9" s="65">
        <f>VLOOKUP($A9,'Return Data'!$B$7:$R$2843,10,0)</f>
        <v>6.0404</v>
      </c>
      <c r="G9" s="66">
        <f t="shared" si="1"/>
        <v>12</v>
      </c>
      <c r="H9" s="65">
        <f>VLOOKUP($A9,'Return Data'!$B$7:$R$2843,11,0)</f>
        <v>3.8906999999999998</v>
      </c>
      <c r="I9" s="66">
        <f t="shared" si="2"/>
        <v>7</v>
      </c>
      <c r="J9" s="65">
        <f>VLOOKUP($A9,'Return Data'!$B$7:$R$2843,12,0)</f>
        <v>5.0567000000000002</v>
      </c>
      <c r="K9" s="66">
        <f t="shared" si="3"/>
        <v>13</v>
      </c>
      <c r="L9" s="65">
        <f>VLOOKUP($A9,'Return Data'!$B$7:$R$2843,13,0)</f>
        <v>7.3258999999999999</v>
      </c>
      <c r="M9" s="66">
        <f t="shared" si="4"/>
        <v>10</v>
      </c>
      <c r="N9" s="65">
        <f>VLOOKUP($A9,'Return Data'!$B$7:$R$2843,17,0)</f>
        <v>9.2120999999999995</v>
      </c>
      <c r="O9" s="66">
        <f t="shared" si="5"/>
        <v>12</v>
      </c>
      <c r="P9" s="65">
        <f>VLOOKUP($A9,'Return Data'!$B$7:$R$2843,14,0)</f>
        <v>9.1570999999999998</v>
      </c>
      <c r="Q9" s="66">
        <f t="shared" si="6"/>
        <v>10</v>
      </c>
      <c r="R9" s="65">
        <f>VLOOKUP($A9,'Return Data'!$B$7:$R$2843,16,0)</f>
        <v>8.6868999999999996</v>
      </c>
      <c r="S9" s="67">
        <f t="shared" si="7"/>
        <v>12</v>
      </c>
    </row>
    <row r="10" spans="1:19" x14ac:dyDescent="0.3">
      <c r="A10" s="82" t="s">
        <v>569</v>
      </c>
      <c r="B10" s="64">
        <f>VLOOKUP($A10,'Return Data'!$B$7:$R$2843,3,0)</f>
        <v>44330</v>
      </c>
      <c r="C10" s="65">
        <f>VLOOKUP($A10,'Return Data'!$B$7:$R$2843,4,0)</f>
        <v>19.3477</v>
      </c>
      <c r="D10" s="65">
        <f>VLOOKUP($A10,'Return Data'!$B$7:$R$2843,9,0)</f>
        <v>7.0469999999999997</v>
      </c>
      <c r="E10" s="66">
        <f t="shared" si="0"/>
        <v>9</v>
      </c>
      <c r="F10" s="65">
        <f>VLOOKUP($A10,'Return Data'!$B$7:$R$2843,10,0)</f>
        <v>6.6984000000000004</v>
      </c>
      <c r="G10" s="66">
        <f t="shared" si="1"/>
        <v>8</v>
      </c>
      <c r="H10" s="65">
        <f>VLOOKUP($A10,'Return Data'!$B$7:$R$2843,11,0)</f>
        <v>3.6549999999999998</v>
      </c>
      <c r="I10" s="66">
        <f t="shared" si="2"/>
        <v>13</v>
      </c>
      <c r="J10" s="65">
        <f>VLOOKUP($A10,'Return Data'!$B$7:$R$2843,12,0)</f>
        <v>5.1334999999999997</v>
      </c>
      <c r="K10" s="66">
        <f t="shared" si="3"/>
        <v>12</v>
      </c>
      <c r="L10" s="65">
        <f>VLOOKUP($A10,'Return Data'!$B$7:$R$2843,13,0)</f>
        <v>7.0406000000000004</v>
      </c>
      <c r="M10" s="66">
        <f t="shared" si="4"/>
        <v>13</v>
      </c>
      <c r="N10" s="65">
        <f>VLOOKUP($A10,'Return Data'!$B$7:$R$2843,17,0)</f>
        <v>9.6190999999999995</v>
      </c>
      <c r="O10" s="66">
        <f t="shared" si="5"/>
        <v>9</v>
      </c>
      <c r="P10" s="65">
        <f>VLOOKUP($A10,'Return Data'!$B$7:$R$2843,14,0)</f>
        <v>9.2417999999999996</v>
      </c>
      <c r="Q10" s="66">
        <f t="shared" si="6"/>
        <v>8</v>
      </c>
      <c r="R10" s="65">
        <f>VLOOKUP($A10,'Return Data'!$B$7:$R$2843,16,0)</f>
        <v>8.9877000000000002</v>
      </c>
      <c r="S10" s="67">
        <f t="shared" si="7"/>
        <v>3</v>
      </c>
    </row>
    <row r="11" spans="1:19" x14ac:dyDescent="0.3">
      <c r="A11" s="82" t="s">
        <v>571</v>
      </c>
      <c r="B11" s="64">
        <f>VLOOKUP($A11,'Return Data'!$B$7:$R$2843,3,0)</f>
        <v>44330</v>
      </c>
      <c r="C11" s="65">
        <f>VLOOKUP($A11,'Return Data'!$B$7:$R$2843,4,0)</f>
        <v>19.674099999999999</v>
      </c>
      <c r="D11" s="65">
        <f>VLOOKUP($A11,'Return Data'!$B$7:$R$2843,9,0)</f>
        <v>3.2383999999999999</v>
      </c>
      <c r="E11" s="66">
        <f t="shared" si="0"/>
        <v>18</v>
      </c>
      <c r="F11" s="65">
        <f>VLOOKUP($A11,'Return Data'!$B$7:$R$2843,10,0)</f>
        <v>9.2715999999999994</v>
      </c>
      <c r="G11" s="66">
        <f t="shared" si="1"/>
        <v>1</v>
      </c>
      <c r="H11" s="65">
        <f>VLOOKUP($A11,'Return Data'!$B$7:$R$2843,11,0)</f>
        <v>3.6789000000000001</v>
      </c>
      <c r="I11" s="66">
        <f t="shared" si="2"/>
        <v>12</v>
      </c>
      <c r="J11" s="65">
        <f>VLOOKUP($A11,'Return Data'!$B$7:$R$2843,12,0)</f>
        <v>5.4142000000000001</v>
      </c>
      <c r="K11" s="66">
        <f t="shared" si="3"/>
        <v>6</v>
      </c>
      <c r="L11" s="65">
        <f>VLOOKUP($A11,'Return Data'!$B$7:$R$2843,13,0)</f>
        <v>7.8719000000000001</v>
      </c>
      <c r="M11" s="66">
        <f t="shared" si="4"/>
        <v>5</v>
      </c>
      <c r="N11" s="65">
        <f>VLOOKUP($A11,'Return Data'!$B$7:$R$2843,17,0)</f>
        <v>11.823499999999999</v>
      </c>
      <c r="O11" s="66">
        <f t="shared" si="5"/>
        <v>1</v>
      </c>
      <c r="P11" s="65">
        <f>VLOOKUP($A11,'Return Data'!$B$7:$R$2843,14,0)</f>
        <v>10.678100000000001</v>
      </c>
      <c r="Q11" s="66">
        <f t="shared" si="6"/>
        <v>1</v>
      </c>
      <c r="R11" s="65">
        <f>VLOOKUP($A11,'Return Data'!$B$7:$R$2843,16,0)</f>
        <v>9.2223000000000006</v>
      </c>
      <c r="S11" s="67">
        <f t="shared" si="7"/>
        <v>2</v>
      </c>
    </row>
    <row r="12" spans="1:19" x14ac:dyDescent="0.3">
      <c r="A12" s="82" t="s">
        <v>574</v>
      </c>
      <c r="B12" s="64">
        <f>VLOOKUP($A12,'Return Data'!$B$7:$R$2843,3,0)</f>
        <v>44330</v>
      </c>
      <c r="C12" s="65">
        <f>VLOOKUP($A12,'Return Data'!$B$7:$R$2843,4,0)</f>
        <v>18.208200000000001</v>
      </c>
      <c r="D12" s="65">
        <f>VLOOKUP($A12,'Return Data'!$B$7:$R$2843,9,0)</f>
        <v>8.59</v>
      </c>
      <c r="E12" s="66">
        <f t="shared" si="0"/>
        <v>3</v>
      </c>
      <c r="F12" s="65">
        <f>VLOOKUP($A12,'Return Data'!$B$7:$R$2843,10,0)</f>
        <v>7.1501000000000001</v>
      </c>
      <c r="G12" s="66">
        <f t="shared" si="1"/>
        <v>4</v>
      </c>
      <c r="H12" s="65">
        <f>VLOOKUP($A12,'Return Data'!$B$7:$R$2843,11,0)</f>
        <v>4.2850000000000001</v>
      </c>
      <c r="I12" s="66">
        <f t="shared" si="2"/>
        <v>3</v>
      </c>
      <c r="J12" s="65">
        <f>VLOOKUP($A12,'Return Data'!$B$7:$R$2843,12,0)</f>
        <v>5.1710000000000003</v>
      </c>
      <c r="K12" s="66">
        <f t="shared" si="3"/>
        <v>10</v>
      </c>
      <c r="L12" s="65">
        <f>VLOOKUP($A12,'Return Data'!$B$7:$R$2843,13,0)</f>
        <v>6.8179999999999996</v>
      </c>
      <c r="M12" s="66">
        <f t="shared" si="4"/>
        <v>14</v>
      </c>
      <c r="N12" s="65">
        <f>VLOOKUP($A12,'Return Data'!$B$7:$R$2843,17,0)</f>
        <v>9.1836000000000002</v>
      </c>
      <c r="O12" s="66">
        <f t="shared" si="5"/>
        <v>13</v>
      </c>
      <c r="P12" s="65">
        <f>VLOOKUP($A12,'Return Data'!$B$7:$R$2843,14,0)</f>
        <v>9.5121000000000002</v>
      </c>
      <c r="Q12" s="66">
        <f t="shared" si="6"/>
        <v>4</v>
      </c>
      <c r="R12" s="65">
        <f>VLOOKUP($A12,'Return Data'!$B$7:$R$2843,16,0)</f>
        <v>8.8623999999999992</v>
      </c>
      <c r="S12" s="67">
        <f t="shared" si="7"/>
        <v>7</v>
      </c>
    </row>
    <row r="13" spans="1:19" x14ac:dyDescent="0.3">
      <c r="A13" s="82" t="s">
        <v>575</v>
      </c>
      <c r="B13" s="64">
        <f>VLOOKUP($A13,'Return Data'!$B$7:$R$2843,3,0)</f>
        <v>44330</v>
      </c>
      <c r="C13" s="65">
        <f>VLOOKUP($A13,'Return Data'!$B$7:$R$2843,4,0)</f>
        <v>18.4343</v>
      </c>
      <c r="D13" s="65">
        <f>VLOOKUP($A13,'Return Data'!$B$7:$R$2843,9,0)</f>
        <v>6.7282000000000002</v>
      </c>
      <c r="E13" s="66">
        <f t="shared" si="0"/>
        <v>10</v>
      </c>
      <c r="F13" s="65">
        <f>VLOOKUP($A13,'Return Data'!$B$7:$R$2843,10,0)</f>
        <v>6.2401</v>
      </c>
      <c r="G13" s="66">
        <f t="shared" si="1"/>
        <v>11</v>
      </c>
      <c r="H13" s="65">
        <f>VLOOKUP($A13,'Return Data'!$B$7:$R$2843,11,0)</f>
        <v>4.2971000000000004</v>
      </c>
      <c r="I13" s="66">
        <f t="shared" si="2"/>
        <v>2</v>
      </c>
      <c r="J13" s="65">
        <f>VLOOKUP($A13,'Return Data'!$B$7:$R$2843,12,0)</f>
        <v>5.8343999999999996</v>
      </c>
      <c r="K13" s="66">
        <f t="shared" si="3"/>
        <v>1</v>
      </c>
      <c r="L13" s="65">
        <f>VLOOKUP($A13,'Return Data'!$B$7:$R$2843,13,0)</f>
        <v>8.4549000000000003</v>
      </c>
      <c r="M13" s="66">
        <f t="shared" si="4"/>
        <v>1</v>
      </c>
      <c r="N13" s="65">
        <f>VLOOKUP($A13,'Return Data'!$B$7:$R$2843,17,0)</f>
        <v>9.7182999999999993</v>
      </c>
      <c r="O13" s="66">
        <f t="shared" si="5"/>
        <v>8</v>
      </c>
      <c r="P13" s="65">
        <f>VLOOKUP($A13,'Return Data'!$B$7:$R$2843,14,0)</f>
        <v>9.3506999999999998</v>
      </c>
      <c r="Q13" s="66">
        <f t="shared" si="6"/>
        <v>6</v>
      </c>
      <c r="R13" s="65">
        <f>VLOOKUP($A13,'Return Data'!$B$7:$R$2843,16,0)</f>
        <v>8.9442000000000004</v>
      </c>
      <c r="S13" s="67">
        <f t="shared" si="7"/>
        <v>5</v>
      </c>
    </row>
    <row r="14" spans="1:19" x14ac:dyDescent="0.3">
      <c r="A14" s="82" t="s">
        <v>578</v>
      </c>
      <c r="B14" s="64">
        <f>VLOOKUP($A14,'Return Data'!$B$7:$R$2843,3,0)</f>
        <v>44330</v>
      </c>
      <c r="C14" s="65">
        <f>VLOOKUP($A14,'Return Data'!$B$7:$R$2843,4,0)</f>
        <v>25.858499999999999</v>
      </c>
      <c r="D14" s="65">
        <f>VLOOKUP($A14,'Return Data'!$B$7:$R$2843,9,0)</f>
        <v>7.5975000000000001</v>
      </c>
      <c r="E14" s="66">
        <f t="shared" si="0"/>
        <v>6</v>
      </c>
      <c r="F14" s="65">
        <f>VLOOKUP($A14,'Return Data'!$B$7:$R$2843,10,0)</f>
        <v>5.4987000000000004</v>
      </c>
      <c r="G14" s="66">
        <f t="shared" si="1"/>
        <v>15</v>
      </c>
      <c r="H14" s="65">
        <f>VLOOKUP($A14,'Return Data'!$B$7:$R$2843,11,0)</f>
        <v>4.5016999999999996</v>
      </c>
      <c r="I14" s="66">
        <f t="shared" si="2"/>
        <v>1</v>
      </c>
      <c r="J14" s="65">
        <f>VLOOKUP($A14,'Return Data'!$B$7:$R$2843,12,0)</f>
        <v>5.6009000000000002</v>
      </c>
      <c r="K14" s="66">
        <f t="shared" si="3"/>
        <v>3</v>
      </c>
      <c r="L14" s="65">
        <f>VLOOKUP($A14,'Return Data'!$B$7:$R$2843,13,0)</f>
        <v>8.0463000000000005</v>
      </c>
      <c r="M14" s="66">
        <f t="shared" si="4"/>
        <v>3</v>
      </c>
      <c r="N14" s="65">
        <f>VLOOKUP($A14,'Return Data'!$B$7:$R$2843,17,0)</f>
        <v>9.2443000000000008</v>
      </c>
      <c r="O14" s="66">
        <f t="shared" si="5"/>
        <v>11</v>
      </c>
      <c r="P14" s="65">
        <f>VLOOKUP($A14,'Return Data'!$B$7:$R$2843,14,0)</f>
        <v>8.7232000000000003</v>
      </c>
      <c r="Q14" s="66">
        <f t="shared" si="6"/>
        <v>13</v>
      </c>
      <c r="R14" s="65">
        <f>VLOOKUP($A14,'Return Data'!$B$7:$R$2843,16,0)</f>
        <v>8.9018999999999995</v>
      </c>
      <c r="S14" s="67">
        <f t="shared" si="7"/>
        <v>6</v>
      </c>
    </row>
    <row r="15" spans="1:19" x14ac:dyDescent="0.3">
      <c r="A15" s="82" t="s">
        <v>579</v>
      </c>
      <c r="B15" s="64">
        <f>VLOOKUP($A15,'Return Data'!$B$7:$R$2843,3,0)</f>
        <v>44330</v>
      </c>
      <c r="C15" s="65">
        <f>VLOOKUP($A15,'Return Data'!$B$7:$R$2843,4,0)</f>
        <v>19.708100000000002</v>
      </c>
      <c r="D15" s="65">
        <f>VLOOKUP($A15,'Return Data'!$B$7:$R$2843,9,0)</f>
        <v>6.6128</v>
      </c>
      <c r="E15" s="66">
        <f t="shared" si="0"/>
        <v>11</v>
      </c>
      <c r="F15" s="65">
        <f>VLOOKUP($A15,'Return Data'!$B$7:$R$2843,10,0)</f>
        <v>6.8432000000000004</v>
      </c>
      <c r="G15" s="66">
        <f t="shared" si="1"/>
        <v>7</v>
      </c>
      <c r="H15" s="65">
        <f>VLOOKUP($A15,'Return Data'!$B$7:$R$2843,11,0)</f>
        <v>4.0698999999999996</v>
      </c>
      <c r="I15" s="66">
        <f t="shared" si="2"/>
        <v>5</v>
      </c>
      <c r="J15" s="65">
        <f>VLOOKUP($A15,'Return Data'!$B$7:$R$2843,12,0)</f>
        <v>5.2944000000000004</v>
      </c>
      <c r="K15" s="66">
        <f t="shared" si="3"/>
        <v>8</v>
      </c>
      <c r="L15" s="65">
        <f>VLOOKUP($A15,'Return Data'!$B$7:$R$2843,13,0)</f>
        <v>7.7929000000000004</v>
      </c>
      <c r="M15" s="66">
        <f t="shared" si="4"/>
        <v>8</v>
      </c>
      <c r="N15" s="65">
        <f>VLOOKUP($A15,'Return Data'!$B$7:$R$2843,17,0)</f>
        <v>10.1739</v>
      </c>
      <c r="O15" s="66">
        <f t="shared" si="5"/>
        <v>3</v>
      </c>
      <c r="P15" s="65">
        <f>VLOOKUP($A15,'Return Data'!$B$7:$R$2843,14,0)</f>
        <v>10.013400000000001</v>
      </c>
      <c r="Q15" s="66">
        <f t="shared" si="6"/>
        <v>2</v>
      </c>
      <c r="R15" s="65">
        <f>VLOOKUP($A15,'Return Data'!$B$7:$R$2843,16,0)</f>
        <v>8.6346000000000007</v>
      </c>
      <c r="S15" s="67">
        <f t="shared" si="7"/>
        <v>13</v>
      </c>
    </row>
    <row r="16" spans="1:19" x14ac:dyDescent="0.3">
      <c r="A16" s="82" t="s">
        <v>584</v>
      </c>
      <c r="B16" s="64">
        <f>VLOOKUP($A16,'Return Data'!$B$7:$R$2843,3,0)</f>
        <v>44330</v>
      </c>
      <c r="C16" s="65">
        <f>VLOOKUP($A16,'Return Data'!$B$7:$R$2843,4,0)</f>
        <v>1919.1007</v>
      </c>
      <c r="D16" s="65">
        <f>VLOOKUP($A16,'Return Data'!$B$7:$R$2843,9,0)</f>
        <v>4.0218999999999996</v>
      </c>
      <c r="E16" s="66">
        <f t="shared" si="0"/>
        <v>16</v>
      </c>
      <c r="F16" s="65">
        <f>VLOOKUP($A16,'Return Data'!$B$7:$R$2843,10,0)</f>
        <v>8.8890999999999991</v>
      </c>
      <c r="G16" s="66">
        <f t="shared" si="1"/>
        <v>2</v>
      </c>
      <c r="H16" s="65">
        <f>VLOOKUP($A16,'Return Data'!$B$7:$R$2843,11,0)</f>
        <v>3.0362</v>
      </c>
      <c r="I16" s="66">
        <f t="shared" si="2"/>
        <v>17</v>
      </c>
      <c r="J16" s="65">
        <f>VLOOKUP($A16,'Return Data'!$B$7:$R$2843,12,0)</f>
        <v>4.5311000000000003</v>
      </c>
      <c r="K16" s="66">
        <f t="shared" si="3"/>
        <v>15</v>
      </c>
      <c r="L16" s="65">
        <f>VLOOKUP($A16,'Return Data'!$B$7:$R$2843,13,0)</f>
        <v>6.7237999999999998</v>
      </c>
      <c r="M16" s="66">
        <f t="shared" si="4"/>
        <v>15</v>
      </c>
      <c r="N16" s="65">
        <f>VLOOKUP($A16,'Return Data'!$B$7:$R$2843,17,0)</f>
        <v>8.7088000000000001</v>
      </c>
      <c r="O16" s="66">
        <f t="shared" si="5"/>
        <v>14</v>
      </c>
      <c r="P16" s="65">
        <f>VLOOKUP($A16,'Return Data'!$B$7:$R$2843,14,0)</f>
        <v>8.6166</v>
      </c>
      <c r="Q16" s="66">
        <f t="shared" si="6"/>
        <v>15</v>
      </c>
      <c r="R16" s="65">
        <f>VLOOKUP($A16,'Return Data'!$B$7:$R$2843,16,0)</f>
        <v>8.0516000000000005</v>
      </c>
      <c r="S16" s="67">
        <f t="shared" si="7"/>
        <v>16</v>
      </c>
    </row>
    <row r="17" spans="1:19" x14ac:dyDescent="0.3">
      <c r="A17" s="82" t="s">
        <v>586</v>
      </c>
      <c r="B17" s="64">
        <f>VLOOKUP($A17,'Return Data'!$B$7:$R$2843,3,0)</f>
        <v>44330</v>
      </c>
      <c r="C17" s="65">
        <f>VLOOKUP($A17,'Return Data'!$B$7:$R$2843,4,0)</f>
        <v>52.0152</v>
      </c>
      <c r="D17" s="65">
        <f>VLOOKUP($A17,'Return Data'!$B$7:$R$2843,9,0)</f>
        <v>7.2271000000000001</v>
      </c>
      <c r="E17" s="66">
        <f t="shared" si="0"/>
        <v>8</v>
      </c>
      <c r="F17" s="65">
        <f>VLOOKUP($A17,'Return Data'!$B$7:$R$2843,10,0)</f>
        <v>5.6942000000000004</v>
      </c>
      <c r="G17" s="66">
        <f t="shared" si="1"/>
        <v>13</v>
      </c>
      <c r="H17" s="65">
        <f>VLOOKUP($A17,'Return Data'!$B$7:$R$2843,11,0)</f>
        <v>3.7473999999999998</v>
      </c>
      <c r="I17" s="66">
        <f t="shared" si="2"/>
        <v>11</v>
      </c>
      <c r="J17" s="65">
        <f>VLOOKUP($A17,'Return Data'!$B$7:$R$2843,12,0)</f>
        <v>5.2294</v>
      </c>
      <c r="K17" s="66">
        <f t="shared" si="3"/>
        <v>9</v>
      </c>
      <c r="L17" s="65">
        <f>VLOOKUP($A17,'Return Data'!$B$7:$R$2843,13,0)</f>
        <v>7.8007999999999997</v>
      </c>
      <c r="M17" s="66">
        <f t="shared" si="4"/>
        <v>7</v>
      </c>
      <c r="N17" s="65">
        <f>VLOOKUP($A17,'Return Data'!$B$7:$R$2843,17,0)</f>
        <v>9.7664000000000009</v>
      </c>
      <c r="O17" s="66">
        <f t="shared" si="5"/>
        <v>5</v>
      </c>
      <c r="P17" s="65">
        <f>VLOOKUP($A17,'Return Data'!$B$7:$R$2843,14,0)</f>
        <v>9.4762000000000004</v>
      </c>
      <c r="Q17" s="66">
        <f t="shared" si="6"/>
        <v>5</v>
      </c>
      <c r="R17" s="65">
        <f>VLOOKUP($A17,'Return Data'!$B$7:$R$2843,16,0)</f>
        <v>8.9772999999999996</v>
      </c>
      <c r="S17" s="67">
        <f t="shared" si="7"/>
        <v>4</v>
      </c>
    </row>
    <row r="18" spans="1:19" x14ac:dyDescent="0.3">
      <c r="A18" s="82" t="s">
        <v>587</v>
      </c>
      <c r="B18" s="64">
        <f>VLOOKUP($A18,'Return Data'!$B$7:$R$2843,3,0)</f>
        <v>44330</v>
      </c>
      <c r="C18" s="65">
        <f>VLOOKUP($A18,'Return Data'!$B$7:$R$2843,4,0)</f>
        <v>20.305800000000001</v>
      </c>
      <c r="D18" s="65">
        <f>VLOOKUP($A18,'Return Data'!$B$7:$R$2843,9,0)</f>
        <v>7.7649999999999997</v>
      </c>
      <c r="E18" s="66">
        <f t="shared" si="0"/>
        <v>4</v>
      </c>
      <c r="F18" s="65">
        <f>VLOOKUP($A18,'Return Data'!$B$7:$R$2843,10,0)</f>
        <v>6.5301999999999998</v>
      </c>
      <c r="G18" s="66">
        <f t="shared" si="1"/>
        <v>10</v>
      </c>
      <c r="H18" s="65">
        <f>VLOOKUP($A18,'Return Data'!$B$7:$R$2843,11,0)</f>
        <v>3.7734000000000001</v>
      </c>
      <c r="I18" s="66">
        <f t="shared" si="2"/>
        <v>10</v>
      </c>
      <c r="J18" s="65">
        <f>VLOOKUP($A18,'Return Data'!$B$7:$R$2843,12,0)</f>
        <v>5.1532</v>
      </c>
      <c r="K18" s="66">
        <f t="shared" si="3"/>
        <v>11</v>
      </c>
      <c r="L18" s="65">
        <f>VLOOKUP($A18,'Return Data'!$B$7:$R$2843,13,0)</f>
        <v>7.4762000000000004</v>
      </c>
      <c r="M18" s="66">
        <f t="shared" si="4"/>
        <v>9</v>
      </c>
      <c r="N18" s="65">
        <f>VLOOKUP($A18,'Return Data'!$B$7:$R$2843,17,0)</f>
        <v>9.8131000000000004</v>
      </c>
      <c r="O18" s="66">
        <f t="shared" si="5"/>
        <v>4</v>
      </c>
      <c r="P18" s="65">
        <f>VLOOKUP($A18,'Return Data'!$B$7:$R$2843,14,0)</f>
        <v>8.8861000000000008</v>
      </c>
      <c r="Q18" s="66">
        <f t="shared" si="6"/>
        <v>12</v>
      </c>
      <c r="R18" s="65">
        <f>VLOOKUP($A18,'Return Data'!$B$7:$R$2843,16,0)</f>
        <v>8.5077999999999996</v>
      </c>
      <c r="S18" s="67">
        <f t="shared" si="7"/>
        <v>14</v>
      </c>
    </row>
    <row r="19" spans="1:19" x14ac:dyDescent="0.3">
      <c r="A19" s="82" t="s">
        <v>590</v>
      </c>
      <c r="B19" s="64">
        <f>VLOOKUP($A19,'Return Data'!$B$7:$R$2843,3,0)</f>
        <v>44330</v>
      </c>
      <c r="C19" s="65">
        <f>VLOOKUP($A19,'Return Data'!$B$7:$R$2843,4,0)</f>
        <v>29.122399999999999</v>
      </c>
      <c r="D19" s="65">
        <f>VLOOKUP($A19,'Return Data'!$B$7:$R$2843,9,0)</f>
        <v>6.0677000000000003</v>
      </c>
      <c r="E19" s="66">
        <f t="shared" si="0"/>
        <v>14</v>
      </c>
      <c r="F19" s="65">
        <f>VLOOKUP($A19,'Return Data'!$B$7:$R$2843,10,0)</f>
        <v>5.5887000000000002</v>
      </c>
      <c r="G19" s="66">
        <f t="shared" si="1"/>
        <v>14</v>
      </c>
      <c r="H19" s="65">
        <f>VLOOKUP($A19,'Return Data'!$B$7:$R$2843,11,0)</f>
        <v>3.0438999999999998</v>
      </c>
      <c r="I19" s="66">
        <f t="shared" si="2"/>
        <v>16</v>
      </c>
      <c r="J19" s="65">
        <f>VLOOKUP($A19,'Return Data'!$B$7:$R$2843,12,0)</f>
        <v>4.2122999999999999</v>
      </c>
      <c r="K19" s="66">
        <f t="shared" si="3"/>
        <v>16</v>
      </c>
      <c r="L19" s="65">
        <f>VLOOKUP($A19,'Return Data'!$B$7:$R$2843,13,0)</f>
        <v>6.3234000000000004</v>
      </c>
      <c r="M19" s="66">
        <f t="shared" si="4"/>
        <v>16</v>
      </c>
      <c r="N19" s="65">
        <f>VLOOKUP($A19,'Return Data'!$B$7:$R$2843,17,0)</f>
        <v>8.4604999999999997</v>
      </c>
      <c r="O19" s="66">
        <f t="shared" si="5"/>
        <v>15</v>
      </c>
      <c r="P19" s="65">
        <f>VLOOKUP($A19,'Return Data'!$B$7:$R$2843,14,0)</f>
        <v>8.6960999999999995</v>
      </c>
      <c r="Q19" s="66">
        <f t="shared" si="6"/>
        <v>14</v>
      </c>
      <c r="R19" s="65">
        <f>VLOOKUP($A19,'Return Data'!$B$7:$R$2843,16,0)</f>
        <v>8.1074999999999999</v>
      </c>
      <c r="S19" s="67">
        <f t="shared" si="7"/>
        <v>15</v>
      </c>
    </row>
    <row r="20" spans="1:19" x14ac:dyDescent="0.3">
      <c r="A20" s="82" t="s">
        <v>592</v>
      </c>
      <c r="B20" s="64">
        <f>VLOOKUP($A20,'Return Data'!$B$7:$R$2843,3,0)</f>
        <v>44330</v>
      </c>
      <c r="C20" s="65">
        <f>VLOOKUP($A20,'Return Data'!$B$7:$R$2843,4,0)</f>
        <v>16.587599999999998</v>
      </c>
      <c r="D20" s="65">
        <f>VLOOKUP($A20,'Return Data'!$B$7:$R$2843,9,0)</f>
        <v>6.5284000000000004</v>
      </c>
      <c r="E20" s="66">
        <f t="shared" si="0"/>
        <v>12</v>
      </c>
      <c r="F20" s="65">
        <f>VLOOKUP($A20,'Return Data'!$B$7:$R$2843,10,0)</f>
        <v>7.5810000000000004</v>
      </c>
      <c r="G20" s="66">
        <f t="shared" si="1"/>
        <v>3</v>
      </c>
      <c r="H20" s="65">
        <f>VLOOKUP($A20,'Return Data'!$B$7:$R$2843,11,0)</f>
        <v>4.2598000000000003</v>
      </c>
      <c r="I20" s="66">
        <f t="shared" si="2"/>
        <v>4</v>
      </c>
      <c r="J20" s="65">
        <f>VLOOKUP($A20,'Return Data'!$B$7:$R$2843,12,0)</f>
        <v>5.7503000000000002</v>
      </c>
      <c r="K20" s="66">
        <f t="shared" si="3"/>
        <v>2</v>
      </c>
      <c r="L20" s="65">
        <f>VLOOKUP($A20,'Return Data'!$B$7:$R$2843,13,0)</f>
        <v>7.8532000000000002</v>
      </c>
      <c r="M20" s="66">
        <f t="shared" si="4"/>
        <v>6</v>
      </c>
      <c r="N20" s="65">
        <f>VLOOKUP($A20,'Return Data'!$B$7:$R$2843,17,0)</f>
        <v>10.2456</v>
      </c>
      <c r="O20" s="66">
        <f t="shared" si="5"/>
        <v>2</v>
      </c>
      <c r="P20" s="65">
        <f>VLOOKUP($A20,'Return Data'!$B$7:$R$2843,14,0)</f>
        <v>9.7231000000000005</v>
      </c>
      <c r="Q20" s="66">
        <f t="shared" si="6"/>
        <v>3</v>
      </c>
      <c r="R20" s="65">
        <f>VLOOKUP($A20,'Return Data'!$B$7:$R$2843,16,0)</f>
        <v>8.7962000000000007</v>
      </c>
      <c r="S20" s="67">
        <f t="shared" si="7"/>
        <v>10</v>
      </c>
    </row>
    <row r="21" spans="1:19" x14ac:dyDescent="0.3">
      <c r="A21" s="82" t="s">
        <v>594</v>
      </c>
      <c r="B21" s="64">
        <f>VLOOKUP($A21,'Return Data'!$B$7:$R$2843,3,0)</f>
        <v>44330</v>
      </c>
      <c r="C21" s="65">
        <f>VLOOKUP($A21,'Return Data'!$B$7:$R$2843,4,0)</f>
        <v>19.965</v>
      </c>
      <c r="D21" s="65">
        <f>VLOOKUP($A21,'Return Data'!$B$7:$R$2843,9,0)</f>
        <v>9.8712999999999997</v>
      </c>
      <c r="E21" s="66">
        <f t="shared" si="0"/>
        <v>2</v>
      </c>
      <c r="F21" s="65">
        <f>VLOOKUP($A21,'Return Data'!$B$7:$R$2843,10,0)</f>
        <v>6.8636999999999997</v>
      </c>
      <c r="G21" s="66">
        <f t="shared" si="1"/>
        <v>5</v>
      </c>
      <c r="H21" s="65">
        <f>VLOOKUP($A21,'Return Data'!$B$7:$R$2843,11,0)</f>
        <v>4.0521000000000003</v>
      </c>
      <c r="I21" s="66">
        <f t="shared" si="2"/>
        <v>6</v>
      </c>
      <c r="J21" s="65">
        <f>VLOOKUP($A21,'Return Data'!$B$7:$R$2843,12,0)</f>
        <v>5.5903999999999998</v>
      </c>
      <c r="K21" s="66">
        <f t="shared" si="3"/>
        <v>4</v>
      </c>
      <c r="L21" s="65">
        <f>VLOOKUP($A21,'Return Data'!$B$7:$R$2843,13,0)</f>
        <v>7.2561999999999998</v>
      </c>
      <c r="M21" s="66">
        <f t="shared" si="4"/>
        <v>11</v>
      </c>
      <c r="N21" s="65">
        <f>VLOOKUP($A21,'Return Data'!$B$7:$R$2843,17,0)</f>
        <v>9.7417999999999996</v>
      </c>
      <c r="O21" s="66">
        <f t="shared" si="5"/>
        <v>6</v>
      </c>
      <c r="P21" s="65">
        <f>VLOOKUP($A21,'Return Data'!$B$7:$R$2843,14,0)</f>
        <v>9.2334999999999994</v>
      </c>
      <c r="Q21" s="66">
        <f t="shared" si="6"/>
        <v>9</v>
      </c>
      <c r="R21" s="65">
        <f>VLOOKUP($A21,'Return Data'!$B$7:$R$2843,16,0)</f>
        <v>8.8095999999999997</v>
      </c>
      <c r="S21" s="67">
        <f t="shared" si="7"/>
        <v>9</v>
      </c>
    </row>
    <row r="22" spans="1:19" x14ac:dyDescent="0.3">
      <c r="A22" s="82" t="s">
        <v>595</v>
      </c>
      <c r="B22" s="64">
        <f>VLOOKUP($A22,'Return Data'!$B$7:$R$2843,3,0)</f>
        <v>44330</v>
      </c>
      <c r="C22" s="65">
        <f>VLOOKUP($A22,'Return Data'!$B$7:$R$2843,4,0)</f>
        <v>2578.7035000000001</v>
      </c>
      <c r="D22" s="65">
        <f>VLOOKUP($A22,'Return Data'!$B$7:$R$2843,9,0)</f>
        <v>7.6247999999999996</v>
      </c>
      <c r="E22" s="66">
        <f t="shared" si="0"/>
        <v>5</v>
      </c>
      <c r="F22" s="65">
        <f>VLOOKUP($A22,'Return Data'!$B$7:$R$2843,10,0)</f>
        <v>5.0128000000000004</v>
      </c>
      <c r="G22" s="66">
        <f t="shared" si="1"/>
        <v>16</v>
      </c>
      <c r="H22" s="65">
        <f>VLOOKUP($A22,'Return Data'!$B$7:$R$2843,11,0)</f>
        <v>3.1484000000000001</v>
      </c>
      <c r="I22" s="66">
        <f t="shared" si="2"/>
        <v>15</v>
      </c>
      <c r="J22" s="65">
        <f>VLOOKUP($A22,'Return Data'!$B$7:$R$2843,12,0)</f>
        <v>4.8582000000000001</v>
      </c>
      <c r="K22" s="66">
        <f t="shared" si="3"/>
        <v>14</v>
      </c>
      <c r="L22" s="65">
        <f>VLOOKUP($A22,'Return Data'!$B$7:$R$2843,13,0)</f>
        <v>7.0881999999999996</v>
      </c>
      <c r="M22" s="66">
        <f t="shared" si="4"/>
        <v>12</v>
      </c>
      <c r="N22" s="65">
        <f>VLOOKUP($A22,'Return Data'!$B$7:$R$2843,17,0)</f>
        <v>9.3818000000000001</v>
      </c>
      <c r="O22" s="66">
        <f t="shared" si="5"/>
        <v>10</v>
      </c>
      <c r="P22" s="65">
        <f>VLOOKUP($A22,'Return Data'!$B$7:$R$2843,14,0)</f>
        <v>9.0405999999999995</v>
      </c>
      <c r="Q22" s="66">
        <f t="shared" si="6"/>
        <v>11</v>
      </c>
      <c r="R22" s="65">
        <f>VLOOKUP($A22,'Return Data'!$B$7:$R$2843,16,0)</f>
        <v>8.8612000000000002</v>
      </c>
      <c r="S22" s="67">
        <f t="shared" si="7"/>
        <v>8</v>
      </c>
    </row>
    <row r="23" spans="1:19" x14ac:dyDescent="0.3">
      <c r="A23" s="82" t="s">
        <v>598</v>
      </c>
      <c r="B23" s="64">
        <f>VLOOKUP($A23,'Return Data'!$B$7:$R$2843,3,0)</f>
        <v>44330</v>
      </c>
      <c r="C23" s="65">
        <f>VLOOKUP($A23,'Return Data'!$B$7:$R$2843,4,0)</f>
        <v>34.322499999999998</v>
      </c>
      <c r="D23" s="65">
        <f>VLOOKUP($A23,'Return Data'!$B$7:$R$2843,9,0)</f>
        <v>3.7643</v>
      </c>
      <c r="E23" s="66">
        <f t="shared" si="0"/>
        <v>17</v>
      </c>
      <c r="F23" s="65">
        <f>VLOOKUP($A23,'Return Data'!$B$7:$R$2843,10,0)</f>
        <v>3.8986000000000001</v>
      </c>
      <c r="G23" s="66">
        <f t="shared" si="1"/>
        <v>18</v>
      </c>
      <c r="H23" s="65">
        <f>VLOOKUP($A23,'Return Data'!$B$7:$R$2843,11,0)</f>
        <v>3.4194</v>
      </c>
      <c r="I23" s="66">
        <f t="shared" si="2"/>
        <v>14</v>
      </c>
      <c r="J23" s="65">
        <f>VLOOKUP($A23,'Return Data'!$B$7:$R$2843,12,0)</f>
        <v>4.0094000000000003</v>
      </c>
      <c r="K23" s="66">
        <f t="shared" si="3"/>
        <v>17</v>
      </c>
      <c r="L23" s="65">
        <f>VLOOKUP($A23,'Return Data'!$B$7:$R$2843,13,0)</f>
        <v>5.7053000000000003</v>
      </c>
      <c r="M23" s="66">
        <f t="shared" si="4"/>
        <v>17</v>
      </c>
      <c r="N23" s="65">
        <f>VLOOKUP($A23,'Return Data'!$B$7:$R$2843,17,0)</f>
        <v>7.819</v>
      </c>
      <c r="O23" s="66">
        <f t="shared" si="5"/>
        <v>16</v>
      </c>
      <c r="P23" s="65">
        <f>VLOOKUP($A23,'Return Data'!$B$7:$R$2843,14,0)</f>
        <v>8.0852000000000004</v>
      </c>
      <c r="Q23" s="66">
        <f t="shared" si="6"/>
        <v>16</v>
      </c>
      <c r="R23" s="65">
        <f>VLOOKUP($A23,'Return Data'!$B$7:$R$2843,16,0)</f>
        <v>7.8924000000000003</v>
      </c>
      <c r="S23" s="67">
        <f t="shared" si="7"/>
        <v>17</v>
      </c>
    </row>
    <row r="24" spans="1:19" x14ac:dyDescent="0.3">
      <c r="A24" s="82" t="s">
        <v>599</v>
      </c>
      <c r="B24" s="64">
        <f>VLOOKUP($A24,'Return Data'!$B$7:$R$2843,3,0)</f>
        <v>44330</v>
      </c>
      <c r="C24" s="65">
        <f>VLOOKUP($A24,'Return Data'!$B$7:$R$2843,4,0)</f>
        <v>11.4215</v>
      </c>
      <c r="D24" s="65">
        <f>VLOOKUP($A24,'Return Data'!$B$7:$R$2843,9,0)</f>
        <v>10.207000000000001</v>
      </c>
      <c r="E24" s="66">
        <f t="shared" si="0"/>
        <v>1</v>
      </c>
      <c r="F24" s="65">
        <f>VLOOKUP($A24,'Return Data'!$B$7:$R$2843,10,0)</f>
        <v>6.5494000000000003</v>
      </c>
      <c r="G24" s="66">
        <f t="shared" si="1"/>
        <v>9</v>
      </c>
      <c r="H24" s="65">
        <f>VLOOKUP($A24,'Return Data'!$B$7:$R$2843,11,0)</f>
        <v>3.8111000000000002</v>
      </c>
      <c r="I24" s="66">
        <f t="shared" si="2"/>
        <v>9</v>
      </c>
      <c r="J24" s="65">
        <f>VLOOKUP($A24,'Return Data'!$B$7:$R$2843,12,0)</f>
        <v>5.3798000000000004</v>
      </c>
      <c r="K24" s="66">
        <f t="shared" si="3"/>
        <v>7</v>
      </c>
      <c r="L24" s="65">
        <f>VLOOKUP($A24,'Return Data'!$B$7:$R$2843,13,0)</f>
        <v>8.2453000000000003</v>
      </c>
      <c r="M24" s="66">
        <f t="shared" si="4"/>
        <v>2</v>
      </c>
      <c r="N24" s="65"/>
      <c r="O24" s="66"/>
      <c r="P24" s="65"/>
      <c r="Q24" s="66"/>
      <c r="R24" s="65">
        <f>VLOOKUP($A24,'Return Data'!$B$7:$R$2843,16,0)</f>
        <v>8.6928000000000001</v>
      </c>
      <c r="S24" s="67">
        <f t="shared" si="7"/>
        <v>11</v>
      </c>
    </row>
    <row r="25" spans="1:19" x14ac:dyDescent="0.3">
      <c r="A25" s="82" t="s">
        <v>601</v>
      </c>
      <c r="B25" s="64">
        <f>VLOOKUP($A25,'Return Data'!$B$7:$R$2843,3,0)</f>
        <v>44330</v>
      </c>
      <c r="C25" s="65">
        <f>VLOOKUP($A25,'Return Data'!$B$7:$R$2843,4,0)</f>
        <v>16.352799999999998</v>
      </c>
      <c r="D25" s="65">
        <f>VLOOKUP($A25,'Return Data'!$B$7:$R$2843,9,0)</f>
        <v>5.4385000000000003</v>
      </c>
      <c r="E25" s="66">
        <f t="shared" si="0"/>
        <v>15</v>
      </c>
      <c r="F25" s="65">
        <f>VLOOKUP($A25,'Return Data'!$B$7:$R$2843,10,0)</f>
        <v>4.6950000000000003</v>
      </c>
      <c r="G25" s="66">
        <f t="shared" si="1"/>
        <v>17</v>
      </c>
      <c r="H25" s="65">
        <f>VLOOKUP($A25,'Return Data'!$B$7:$R$2843,11,0)</f>
        <v>2.6819000000000002</v>
      </c>
      <c r="I25" s="66">
        <f t="shared" si="2"/>
        <v>18</v>
      </c>
      <c r="J25" s="65">
        <f>VLOOKUP($A25,'Return Data'!$B$7:$R$2843,12,0)</f>
        <v>3.8759000000000001</v>
      </c>
      <c r="K25" s="66">
        <f t="shared" si="3"/>
        <v>18</v>
      </c>
      <c r="L25" s="65">
        <f>VLOOKUP($A25,'Return Data'!$B$7:$R$2843,13,0)</f>
        <v>5.6013999999999999</v>
      </c>
      <c r="M25" s="66">
        <f t="shared" si="4"/>
        <v>18</v>
      </c>
      <c r="N25" s="65">
        <f>VLOOKUP($A25,'Return Data'!$B$7:$R$2843,17,0)</f>
        <v>7.5118</v>
      </c>
      <c r="O25" s="66">
        <f>RANK(N25,N$8:N$25,0)</f>
        <v>17</v>
      </c>
      <c r="P25" s="65">
        <f>VLOOKUP($A25,'Return Data'!$B$7:$R$2843,14,0)</f>
        <v>4.5731999999999999</v>
      </c>
      <c r="Q25" s="66">
        <f>RANK(P25,P$8:P$25,0)</f>
        <v>17</v>
      </c>
      <c r="R25" s="65">
        <f>VLOOKUP($A25,'Return Data'!$B$7:$R$2843,16,0)</f>
        <v>6.9897</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6.7886444444444454</v>
      </c>
      <c r="E27" s="88"/>
      <c r="F27" s="89">
        <f>AVERAGE(F8:F25)</f>
        <v>6.4383888888888885</v>
      </c>
      <c r="G27" s="88"/>
      <c r="H27" s="89">
        <f>AVERAGE(H8:H25)</f>
        <v>3.7332000000000005</v>
      </c>
      <c r="I27" s="88"/>
      <c r="J27" s="89">
        <f>AVERAGE(J8:J25)</f>
        <v>5.0856888888888889</v>
      </c>
      <c r="K27" s="88"/>
      <c r="L27" s="89">
        <f>AVERAGE(L8:L25)</f>
        <v>7.2968111111111114</v>
      </c>
      <c r="M27" s="88"/>
      <c r="N27" s="89">
        <f>AVERAGE(N8:N25)</f>
        <v>9.4210882352941159</v>
      </c>
      <c r="O27" s="88"/>
      <c r="P27" s="89">
        <f>AVERAGE(P8:P25)</f>
        <v>8.959500000000002</v>
      </c>
      <c r="Q27" s="88"/>
      <c r="R27" s="89">
        <f>AVERAGE(R8:R25)</f>
        <v>8.6321000000000012</v>
      </c>
      <c r="S27" s="90"/>
    </row>
    <row r="28" spans="1:19" x14ac:dyDescent="0.3">
      <c r="A28" s="87" t="s">
        <v>28</v>
      </c>
      <c r="B28" s="88"/>
      <c r="C28" s="88"/>
      <c r="D28" s="89">
        <f>MIN(D8:D25)</f>
        <v>3.2383999999999999</v>
      </c>
      <c r="E28" s="88"/>
      <c r="F28" s="89">
        <f>MIN(F8:F25)</f>
        <v>3.8986000000000001</v>
      </c>
      <c r="G28" s="88"/>
      <c r="H28" s="89">
        <f>MIN(H8:H25)</f>
        <v>2.6819000000000002</v>
      </c>
      <c r="I28" s="88"/>
      <c r="J28" s="89">
        <f>MIN(J8:J25)</f>
        <v>3.8759000000000001</v>
      </c>
      <c r="K28" s="88"/>
      <c r="L28" s="89">
        <f>MIN(L8:L25)</f>
        <v>5.6013999999999999</v>
      </c>
      <c r="M28" s="88"/>
      <c r="N28" s="89">
        <f>MIN(N8:N25)</f>
        <v>7.5118</v>
      </c>
      <c r="O28" s="88"/>
      <c r="P28" s="89">
        <f>MIN(P8:P25)</f>
        <v>4.5731999999999999</v>
      </c>
      <c r="Q28" s="88"/>
      <c r="R28" s="89">
        <f>MIN(R8:R25)</f>
        <v>6.9897</v>
      </c>
      <c r="S28" s="90"/>
    </row>
    <row r="29" spans="1:19" ht="15" thickBot="1" x14ac:dyDescent="0.35">
      <c r="A29" s="91" t="s">
        <v>29</v>
      </c>
      <c r="B29" s="92"/>
      <c r="C29" s="92"/>
      <c r="D29" s="93">
        <f>MAX(D8:D25)</f>
        <v>10.207000000000001</v>
      </c>
      <c r="E29" s="92"/>
      <c r="F29" s="93">
        <f>MAX(F8:F25)</f>
        <v>9.2715999999999994</v>
      </c>
      <c r="G29" s="92"/>
      <c r="H29" s="93">
        <f>MAX(H8:H25)</f>
        <v>4.5016999999999996</v>
      </c>
      <c r="I29" s="92"/>
      <c r="J29" s="93">
        <f>MAX(J8:J25)</f>
        <v>5.8343999999999996</v>
      </c>
      <c r="K29" s="92"/>
      <c r="L29" s="93">
        <f>MAX(L8:L25)</f>
        <v>8.4549000000000003</v>
      </c>
      <c r="M29" s="92"/>
      <c r="N29" s="93">
        <f>MAX(N8:N25)</f>
        <v>11.823499999999999</v>
      </c>
      <c r="O29" s="92"/>
      <c r="P29" s="93">
        <f>MAX(P8:P25)</f>
        <v>10.678100000000001</v>
      </c>
      <c r="Q29" s="92"/>
      <c r="R29" s="93">
        <f>MAX(R8:R25)</f>
        <v>9.4517000000000007</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1598</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44330</v>
      </c>
      <c r="C8" s="65">
        <f>VLOOKUP($A8,'Return Data'!$B$7:$R$2843,4,0)</f>
        <v>286.06799999999998</v>
      </c>
      <c r="D8" s="65">
        <f>VLOOKUP($A8,'Return Data'!$B$7:$R$2843,9,0)</f>
        <v>7.1441999999999997</v>
      </c>
      <c r="E8" s="66">
        <f t="shared" ref="E8:E27" si="0">RANK(D8,D$8:D$27,0)</f>
        <v>7</v>
      </c>
      <c r="F8" s="65">
        <f>VLOOKUP($A8,'Return Data'!$B$7:$R$2843,10,0)</f>
        <v>6.5109000000000004</v>
      </c>
      <c r="G8" s="66">
        <f t="shared" ref="G8:G27" si="1">RANK(F8,F$8:F$27,0)</f>
        <v>8</v>
      </c>
      <c r="H8" s="65">
        <f>VLOOKUP($A8,'Return Data'!$B$7:$R$2843,11,0)</f>
        <v>3.5101</v>
      </c>
      <c r="I8" s="66">
        <f t="shared" ref="I8:I27" si="2">RANK(H8,H$8:H$27,0)</f>
        <v>10</v>
      </c>
      <c r="J8" s="65">
        <f>VLOOKUP($A8,'Return Data'!$B$7:$R$2843,12,0)</f>
        <v>5.1044999999999998</v>
      </c>
      <c r="K8" s="66">
        <f t="shared" ref="K8:K27" si="3">RANK(J8,J$8:J$27,0)</f>
        <v>7</v>
      </c>
      <c r="L8" s="65">
        <f>VLOOKUP($A8,'Return Data'!$B$7:$R$2843,13,0)</f>
        <v>7.5545999999999998</v>
      </c>
      <c r="M8" s="66">
        <f t="shared" ref="M8:M25" si="4">RANK(L8,L$8:L$27,0)</f>
        <v>6</v>
      </c>
      <c r="N8" s="65">
        <f>VLOOKUP($A8,'Return Data'!$B$7:$R$2843,17,0)</f>
        <v>9.3838000000000008</v>
      </c>
      <c r="O8" s="66">
        <f t="shared" ref="O8:O23" si="5">RANK(N8,N$8:N$27,0)</f>
        <v>4</v>
      </c>
      <c r="P8" s="65">
        <f>VLOOKUP($A8,'Return Data'!$B$7:$R$2843,14,0)</f>
        <v>8.9632000000000005</v>
      </c>
      <c r="Q8" s="66">
        <f t="shared" ref="Q8:Q23" si="6">RANK(P8,P$8:P$27,0)</f>
        <v>6</v>
      </c>
      <c r="R8" s="65">
        <f>VLOOKUP($A8,'Return Data'!$B$7:$R$2843,16,0)</f>
        <v>8.3920999999999992</v>
      </c>
      <c r="S8" s="67">
        <f t="shared" ref="S8:S27" si="7">RANK(R8,R$8:R$27,0)</f>
        <v>11</v>
      </c>
    </row>
    <row r="9" spans="1:19" x14ac:dyDescent="0.3">
      <c r="A9" s="82" t="s">
        <v>568</v>
      </c>
      <c r="B9" s="64">
        <f>VLOOKUP($A9,'Return Data'!$B$7:$R$2843,3,0)</f>
        <v>44330</v>
      </c>
      <c r="C9" s="65">
        <f>VLOOKUP($A9,'Return Data'!$B$7:$R$2843,4,0)</f>
        <v>2074.7611000000002</v>
      </c>
      <c r="D9" s="65">
        <f>VLOOKUP($A9,'Return Data'!$B$7:$R$2843,9,0)</f>
        <v>6.0800999999999998</v>
      </c>
      <c r="E9" s="66">
        <f t="shared" si="0"/>
        <v>13</v>
      </c>
      <c r="F9" s="65">
        <f>VLOOKUP($A9,'Return Data'!$B$7:$R$2843,10,0)</f>
        <v>5.7257999999999996</v>
      </c>
      <c r="G9" s="66">
        <f t="shared" si="1"/>
        <v>14</v>
      </c>
      <c r="H9" s="65">
        <f>VLOOKUP($A9,'Return Data'!$B$7:$R$2843,11,0)</f>
        <v>3.5749</v>
      </c>
      <c r="I9" s="66">
        <f t="shared" si="2"/>
        <v>9</v>
      </c>
      <c r="J9" s="65">
        <f>VLOOKUP($A9,'Return Data'!$B$7:$R$2843,12,0)</f>
        <v>4.7352999999999996</v>
      </c>
      <c r="K9" s="66">
        <f t="shared" si="3"/>
        <v>15</v>
      </c>
      <c r="L9" s="65">
        <f>VLOOKUP($A9,'Return Data'!$B$7:$R$2843,13,0)</f>
        <v>6.9941000000000004</v>
      </c>
      <c r="M9" s="66">
        <f t="shared" si="4"/>
        <v>12</v>
      </c>
      <c r="N9" s="65">
        <f>VLOOKUP($A9,'Return Data'!$B$7:$R$2843,17,0)</f>
        <v>8.8818999999999999</v>
      </c>
      <c r="O9" s="66">
        <f t="shared" si="5"/>
        <v>10</v>
      </c>
      <c r="P9" s="65">
        <f>VLOOKUP($A9,'Return Data'!$B$7:$R$2843,14,0)</f>
        <v>8.8374000000000006</v>
      </c>
      <c r="Q9" s="66">
        <f t="shared" si="6"/>
        <v>9</v>
      </c>
      <c r="R9" s="65">
        <f>VLOOKUP($A9,'Return Data'!$B$7:$R$2843,16,0)</f>
        <v>8.5092999999999996</v>
      </c>
      <c r="S9" s="67">
        <f t="shared" si="7"/>
        <v>6</v>
      </c>
    </row>
    <row r="10" spans="1:19" x14ac:dyDescent="0.3">
      <c r="A10" s="82" t="s">
        <v>570</v>
      </c>
      <c r="B10" s="64">
        <f>VLOOKUP($A10,'Return Data'!$B$7:$R$2843,3,0)</f>
        <v>44330</v>
      </c>
      <c r="C10" s="65">
        <f>VLOOKUP($A10,'Return Data'!$B$7:$R$2843,4,0)</f>
        <v>18.886299999999999</v>
      </c>
      <c r="D10" s="65">
        <f>VLOOKUP($A10,'Return Data'!$B$7:$R$2843,9,0)</f>
        <v>6.8045</v>
      </c>
      <c r="E10" s="66">
        <f t="shared" si="0"/>
        <v>10</v>
      </c>
      <c r="F10" s="65">
        <f>VLOOKUP($A10,'Return Data'!$B$7:$R$2843,10,0)</f>
        <v>6.4215</v>
      </c>
      <c r="G10" s="66">
        <f t="shared" si="1"/>
        <v>9</v>
      </c>
      <c r="H10" s="65">
        <f>VLOOKUP($A10,'Return Data'!$B$7:$R$2843,11,0)</f>
        <v>3.3742000000000001</v>
      </c>
      <c r="I10" s="66">
        <f t="shared" si="2"/>
        <v>11</v>
      </c>
      <c r="J10" s="65">
        <f>VLOOKUP($A10,'Return Data'!$B$7:$R$2843,12,0)</f>
        <v>4.8635000000000002</v>
      </c>
      <c r="K10" s="66">
        <f t="shared" si="3"/>
        <v>11</v>
      </c>
      <c r="L10" s="65">
        <f>VLOOKUP($A10,'Return Data'!$B$7:$R$2843,13,0)</f>
        <v>6.7625999999999999</v>
      </c>
      <c r="M10" s="66">
        <f t="shared" si="4"/>
        <v>13</v>
      </c>
      <c r="N10" s="65">
        <f>VLOOKUP($A10,'Return Data'!$B$7:$R$2843,17,0)</f>
        <v>9.3146000000000004</v>
      </c>
      <c r="O10" s="66">
        <f t="shared" si="5"/>
        <v>7</v>
      </c>
      <c r="P10" s="65">
        <f>VLOOKUP($A10,'Return Data'!$B$7:$R$2843,14,0)</f>
        <v>8.9202999999999992</v>
      </c>
      <c r="Q10" s="66">
        <f t="shared" si="6"/>
        <v>7</v>
      </c>
      <c r="R10" s="65">
        <f>VLOOKUP($A10,'Return Data'!$B$7:$R$2843,16,0)</f>
        <v>8.6452000000000009</v>
      </c>
      <c r="S10" s="67">
        <f t="shared" si="7"/>
        <v>4</v>
      </c>
    </row>
    <row r="11" spans="1:19" x14ac:dyDescent="0.3">
      <c r="A11" s="82" t="s">
        <v>572</v>
      </c>
      <c r="B11" s="64">
        <f>VLOOKUP($A11,'Return Data'!$B$7:$R$2843,3,0)</f>
        <v>44330</v>
      </c>
      <c r="C11" s="65">
        <f>VLOOKUP($A11,'Return Data'!$B$7:$R$2843,4,0)</f>
        <v>19.2363</v>
      </c>
      <c r="D11" s="65">
        <f>VLOOKUP($A11,'Return Data'!$B$7:$R$2843,9,0)</f>
        <v>2.9247999999999998</v>
      </c>
      <c r="E11" s="66">
        <f t="shared" si="0"/>
        <v>19</v>
      </c>
      <c r="F11" s="65">
        <f>VLOOKUP($A11,'Return Data'!$B$7:$R$2843,10,0)</f>
        <v>8.9464000000000006</v>
      </c>
      <c r="G11" s="66">
        <f t="shared" si="1"/>
        <v>2</v>
      </c>
      <c r="H11" s="65">
        <f>VLOOKUP($A11,'Return Data'!$B$7:$R$2843,11,0)</f>
        <v>3.3420000000000001</v>
      </c>
      <c r="I11" s="66">
        <f t="shared" si="2"/>
        <v>13</v>
      </c>
      <c r="J11" s="65">
        <f>VLOOKUP($A11,'Return Data'!$B$7:$R$2843,12,0)</f>
        <v>5.0632000000000001</v>
      </c>
      <c r="K11" s="66">
        <f t="shared" si="3"/>
        <v>8</v>
      </c>
      <c r="L11" s="65">
        <f>VLOOKUP($A11,'Return Data'!$B$7:$R$2843,13,0)</f>
        <v>7.5031999999999996</v>
      </c>
      <c r="M11" s="66">
        <f t="shared" si="4"/>
        <v>7</v>
      </c>
      <c r="N11" s="65">
        <f>VLOOKUP($A11,'Return Data'!$B$7:$R$2843,17,0)</f>
        <v>11.443899999999999</v>
      </c>
      <c r="O11" s="66">
        <f t="shared" si="5"/>
        <v>1</v>
      </c>
      <c r="P11" s="65">
        <f>VLOOKUP($A11,'Return Data'!$B$7:$R$2843,14,0)</f>
        <v>10.3515</v>
      </c>
      <c r="Q11" s="66">
        <f t="shared" si="6"/>
        <v>1</v>
      </c>
      <c r="R11" s="65">
        <f>VLOOKUP($A11,'Return Data'!$B$7:$R$2843,16,0)</f>
        <v>8.9024000000000001</v>
      </c>
      <c r="S11" s="67">
        <f t="shared" si="7"/>
        <v>3</v>
      </c>
    </row>
    <row r="12" spans="1:19" x14ac:dyDescent="0.3">
      <c r="A12" s="82" t="s">
        <v>573</v>
      </c>
      <c r="B12" s="64">
        <f>VLOOKUP($A12,'Return Data'!$B$7:$R$2843,3,0)</f>
        <v>44330</v>
      </c>
      <c r="C12" s="65">
        <f>VLOOKUP($A12,'Return Data'!$B$7:$R$2843,4,0)</f>
        <v>17.672699999999999</v>
      </c>
      <c r="D12" s="65">
        <f>VLOOKUP($A12,'Return Data'!$B$7:$R$2843,9,0)</f>
        <v>8.2691999999999997</v>
      </c>
      <c r="E12" s="66">
        <f t="shared" si="0"/>
        <v>3</v>
      </c>
      <c r="F12" s="65">
        <f>VLOOKUP($A12,'Return Data'!$B$7:$R$2843,10,0)</f>
        <v>6.8323999999999998</v>
      </c>
      <c r="G12" s="66">
        <f t="shared" si="1"/>
        <v>6</v>
      </c>
      <c r="H12" s="65">
        <f>VLOOKUP($A12,'Return Data'!$B$7:$R$2843,11,0)</f>
        <v>3.9670000000000001</v>
      </c>
      <c r="I12" s="66">
        <f t="shared" si="2"/>
        <v>4</v>
      </c>
      <c r="J12" s="65">
        <f>VLOOKUP($A12,'Return Data'!$B$7:$R$2843,12,0)</f>
        <v>4.8479999999999999</v>
      </c>
      <c r="K12" s="66">
        <f t="shared" si="3"/>
        <v>12</v>
      </c>
      <c r="L12" s="65">
        <f>VLOOKUP($A12,'Return Data'!$B$7:$R$2843,13,0)</f>
        <v>6.4813000000000001</v>
      </c>
      <c r="M12" s="66">
        <f t="shared" si="4"/>
        <v>16</v>
      </c>
      <c r="N12" s="65">
        <f>VLOOKUP($A12,'Return Data'!$B$7:$R$2843,17,0)</f>
        <v>8.8359000000000005</v>
      </c>
      <c r="O12" s="66">
        <f t="shared" si="5"/>
        <v>12</v>
      </c>
      <c r="P12" s="65">
        <f>VLOOKUP($A12,'Return Data'!$B$7:$R$2843,14,0)</f>
        <v>9.1441999999999997</v>
      </c>
      <c r="Q12" s="66">
        <f t="shared" si="6"/>
        <v>4</v>
      </c>
      <c r="R12" s="65">
        <f>VLOOKUP($A12,'Return Data'!$B$7:$R$2843,16,0)</f>
        <v>8.4029000000000007</v>
      </c>
      <c r="S12" s="67">
        <f t="shared" si="7"/>
        <v>10</v>
      </c>
    </row>
    <row r="13" spans="1:19" x14ac:dyDescent="0.3">
      <c r="A13" s="82" t="s">
        <v>576</v>
      </c>
      <c r="B13" s="64">
        <f>VLOOKUP($A13,'Return Data'!$B$7:$R$2843,3,0)</f>
        <v>44330</v>
      </c>
      <c r="C13" s="65">
        <f>VLOOKUP($A13,'Return Data'!$B$7:$R$2843,4,0)</f>
        <v>18.008400000000002</v>
      </c>
      <c r="D13" s="65">
        <f>VLOOKUP($A13,'Return Data'!$B$7:$R$2843,9,0)</f>
        <v>6.2667999999999999</v>
      </c>
      <c r="E13" s="66">
        <f t="shared" si="0"/>
        <v>12</v>
      </c>
      <c r="F13" s="65">
        <f>VLOOKUP($A13,'Return Data'!$B$7:$R$2843,10,0)</f>
        <v>5.7817999999999996</v>
      </c>
      <c r="G13" s="66">
        <f t="shared" si="1"/>
        <v>13</v>
      </c>
      <c r="H13" s="65">
        <f>VLOOKUP($A13,'Return Data'!$B$7:$R$2843,11,0)</f>
        <v>3.8315000000000001</v>
      </c>
      <c r="I13" s="66">
        <f t="shared" si="2"/>
        <v>5</v>
      </c>
      <c r="J13" s="65">
        <f>VLOOKUP($A13,'Return Data'!$B$7:$R$2843,12,0)</f>
        <v>5.3605999999999998</v>
      </c>
      <c r="K13" s="66">
        <f t="shared" si="3"/>
        <v>3</v>
      </c>
      <c r="L13" s="65">
        <f>VLOOKUP($A13,'Return Data'!$B$7:$R$2843,13,0)</f>
        <v>7.9600999999999997</v>
      </c>
      <c r="M13" s="66">
        <f t="shared" si="4"/>
        <v>3</v>
      </c>
      <c r="N13" s="65">
        <f>VLOOKUP($A13,'Return Data'!$B$7:$R$2843,17,0)</f>
        <v>9.2217000000000002</v>
      </c>
      <c r="O13" s="66">
        <f t="shared" si="5"/>
        <v>9</v>
      </c>
      <c r="P13" s="65">
        <f>VLOOKUP($A13,'Return Data'!$B$7:$R$2843,14,0)</f>
        <v>8.8569999999999993</v>
      </c>
      <c r="Q13" s="66">
        <f t="shared" si="6"/>
        <v>8</v>
      </c>
      <c r="R13" s="65">
        <f>VLOOKUP($A13,'Return Data'!$B$7:$R$2843,16,0)</f>
        <v>8.5881000000000007</v>
      </c>
      <c r="S13" s="67">
        <f t="shared" si="7"/>
        <v>5</v>
      </c>
    </row>
    <row r="14" spans="1:19" x14ac:dyDescent="0.3">
      <c r="A14" s="82" t="s">
        <v>577</v>
      </c>
      <c r="B14" s="64">
        <f>VLOOKUP($A14,'Return Data'!$B$7:$R$2843,3,0)</f>
        <v>44330</v>
      </c>
      <c r="C14" s="65">
        <f>VLOOKUP($A14,'Return Data'!$B$7:$R$2843,4,0)</f>
        <v>25.203800000000001</v>
      </c>
      <c r="D14" s="65">
        <f>VLOOKUP($A14,'Return Data'!$B$7:$R$2843,9,0)</f>
        <v>7.1406000000000001</v>
      </c>
      <c r="E14" s="66">
        <f t="shared" si="0"/>
        <v>8</v>
      </c>
      <c r="F14" s="65">
        <f>VLOOKUP($A14,'Return Data'!$B$7:$R$2843,10,0)</f>
        <v>5.0388999999999999</v>
      </c>
      <c r="G14" s="66">
        <f t="shared" si="1"/>
        <v>16</v>
      </c>
      <c r="H14" s="65">
        <f>VLOOKUP($A14,'Return Data'!$B$7:$R$2843,11,0)</f>
        <v>4.0374999999999996</v>
      </c>
      <c r="I14" s="66">
        <f t="shared" si="2"/>
        <v>3</v>
      </c>
      <c r="J14" s="65">
        <f>VLOOKUP($A14,'Return Data'!$B$7:$R$2843,12,0)</f>
        <v>5.1287000000000003</v>
      </c>
      <c r="K14" s="66">
        <f t="shared" si="3"/>
        <v>5</v>
      </c>
      <c r="L14" s="65">
        <f>VLOOKUP($A14,'Return Data'!$B$7:$R$2843,13,0)</f>
        <v>7.5568999999999997</v>
      </c>
      <c r="M14" s="66">
        <f t="shared" si="4"/>
        <v>5</v>
      </c>
      <c r="N14" s="65">
        <f>VLOOKUP($A14,'Return Data'!$B$7:$R$2843,17,0)</f>
        <v>8.7451000000000008</v>
      </c>
      <c r="O14" s="66">
        <f t="shared" si="5"/>
        <v>13</v>
      </c>
      <c r="P14" s="65">
        <f>VLOOKUP($A14,'Return Data'!$B$7:$R$2843,14,0)</f>
        <v>8.2448999999999995</v>
      </c>
      <c r="Q14" s="66">
        <f t="shared" si="6"/>
        <v>13</v>
      </c>
      <c r="R14" s="65">
        <f>VLOOKUP($A14,'Return Data'!$B$7:$R$2843,16,0)</f>
        <v>8.4679000000000002</v>
      </c>
      <c r="S14" s="67">
        <f t="shared" si="7"/>
        <v>7</v>
      </c>
    </row>
    <row r="15" spans="1:19" x14ac:dyDescent="0.3">
      <c r="A15" s="82" t="s">
        <v>580</v>
      </c>
      <c r="B15" s="64">
        <f>VLOOKUP($A15,'Return Data'!$B$7:$R$2843,3,0)</f>
        <v>44330</v>
      </c>
      <c r="C15" s="65">
        <f>VLOOKUP($A15,'Return Data'!$B$7:$R$2843,4,0)</f>
        <v>19.392199999999999</v>
      </c>
      <c r="D15" s="65">
        <f>VLOOKUP($A15,'Return Data'!$B$7:$R$2843,9,0)</f>
        <v>6.2869000000000002</v>
      </c>
      <c r="E15" s="66">
        <f t="shared" si="0"/>
        <v>11</v>
      </c>
      <c r="F15" s="65">
        <f>VLOOKUP($A15,'Return Data'!$B$7:$R$2843,10,0)</f>
        <v>6.5182000000000002</v>
      </c>
      <c r="G15" s="66">
        <f t="shared" si="1"/>
        <v>7</v>
      </c>
      <c r="H15" s="65">
        <f>VLOOKUP($A15,'Return Data'!$B$7:$R$2843,11,0)</f>
        <v>3.7355</v>
      </c>
      <c r="I15" s="66">
        <f t="shared" si="2"/>
        <v>7</v>
      </c>
      <c r="J15" s="65">
        <f>VLOOKUP($A15,'Return Data'!$B$7:$R$2843,12,0)</f>
        <v>4.9474999999999998</v>
      </c>
      <c r="K15" s="66">
        <f t="shared" si="3"/>
        <v>9</v>
      </c>
      <c r="L15" s="65">
        <f>VLOOKUP($A15,'Return Data'!$B$7:$R$2843,13,0)</f>
        <v>7.4306999999999999</v>
      </c>
      <c r="M15" s="66">
        <f t="shared" si="4"/>
        <v>8</v>
      </c>
      <c r="N15" s="65">
        <f>VLOOKUP($A15,'Return Data'!$B$7:$R$2843,17,0)</f>
        <v>9.8056000000000001</v>
      </c>
      <c r="O15" s="66">
        <f t="shared" si="5"/>
        <v>2</v>
      </c>
      <c r="P15" s="65">
        <f>VLOOKUP($A15,'Return Data'!$B$7:$R$2843,14,0)</f>
        <v>9.6798000000000002</v>
      </c>
      <c r="Q15" s="66">
        <f t="shared" si="6"/>
        <v>2</v>
      </c>
      <c r="R15" s="65">
        <f>VLOOKUP($A15,'Return Data'!$B$7:$R$2843,16,0)</f>
        <v>8.4206000000000003</v>
      </c>
      <c r="S15" s="67">
        <f t="shared" si="7"/>
        <v>9</v>
      </c>
    </row>
    <row r="16" spans="1:19" x14ac:dyDescent="0.3">
      <c r="A16" s="82" t="s">
        <v>583</v>
      </c>
      <c r="B16" s="64">
        <f>VLOOKUP($A16,'Return Data'!$B$7:$R$2843,3,0)</f>
        <v>44330</v>
      </c>
      <c r="C16" s="65">
        <f>VLOOKUP($A16,'Return Data'!$B$7:$R$2843,4,0)</f>
        <v>1820.3434999999999</v>
      </c>
      <c r="D16" s="65">
        <f>VLOOKUP($A16,'Return Data'!$B$7:$R$2843,9,0)</f>
        <v>3.6004999999999998</v>
      </c>
      <c r="E16" s="66">
        <f t="shared" si="0"/>
        <v>18</v>
      </c>
      <c r="F16" s="65">
        <f>VLOOKUP($A16,'Return Data'!$B$7:$R$2843,10,0)</f>
        <v>8.4597999999999995</v>
      </c>
      <c r="G16" s="66">
        <f t="shared" si="1"/>
        <v>3</v>
      </c>
      <c r="H16" s="65">
        <f>VLOOKUP($A16,'Return Data'!$B$7:$R$2843,11,0)</f>
        <v>2.6097999999999999</v>
      </c>
      <c r="I16" s="66">
        <f t="shared" si="2"/>
        <v>19</v>
      </c>
      <c r="J16" s="65">
        <f>VLOOKUP($A16,'Return Data'!$B$7:$R$2843,12,0)</f>
        <v>4.0979000000000001</v>
      </c>
      <c r="K16" s="66">
        <f t="shared" si="3"/>
        <v>17</v>
      </c>
      <c r="L16" s="65">
        <f>VLOOKUP($A16,'Return Data'!$B$7:$R$2843,13,0)</f>
        <v>6.2679999999999998</v>
      </c>
      <c r="M16" s="66">
        <f t="shared" si="4"/>
        <v>17</v>
      </c>
      <c r="N16" s="65">
        <f>VLOOKUP($A16,'Return Data'!$B$7:$R$2843,17,0)</f>
        <v>8.2309000000000001</v>
      </c>
      <c r="O16" s="66">
        <f t="shared" si="5"/>
        <v>14</v>
      </c>
      <c r="P16" s="65">
        <f>VLOOKUP($A16,'Return Data'!$B$7:$R$2843,14,0)</f>
        <v>8.1536000000000008</v>
      </c>
      <c r="Q16" s="66">
        <f t="shared" si="6"/>
        <v>14</v>
      </c>
      <c r="R16" s="65">
        <f>VLOOKUP($A16,'Return Data'!$B$7:$R$2843,16,0)</f>
        <v>7.4116999999999997</v>
      </c>
      <c r="S16" s="67">
        <f t="shared" si="7"/>
        <v>18</v>
      </c>
    </row>
    <row r="17" spans="1:19" x14ac:dyDescent="0.3">
      <c r="A17" s="82" t="s">
        <v>585</v>
      </c>
      <c r="B17" s="64">
        <f>VLOOKUP($A17,'Return Data'!$B$7:$R$2843,3,0)</f>
        <v>44330</v>
      </c>
      <c r="C17" s="65">
        <f>VLOOKUP($A17,'Return Data'!$B$7:$R$2843,4,0)</f>
        <v>50.770200000000003</v>
      </c>
      <c r="D17" s="65">
        <f>VLOOKUP($A17,'Return Data'!$B$7:$R$2843,9,0)</f>
        <v>6.8186</v>
      </c>
      <c r="E17" s="66">
        <f t="shared" si="0"/>
        <v>9</v>
      </c>
      <c r="F17" s="65">
        <f>VLOOKUP($A17,'Return Data'!$B$7:$R$2843,10,0)</f>
        <v>5.2714999999999996</v>
      </c>
      <c r="G17" s="66">
        <f t="shared" si="1"/>
        <v>15</v>
      </c>
      <c r="H17" s="65">
        <f>VLOOKUP($A17,'Return Data'!$B$7:$R$2843,11,0)</f>
        <v>3.3195999999999999</v>
      </c>
      <c r="I17" s="66">
        <f t="shared" si="2"/>
        <v>14</v>
      </c>
      <c r="J17" s="65">
        <f>VLOOKUP($A17,'Return Data'!$B$7:$R$2843,12,0)</f>
        <v>4.7976000000000001</v>
      </c>
      <c r="K17" s="66">
        <f t="shared" si="3"/>
        <v>13</v>
      </c>
      <c r="L17" s="65">
        <f>VLOOKUP($A17,'Return Data'!$B$7:$R$2843,13,0)</f>
        <v>7.3571999999999997</v>
      </c>
      <c r="M17" s="66">
        <f t="shared" si="4"/>
        <v>9</v>
      </c>
      <c r="N17" s="65">
        <f>VLOOKUP($A17,'Return Data'!$B$7:$R$2843,17,0)</f>
        <v>9.3734999999999999</v>
      </c>
      <c r="O17" s="66">
        <f t="shared" si="5"/>
        <v>6</v>
      </c>
      <c r="P17" s="65">
        <f>VLOOKUP($A17,'Return Data'!$B$7:$R$2843,14,0)</f>
        <v>9.0870999999999995</v>
      </c>
      <c r="Q17" s="66">
        <f t="shared" si="6"/>
        <v>5</v>
      </c>
      <c r="R17" s="65">
        <f>VLOOKUP($A17,'Return Data'!$B$7:$R$2843,16,0)</f>
        <v>7.5266000000000002</v>
      </c>
      <c r="S17" s="67">
        <f t="shared" si="7"/>
        <v>17</v>
      </c>
    </row>
    <row r="18" spans="1:19" x14ac:dyDescent="0.3">
      <c r="A18" s="82" t="s">
        <v>588</v>
      </c>
      <c r="B18" s="64">
        <f>VLOOKUP($A18,'Return Data'!$B$7:$R$2843,3,0)</f>
        <v>44330</v>
      </c>
      <c r="C18" s="65">
        <f>VLOOKUP($A18,'Return Data'!$B$7:$R$2843,4,0)</f>
        <v>19.5824</v>
      </c>
      <c r="D18" s="65">
        <f>VLOOKUP($A18,'Return Data'!$B$7:$R$2843,9,0)</f>
        <v>7.3807999999999998</v>
      </c>
      <c r="E18" s="66">
        <f t="shared" si="0"/>
        <v>5</v>
      </c>
      <c r="F18" s="65">
        <f>VLOOKUP($A18,'Return Data'!$B$7:$R$2843,10,0)</f>
        <v>6.1348000000000003</v>
      </c>
      <c r="G18" s="66">
        <f t="shared" si="1"/>
        <v>11</v>
      </c>
      <c r="H18" s="65">
        <f>VLOOKUP($A18,'Return Data'!$B$7:$R$2843,11,0)</f>
        <v>3.3719000000000001</v>
      </c>
      <c r="I18" s="66">
        <f t="shared" si="2"/>
        <v>12</v>
      </c>
      <c r="J18" s="65">
        <f>VLOOKUP($A18,'Return Data'!$B$7:$R$2843,12,0)</f>
        <v>4.7416</v>
      </c>
      <c r="K18" s="66">
        <f t="shared" si="3"/>
        <v>14</v>
      </c>
      <c r="L18" s="65">
        <f>VLOOKUP($A18,'Return Data'!$B$7:$R$2843,13,0)</f>
        <v>7.0498000000000003</v>
      </c>
      <c r="M18" s="66">
        <f t="shared" si="4"/>
        <v>11</v>
      </c>
      <c r="N18" s="65">
        <f>VLOOKUP($A18,'Return Data'!$B$7:$R$2843,17,0)</f>
        <v>9.3795999999999999</v>
      </c>
      <c r="O18" s="66">
        <f t="shared" si="5"/>
        <v>5</v>
      </c>
      <c r="P18" s="65">
        <f>VLOOKUP($A18,'Return Data'!$B$7:$R$2843,14,0)</f>
        <v>8.4456000000000007</v>
      </c>
      <c r="Q18" s="66">
        <f t="shared" si="6"/>
        <v>12</v>
      </c>
      <c r="R18" s="65">
        <f>VLOOKUP($A18,'Return Data'!$B$7:$R$2843,16,0)</f>
        <v>5.0438000000000001</v>
      </c>
      <c r="S18" s="67">
        <f t="shared" si="7"/>
        <v>20</v>
      </c>
    </row>
    <row r="19" spans="1:19" x14ac:dyDescent="0.3">
      <c r="A19" s="82" t="s">
        <v>589</v>
      </c>
      <c r="B19" s="64">
        <f>VLOOKUP($A19,'Return Data'!$B$7:$R$2843,3,0)</f>
        <v>44330</v>
      </c>
      <c r="C19" s="65">
        <f>VLOOKUP($A19,'Return Data'!$B$7:$R$2843,4,0)</f>
        <v>27.596499999999999</v>
      </c>
      <c r="D19" s="65">
        <f>VLOOKUP($A19,'Return Data'!$B$7:$R$2843,9,0)</f>
        <v>5.5195999999999996</v>
      </c>
      <c r="E19" s="66">
        <f t="shared" si="0"/>
        <v>15</v>
      </c>
      <c r="F19" s="65">
        <f>VLOOKUP($A19,'Return Data'!$B$7:$R$2843,10,0)</f>
        <v>5.0316999999999998</v>
      </c>
      <c r="G19" s="66">
        <f t="shared" si="1"/>
        <v>17</v>
      </c>
      <c r="H19" s="65">
        <f>VLOOKUP($A19,'Return Data'!$B$7:$R$2843,11,0)</f>
        <v>2.4860000000000002</v>
      </c>
      <c r="I19" s="66">
        <f t="shared" si="2"/>
        <v>20</v>
      </c>
      <c r="J19" s="65">
        <f>VLOOKUP($A19,'Return Data'!$B$7:$R$2843,12,0)</f>
        <v>3.6558000000000002</v>
      </c>
      <c r="K19" s="66">
        <f t="shared" si="3"/>
        <v>20</v>
      </c>
      <c r="L19" s="65">
        <f>VLOOKUP($A19,'Return Data'!$B$7:$R$2843,13,0)</f>
        <v>5.7478999999999996</v>
      </c>
      <c r="M19" s="66">
        <f t="shared" si="4"/>
        <v>18</v>
      </c>
      <c r="N19" s="65">
        <f>VLOOKUP($A19,'Return Data'!$B$7:$R$2843,17,0)</f>
        <v>7.8757000000000001</v>
      </c>
      <c r="O19" s="66">
        <f t="shared" si="5"/>
        <v>15</v>
      </c>
      <c r="P19" s="65">
        <f>VLOOKUP($A19,'Return Data'!$B$7:$R$2843,14,0)</f>
        <v>8.1085999999999991</v>
      </c>
      <c r="Q19" s="66">
        <f t="shared" si="6"/>
        <v>15</v>
      </c>
      <c r="R19" s="65">
        <f>VLOOKUP($A19,'Return Data'!$B$7:$R$2843,16,0)</f>
        <v>7.5384000000000002</v>
      </c>
      <c r="S19" s="67">
        <f t="shared" si="7"/>
        <v>16</v>
      </c>
    </row>
    <row r="20" spans="1:19" x14ac:dyDescent="0.3">
      <c r="A20" s="82" t="s">
        <v>591</v>
      </c>
      <c r="B20" s="64">
        <f>VLOOKUP($A20,'Return Data'!$B$7:$R$2843,3,0)</f>
        <v>44330</v>
      </c>
      <c r="C20" s="65">
        <f>VLOOKUP($A20,'Return Data'!$B$7:$R$2843,4,0)</f>
        <v>16.268899999999999</v>
      </c>
      <c r="D20" s="65">
        <f>VLOOKUP($A20,'Return Data'!$B$7:$R$2843,9,0)</f>
        <v>6.0616000000000003</v>
      </c>
      <c r="E20" s="66">
        <f t="shared" si="0"/>
        <v>14</v>
      </c>
      <c r="F20" s="65">
        <f>VLOOKUP($A20,'Return Data'!$B$7:$R$2843,10,0)</f>
        <v>7.1058000000000003</v>
      </c>
      <c r="G20" s="66">
        <f t="shared" si="1"/>
        <v>5</v>
      </c>
      <c r="H20" s="65">
        <f>VLOOKUP($A20,'Return Data'!$B$7:$R$2843,11,0)</f>
        <v>3.7715000000000001</v>
      </c>
      <c r="I20" s="66">
        <f t="shared" si="2"/>
        <v>6</v>
      </c>
      <c r="J20" s="65">
        <f>VLOOKUP($A20,'Return Data'!$B$7:$R$2843,12,0)</f>
        <v>5.2483000000000004</v>
      </c>
      <c r="K20" s="66">
        <f t="shared" si="3"/>
        <v>4</v>
      </c>
      <c r="L20" s="65">
        <f>VLOOKUP($A20,'Return Data'!$B$7:$R$2843,13,0)</f>
        <v>7.3323</v>
      </c>
      <c r="M20" s="66">
        <f t="shared" si="4"/>
        <v>10</v>
      </c>
      <c r="N20" s="65">
        <f>VLOOKUP($A20,'Return Data'!$B$7:$R$2843,17,0)</f>
        <v>9.7355999999999998</v>
      </c>
      <c r="O20" s="66">
        <f t="shared" si="5"/>
        <v>3</v>
      </c>
      <c r="P20" s="65">
        <f>VLOOKUP($A20,'Return Data'!$B$7:$R$2843,14,0)</f>
        <v>9.2350999999999992</v>
      </c>
      <c r="Q20" s="66">
        <f t="shared" si="6"/>
        <v>3</v>
      </c>
      <c r="R20" s="65">
        <f>VLOOKUP($A20,'Return Data'!$B$7:$R$2843,16,0)</f>
        <v>8.4451999999999998</v>
      </c>
      <c r="S20" s="67">
        <f t="shared" si="7"/>
        <v>8</v>
      </c>
    </row>
    <row r="21" spans="1:19" x14ac:dyDescent="0.3">
      <c r="A21" s="82" t="s">
        <v>593</v>
      </c>
      <c r="B21" s="64">
        <f>VLOOKUP($A21,'Return Data'!$B$7:$R$2843,3,0)</f>
        <v>44330</v>
      </c>
      <c r="C21" s="65">
        <f>VLOOKUP($A21,'Return Data'!$B$7:$R$2843,4,0)</f>
        <v>19.197399999999998</v>
      </c>
      <c r="D21" s="65">
        <f>VLOOKUP($A21,'Return Data'!$B$7:$R$2843,9,0)</f>
        <v>9.3870000000000005</v>
      </c>
      <c r="E21" s="66">
        <f t="shared" si="0"/>
        <v>2</v>
      </c>
      <c r="F21" s="65">
        <f>VLOOKUP($A21,'Return Data'!$B$7:$R$2843,10,0)</f>
        <v>6.3848000000000003</v>
      </c>
      <c r="G21" s="66">
        <f t="shared" si="1"/>
        <v>10</v>
      </c>
      <c r="H21" s="65">
        <f>VLOOKUP($A21,'Return Data'!$B$7:$R$2843,11,0)</f>
        <v>3.5790999999999999</v>
      </c>
      <c r="I21" s="66">
        <f t="shared" si="2"/>
        <v>8</v>
      </c>
      <c r="J21" s="65">
        <f>VLOOKUP($A21,'Return Data'!$B$7:$R$2843,12,0)</f>
        <v>5.1090999999999998</v>
      </c>
      <c r="K21" s="66">
        <f t="shared" si="3"/>
        <v>6</v>
      </c>
      <c r="L21" s="65">
        <f>VLOOKUP($A21,'Return Data'!$B$7:$R$2843,13,0)</f>
        <v>6.7565999999999997</v>
      </c>
      <c r="M21" s="66">
        <f t="shared" si="4"/>
        <v>14</v>
      </c>
      <c r="N21" s="65">
        <f>VLOOKUP($A21,'Return Data'!$B$7:$R$2843,17,0)</f>
        <v>9.2317</v>
      </c>
      <c r="O21" s="66">
        <f t="shared" si="5"/>
        <v>8</v>
      </c>
      <c r="P21" s="65">
        <f>VLOOKUP($A21,'Return Data'!$B$7:$R$2843,14,0)</f>
        <v>8.7042999999999999</v>
      </c>
      <c r="Q21" s="66">
        <f t="shared" si="6"/>
        <v>10</v>
      </c>
      <c r="R21" s="65">
        <f>VLOOKUP($A21,'Return Data'!$B$7:$R$2843,16,0)</f>
        <v>8.2898999999999994</v>
      </c>
      <c r="S21" s="67">
        <f t="shared" si="7"/>
        <v>12</v>
      </c>
    </row>
    <row r="22" spans="1:19" x14ac:dyDescent="0.3">
      <c r="A22" s="82" t="s">
        <v>596</v>
      </c>
      <c r="B22" s="64">
        <f>VLOOKUP($A22,'Return Data'!$B$7:$R$2843,3,0)</f>
        <v>44330</v>
      </c>
      <c r="C22" s="65">
        <f>VLOOKUP($A22,'Return Data'!$B$7:$R$2843,4,0)</f>
        <v>2473.2422999999999</v>
      </c>
      <c r="D22" s="65">
        <f>VLOOKUP($A22,'Return Data'!$B$7:$R$2843,9,0)</f>
        <v>7.1515000000000004</v>
      </c>
      <c r="E22" s="66">
        <f t="shared" si="0"/>
        <v>6</v>
      </c>
      <c r="F22" s="65">
        <f>VLOOKUP($A22,'Return Data'!$B$7:$R$2843,10,0)</f>
        <v>4.5385999999999997</v>
      </c>
      <c r="G22" s="66">
        <f t="shared" si="1"/>
        <v>19</v>
      </c>
      <c r="H22" s="65">
        <f>VLOOKUP($A22,'Return Data'!$B$7:$R$2843,11,0)</f>
        <v>2.6722000000000001</v>
      </c>
      <c r="I22" s="66">
        <f t="shared" si="2"/>
        <v>17</v>
      </c>
      <c r="J22" s="65">
        <f>VLOOKUP($A22,'Return Data'!$B$7:$R$2843,12,0)</f>
        <v>4.3719999999999999</v>
      </c>
      <c r="K22" s="66">
        <f t="shared" si="3"/>
        <v>16</v>
      </c>
      <c r="L22" s="65">
        <f>VLOOKUP($A22,'Return Data'!$B$7:$R$2843,13,0)</f>
        <v>6.5856000000000003</v>
      </c>
      <c r="M22" s="66">
        <f t="shared" si="4"/>
        <v>15</v>
      </c>
      <c r="N22" s="65">
        <f>VLOOKUP($A22,'Return Data'!$B$7:$R$2843,17,0)</f>
        <v>8.8696999999999999</v>
      </c>
      <c r="O22" s="66">
        <f t="shared" si="5"/>
        <v>11</v>
      </c>
      <c r="P22" s="65">
        <f>VLOOKUP($A22,'Return Data'!$B$7:$R$2843,14,0)</f>
        <v>8.5185999999999993</v>
      </c>
      <c r="Q22" s="66">
        <f t="shared" si="6"/>
        <v>11</v>
      </c>
      <c r="R22" s="65">
        <f>VLOOKUP($A22,'Return Data'!$B$7:$R$2843,16,0)</f>
        <v>8.1171000000000006</v>
      </c>
      <c r="S22" s="67">
        <f t="shared" si="7"/>
        <v>14</v>
      </c>
    </row>
    <row r="23" spans="1:19" x14ac:dyDescent="0.3">
      <c r="A23" s="82" t="s">
        <v>597</v>
      </c>
      <c r="B23" s="64">
        <f>VLOOKUP($A23,'Return Data'!$B$7:$R$2843,3,0)</f>
        <v>44330</v>
      </c>
      <c r="C23" s="65">
        <f>VLOOKUP($A23,'Return Data'!$B$7:$R$2843,4,0)</f>
        <v>34.045299999999997</v>
      </c>
      <c r="D23" s="65">
        <f>VLOOKUP($A23,'Return Data'!$B$7:$R$2843,9,0)</f>
        <v>3.7073999999999998</v>
      </c>
      <c r="E23" s="66">
        <f t="shared" si="0"/>
        <v>17</v>
      </c>
      <c r="F23" s="65">
        <f>VLOOKUP($A23,'Return Data'!$B$7:$R$2843,10,0)</f>
        <v>3.7338</v>
      </c>
      <c r="G23" s="66">
        <f t="shared" si="1"/>
        <v>20</v>
      </c>
      <c r="H23" s="65">
        <f>VLOOKUP($A23,'Return Data'!$B$7:$R$2843,11,0)</f>
        <v>3.2376999999999998</v>
      </c>
      <c r="I23" s="66">
        <f t="shared" si="2"/>
        <v>16</v>
      </c>
      <c r="J23" s="65">
        <f>VLOOKUP($A23,'Return Data'!$B$7:$R$2843,12,0)</f>
        <v>3.8420000000000001</v>
      </c>
      <c r="K23" s="66">
        <f t="shared" si="3"/>
        <v>18</v>
      </c>
      <c r="L23" s="65">
        <f>VLOOKUP($A23,'Return Data'!$B$7:$R$2843,13,0)</f>
        <v>5.5419</v>
      </c>
      <c r="M23" s="66">
        <f t="shared" si="4"/>
        <v>20</v>
      </c>
      <c r="N23" s="65">
        <f>VLOOKUP($A23,'Return Data'!$B$7:$R$2843,17,0)</f>
        <v>7.6646999999999998</v>
      </c>
      <c r="O23" s="66">
        <f t="shared" si="5"/>
        <v>16</v>
      </c>
      <c r="P23" s="65">
        <f>VLOOKUP($A23,'Return Data'!$B$7:$R$2843,14,0)</f>
        <v>7.9340999999999999</v>
      </c>
      <c r="Q23" s="66">
        <f t="shared" si="6"/>
        <v>16</v>
      </c>
      <c r="R23" s="65">
        <f>VLOOKUP($A23,'Return Data'!$B$7:$R$2843,16,0)</f>
        <v>7.7656999999999998</v>
      </c>
      <c r="S23" s="67">
        <f t="shared" si="7"/>
        <v>15</v>
      </c>
    </row>
    <row r="24" spans="1:19" x14ac:dyDescent="0.3">
      <c r="A24" s="82" t="s">
        <v>600</v>
      </c>
      <c r="B24" s="64">
        <f>VLOOKUP($A24,'Return Data'!$B$7:$R$2843,3,0)</f>
        <v>44330</v>
      </c>
      <c r="C24" s="65">
        <f>VLOOKUP($A24,'Return Data'!$B$7:$R$2843,4,0)</f>
        <v>11.327</v>
      </c>
      <c r="D24" s="65">
        <f>VLOOKUP($A24,'Return Data'!$B$7:$R$2843,9,0)</f>
        <v>9.76</v>
      </c>
      <c r="E24" s="66">
        <f t="shared" si="0"/>
        <v>1</v>
      </c>
      <c r="F24" s="65">
        <f>VLOOKUP($A24,'Return Data'!$B$7:$R$2843,10,0)</f>
        <v>6.0495000000000001</v>
      </c>
      <c r="G24" s="66">
        <f t="shared" si="1"/>
        <v>12</v>
      </c>
      <c r="H24" s="65">
        <f>VLOOKUP($A24,'Return Data'!$B$7:$R$2843,11,0)</f>
        <v>3.3060999999999998</v>
      </c>
      <c r="I24" s="66">
        <f t="shared" si="2"/>
        <v>15</v>
      </c>
      <c r="J24" s="65">
        <f>VLOOKUP($A24,'Return Data'!$B$7:$R$2843,12,0)</f>
        <v>4.8689</v>
      </c>
      <c r="K24" s="66">
        <f t="shared" si="3"/>
        <v>10</v>
      </c>
      <c r="L24" s="65">
        <f>VLOOKUP($A24,'Return Data'!$B$7:$R$2843,13,0)</f>
        <v>7.7069000000000001</v>
      </c>
      <c r="M24" s="66">
        <f t="shared" si="4"/>
        <v>4</v>
      </c>
      <c r="N24" s="65"/>
      <c r="O24" s="66"/>
      <c r="P24" s="65"/>
      <c r="Q24" s="66"/>
      <c r="R24" s="65">
        <f>VLOOKUP($A24,'Return Data'!$B$7:$R$2843,16,0)</f>
        <v>8.1280000000000001</v>
      </c>
      <c r="S24" s="67">
        <f t="shared" si="7"/>
        <v>13</v>
      </c>
    </row>
    <row r="25" spans="1:19" x14ac:dyDescent="0.3">
      <c r="A25" s="82" t="s">
        <v>602</v>
      </c>
      <c r="B25" s="64">
        <f>VLOOKUP($A25,'Return Data'!$B$7:$R$2843,3,0)</f>
        <v>44330</v>
      </c>
      <c r="C25" s="65">
        <f>VLOOKUP($A25,'Return Data'!$B$7:$R$2843,4,0)</f>
        <v>16.244499999999999</v>
      </c>
      <c r="D25" s="65">
        <f>VLOOKUP($A25,'Return Data'!$B$7:$R$2843,9,0)</f>
        <v>5.3615000000000004</v>
      </c>
      <c r="E25" s="66">
        <f t="shared" si="0"/>
        <v>16</v>
      </c>
      <c r="F25" s="65">
        <f>VLOOKUP($A25,'Return Data'!$B$7:$R$2843,10,0)</f>
        <v>4.6256000000000004</v>
      </c>
      <c r="G25" s="66">
        <f t="shared" si="1"/>
        <v>18</v>
      </c>
      <c r="H25" s="65">
        <f>VLOOKUP($A25,'Return Data'!$B$7:$R$2843,11,0)</f>
        <v>2.6151</v>
      </c>
      <c r="I25" s="66">
        <f t="shared" si="2"/>
        <v>18</v>
      </c>
      <c r="J25" s="65">
        <f>VLOOKUP($A25,'Return Data'!$B$7:$R$2843,12,0)</f>
        <v>3.8214000000000001</v>
      </c>
      <c r="K25" s="66">
        <f t="shared" si="3"/>
        <v>19</v>
      </c>
      <c r="L25" s="65">
        <f>VLOOKUP($A25,'Return Data'!$B$7:$R$2843,13,0)</f>
        <v>5.5488999999999997</v>
      </c>
      <c r="M25" s="66">
        <f t="shared" si="4"/>
        <v>19</v>
      </c>
      <c r="N25" s="65">
        <f>VLOOKUP($A25,'Return Data'!$B$7:$R$2843,17,0)</f>
        <v>7.4470000000000001</v>
      </c>
      <c r="O25" s="66">
        <f>RANK(N25,N$8:N$27,0)</f>
        <v>17</v>
      </c>
      <c r="P25" s="65">
        <f>VLOOKUP($A25,'Return Data'!$B$7:$R$2843,14,0)</f>
        <v>4.4946000000000002</v>
      </c>
      <c r="Q25" s="66">
        <f>RANK(P25,P$8:P$27,0)</f>
        <v>17</v>
      </c>
      <c r="R25" s="65">
        <f>VLOOKUP($A25,'Return Data'!$B$7:$R$2843,16,0)</f>
        <v>6.8920000000000003</v>
      </c>
      <c r="S25" s="67">
        <f t="shared" si="7"/>
        <v>19</v>
      </c>
    </row>
    <row r="26" spans="1:19" x14ac:dyDescent="0.3">
      <c r="A26" s="82" t="s">
        <v>714</v>
      </c>
      <c r="B26" s="64">
        <f>VLOOKUP($A26,'Return Data'!$B$7:$R$2843,3,0)</f>
        <v>44330</v>
      </c>
      <c r="C26" s="65">
        <f>VLOOKUP($A26,'Return Data'!$B$7:$R$2843,4,0)</f>
        <v>1127.7547999999999</v>
      </c>
      <c r="D26" s="65">
        <f>VLOOKUP($A26,'Return Data'!$B$7:$R$2843,9,0)</f>
        <v>7.7798999999999996</v>
      </c>
      <c r="E26" s="66">
        <f t="shared" si="0"/>
        <v>4</v>
      </c>
      <c r="F26" s="65">
        <f>VLOOKUP($A26,'Return Data'!$B$7:$R$2843,10,0)</f>
        <v>7.7058999999999997</v>
      </c>
      <c r="G26" s="66">
        <f t="shared" si="1"/>
        <v>4</v>
      </c>
      <c r="H26" s="65">
        <f>VLOOKUP($A26,'Return Data'!$B$7:$R$2843,11,0)</f>
        <v>4.6704999999999997</v>
      </c>
      <c r="I26" s="66">
        <f t="shared" si="2"/>
        <v>1</v>
      </c>
      <c r="J26" s="65">
        <f>VLOOKUP($A26,'Return Data'!$B$7:$R$2843,12,0)</f>
        <v>5.9397000000000002</v>
      </c>
      <c r="K26" s="66">
        <f t="shared" si="3"/>
        <v>2</v>
      </c>
      <c r="L26" s="65">
        <f>VLOOKUP($A26,'Return Data'!$B$7:$R$2843,13,0)</f>
        <v>8.1437000000000008</v>
      </c>
      <c r="M26" s="66">
        <f t="shared" ref="M26:M27" si="8">RANK(L26,L$8:L$27,0)</f>
        <v>2</v>
      </c>
      <c r="N26" s="65"/>
      <c r="O26" s="66"/>
      <c r="P26" s="65"/>
      <c r="Q26" s="66"/>
      <c r="R26" s="65">
        <f>VLOOKUP($A26,'Return Data'!$B$7:$R$2843,16,0)</f>
        <v>9.1041000000000007</v>
      </c>
      <c r="S26" s="67">
        <f t="shared" si="7"/>
        <v>2</v>
      </c>
    </row>
    <row r="27" spans="1:19" x14ac:dyDescent="0.3">
      <c r="A27" s="82" t="s">
        <v>715</v>
      </c>
      <c r="B27" s="64">
        <f>VLOOKUP($A27,'Return Data'!$B$7:$R$2843,3,0)</f>
        <v>44330</v>
      </c>
      <c r="C27" s="65">
        <f>VLOOKUP($A27,'Return Data'!$B$7:$R$2843,4,0)</f>
        <v>1148.7129</v>
      </c>
      <c r="D27" s="65">
        <f>VLOOKUP($A27,'Return Data'!$B$7:$R$2843,9,0)</f>
        <v>2.3431000000000002</v>
      </c>
      <c r="E27" s="66">
        <f t="shared" si="0"/>
        <v>20</v>
      </c>
      <c r="F27" s="65">
        <f>VLOOKUP($A27,'Return Data'!$B$7:$R$2843,10,0)</f>
        <v>11.378299999999999</v>
      </c>
      <c r="G27" s="66">
        <f t="shared" si="1"/>
        <v>1</v>
      </c>
      <c r="H27" s="65">
        <f>VLOOKUP($A27,'Return Data'!$B$7:$R$2843,11,0)</f>
        <v>4.6196000000000002</v>
      </c>
      <c r="I27" s="66">
        <f t="shared" si="2"/>
        <v>2</v>
      </c>
      <c r="J27" s="65">
        <f>VLOOKUP($A27,'Return Data'!$B$7:$R$2843,12,0)</f>
        <v>6.1144999999999996</v>
      </c>
      <c r="K27" s="66">
        <f t="shared" si="3"/>
        <v>1</v>
      </c>
      <c r="L27" s="65">
        <f>VLOOKUP($A27,'Return Data'!$B$7:$R$2843,13,0)</f>
        <v>8.4956999999999994</v>
      </c>
      <c r="M27" s="66">
        <f t="shared" si="8"/>
        <v>1</v>
      </c>
      <c r="N27" s="65"/>
      <c r="O27" s="66"/>
      <c r="P27" s="65"/>
      <c r="Q27" s="66"/>
      <c r="R27" s="65">
        <f>VLOOKUP($A27,'Return Data'!$B$7:$R$2843,16,0)</f>
        <v>10.577199999999999</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6.2894300000000003</v>
      </c>
      <c r="E29" s="88"/>
      <c r="F29" s="89">
        <f>AVERAGE(F8:F27)</f>
        <v>6.4097999999999997</v>
      </c>
      <c r="G29" s="88"/>
      <c r="H29" s="89">
        <f>AVERAGE(H8:H27)</f>
        <v>3.4815899999999997</v>
      </c>
      <c r="I29" s="88"/>
      <c r="J29" s="89">
        <f>AVERAGE(J8:J27)</f>
        <v>4.833005</v>
      </c>
      <c r="K29" s="88"/>
      <c r="L29" s="89">
        <f>AVERAGE(L8:L27)</f>
        <v>7.0389000000000008</v>
      </c>
      <c r="M29" s="88"/>
      <c r="N29" s="89">
        <f>AVERAGE(N8:N27)</f>
        <v>9.0259352941176463</v>
      </c>
      <c r="O29" s="88"/>
      <c r="P29" s="89">
        <f>AVERAGE(P8:P27)</f>
        <v>8.5694058823529407</v>
      </c>
      <c r="Q29" s="88"/>
      <c r="R29" s="89">
        <f>AVERAGE(R8:R27)</f>
        <v>8.1584099999999999</v>
      </c>
      <c r="S29" s="90"/>
    </row>
    <row r="30" spans="1:19" x14ac:dyDescent="0.3">
      <c r="A30" s="87" t="s">
        <v>28</v>
      </c>
      <c r="B30" s="88"/>
      <c r="C30" s="88"/>
      <c r="D30" s="89">
        <f>MIN(D8:D27)</f>
        <v>2.3431000000000002</v>
      </c>
      <c r="E30" s="88"/>
      <c r="F30" s="89">
        <f>MIN(F8:F27)</f>
        <v>3.7338</v>
      </c>
      <c r="G30" s="88"/>
      <c r="H30" s="89">
        <f>MIN(H8:H27)</f>
        <v>2.4860000000000002</v>
      </c>
      <c r="I30" s="88"/>
      <c r="J30" s="89">
        <f>MIN(J8:J27)</f>
        <v>3.6558000000000002</v>
      </c>
      <c r="K30" s="88"/>
      <c r="L30" s="89">
        <f>MIN(L8:L27)</f>
        <v>5.5419</v>
      </c>
      <c r="M30" s="88"/>
      <c r="N30" s="89">
        <f>MIN(N8:N27)</f>
        <v>7.4470000000000001</v>
      </c>
      <c r="O30" s="88"/>
      <c r="P30" s="89">
        <f>MIN(P8:P27)</f>
        <v>4.4946000000000002</v>
      </c>
      <c r="Q30" s="88"/>
      <c r="R30" s="89">
        <f>MIN(R8:R27)</f>
        <v>5.0438000000000001</v>
      </c>
      <c r="S30" s="90"/>
    </row>
    <row r="31" spans="1:19" ht="15" thickBot="1" x14ac:dyDescent="0.35">
      <c r="A31" s="91" t="s">
        <v>29</v>
      </c>
      <c r="B31" s="92"/>
      <c r="C31" s="92"/>
      <c r="D31" s="93">
        <f>MAX(D8:D27)</f>
        <v>9.76</v>
      </c>
      <c r="E31" s="92"/>
      <c r="F31" s="93">
        <f>MAX(F8:F27)</f>
        <v>11.378299999999999</v>
      </c>
      <c r="G31" s="92"/>
      <c r="H31" s="93">
        <f>MAX(H8:H27)</f>
        <v>4.6704999999999997</v>
      </c>
      <c r="I31" s="92"/>
      <c r="J31" s="93">
        <f>MAX(J8:J27)</f>
        <v>6.1144999999999996</v>
      </c>
      <c r="K31" s="92"/>
      <c r="L31" s="93">
        <f>MAX(L8:L27)</f>
        <v>8.4956999999999994</v>
      </c>
      <c r="M31" s="92"/>
      <c r="N31" s="93">
        <f>MAX(N8:N27)</f>
        <v>11.443899999999999</v>
      </c>
      <c r="O31" s="92"/>
      <c r="P31" s="93">
        <f>MAX(P8:P27)</f>
        <v>10.3515</v>
      </c>
      <c r="Q31" s="92"/>
      <c r="R31" s="93">
        <f>MAX(R8:R27)</f>
        <v>10.577199999999999</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1605</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44330</v>
      </c>
      <c r="C8" s="65">
        <f>VLOOKUP($A8,'Return Data'!$B$7:$R$2843,4,0)</f>
        <v>4389.8164999999999</v>
      </c>
      <c r="D8" s="65">
        <f>VLOOKUP($A8,'Return Data'!$B$7:$R$2843,9,0)</f>
        <v>51.848300000000002</v>
      </c>
      <c r="E8" s="66">
        <f>RANK(D8,D$8:D$18,0)</f>
        <v>3</v>
      </c>
      <c r="F8" s="65">
        <f>VLOOKUP($A8,'Return Data'!$B$7:$R$2843,10,0)</f>
        <v>5.3159999999999998</v>
      </c>
      <c r="G8" s="66">
        <f>RANK(F8,F$8:F$18,0)</f>
        <v>5</v>
      </c>
      <c r="H8" s="65">
        <f>VLOOKUP($A8,'Return Data'!$B$7:$R$2843,11,0)</f>
        <v>-11.824400000000001</v>
      </c>
      <c r="I8" s="66">
        <f>RANK(H8,H$8:H$18,0)</f>
        <v>5</v>
      </c>
      <c r="J8" s="65">
        <f>VLOOKUP($A8,'Return Data'!$B$7:$R$2843,12,0)</f>
        <v>-12.7089</v>
      </c>
      <c r="K8" s="66">
        <f>RANK(J8,J$8:J$18,0)</f>
        <v>3</v>
      </c>
      <c r="L8" s="65">
        <f>VLOOKUP($A8,'Return Data'!$B$7:$R$2843,13,0)</f>
        <v>1.0619000000000001</v>
      </c>
      <c r="M8" s="66">
        <f>RANK(L8,L$8:L$18,0)</f>
        <v>10</v>
      </c>
      <c r="N8" s="65">
        <f>VLOOKUP($A8,'Return Data'!$B$7:$R$2843,17,0)</f>
        <v>21.0669</v>
      </c>
      <c r="O8" s="66">
        <f>RANK(N8,N$8:N$18,0)</f>
        <v>2</v>
      </c>
      <c r="P8" s="65">
        <f>VLOOKUP($A8,'Return Data'!$B$7:$R$2843,14,0)</f>
        <v>14.217000000000001</v>
      </c>
      <c r="Q8" s="66">
        <f>RANK(P8,P$8:P$18,0)</f>
        <v>3</v>
      </c>
      <c r="R8" s="65">
        <f>VLOOKUP($A8,'Return Data'!$B$7:$R$2843,16,0)</f>
        <v>7.0053999999999998</v>
      </c>
      <c r="S8" s="67">
        <f>RANK(R8,R$8:R$18,0)</f>
        <v>10</v>
      </c>
    </row>
    <row r="9" spans="1:19" x14ac:dyDescent="0.3">
      <c r="A9" s="82" t="s">
        <v>878</v>
      </c>
      <c r="B9" s="64">
        <f>VLOOKUP($A9,'Return Data'!$B$7:$R$2843,3,0)</f>
        <v>44330</v>
      </c>
      <c r="C9" s="65">
        <f>VLOOKUP($A9,'Return Data'!$B$7:$R$2843,4,0)</f>
        <v>41.629899999999999</v>
      </c>
      <c r="D9" s="65">
        <f>VLOOKUP($A9,'Return Data'!$B$7:$R$2843,9,0)</f>
        <v>51.771999999999998</v>
      </c>
      <c r="E9" s="66">
        <f t="shared" ref="E9:E18" si="0">RANK(D9,D$8:D$18,0)</f>
        <v>5</v>
      </c>
      <c r="F9" s="65">
        <f>VLOOKUP($A9,'Return Data'!$B$7:$R$2843,10,0)</f>
        <v>5.4206000000000003</v>
      </c>
      <c r="G9" s="66">
        <f t="shared" ref="G9:G18" si="1">RANK(F9,F$8:F$18,0)</f>
        <v>4</v>
      </c>
      <c r="H9" s="65">
        <f>VLOOKUP($A9,'Return Data'!$B$7:$R$2843,11,0)</f>
        <v>-11.6738</v>
      </c>
      <c r="I9" s="66">
        <f t="shared" ref="I9:I18" si="2">RANK(H9,H$8:H$18,0)</f>
        <v>2</v>
      </c>
      <c r="J9" s="65">
        <f>VLOOKUP($A9,'Return Data'!$B$7:$R$2843,12,0)</f>
        <v>-12.5329</v>
      </c>
      <c r="K9" s="66">
        <f t="shared" ref="K9:K18" si="3">RANK(J9,J$8:J$18,0)</f>
        <v>1</v>
      </c>
      <c r="L9" s="65">
        <f>VLOOKUP($A9,'Return Data'!$B$7:$R$2843,13,0)</f>
        <v>1.6133999999999999</v>
      </c>
      <c r="M9" s="66">
        <f t="shared" ref="M9:M18" si="4">RANK(L9,L$8:L$18,0)</f>
        <v>1</v>
      </c>
      <c r="N9" s="65">
        <f>VLOOKUP($A9,'Return Data'!$B$7:$R$2843,17,0)</f>
        <v>20.997299999999999</v>
      </c>
      <c r="O9" s="66">
        <f t="shared" ref="O9:O18" si="5">RANK(N9,N$8:N$18,0)</f>
        <v>3</v>
      </c>
      <c r="P9" s="65">
        <f>VLOOKUP($A9,'Return Data'!$B$7:$R$2843,14,0)</f>
        <v>14.257999999999999</v>
      </c>
      <c r="Q9" s="66">
        <f t="shared" ref="Q9:Q18" si="6">RANK(P9,P$8:P$18,0)</f>
        <v>2</v>
      </c>
      <c r="R9" s="65">
        <f>VLOOKUP($A9,'Return Data'!$B$7:$R$2843,16,0)</f>
        <v>7.0846999999999998</v>
      </c>
      <c r="S9" s="67">
        <f t="shared" ref="S9:S18" si="7">RANK(R9,R$8:R$18,0)</f>
        <v>9</v>
      </c>
    </row>
    <row r="10" spans="1:19" x14ac:dyDescent="0.3">
      <c r="A10" s="82" t="s">
        <v>881</v>
      </c>
      <c r="B10" s="64">
        <f>VLOOKUP($A10,'Return Data'!$B$7:$R$2843,3,0)</f>
        <v>44330</v>
      </c>
      <c r="C10" s="65">
        <f>VLOOKUP($A10,'Return Data'!$B$7:$R$2843,4,0)</f>
        <v>42.782299999999999</v>
      </c>
      <c r="D10" s="65">
        <f>VLOOKUP($A10,'Return Data'!$B$7:$R$2843,9,0)</f>
        <v>51.626899999999999</v>
      </c>
      <c r="E10" s="66">
        <f t="shared" si="0"/>
        <v>7</v>
      </c>
      <c r="F10" s="65">
        <f>VLOOKUP($A10,'Return Data'!$B$7:$R$2843,10,0)</f>
        <v>5.2275</v>
      </c>
      <c r="G10" s="66">
        <f t="shared" si="1"/>
        <v>8</v>
      </c>
      <c r="H10" s="65">
        <f>VLOOKUP($A10,'Return Data'!$B$7:$R$2843,11,0)</f>
        <v>-11.916499999999999</v>
      </c>
      <c r="I10" s="66">
        <f t="shared" si="2"/>
        <v>8</v>
      </c>
      <c r="J10" s="65">
        <f>VLOOKUP($A10,'Return Data'!$B$7:$R$2843,12,0)</f>
        <v>-12.842700000000001</v>
      </c>
      <c r="K10" s="66">
        <f t="shared" si="3"/>
        <v>8</v>
      </c>
      <c r="L10" s="65">
        <f>VLOOKUP($A10,'Return Data'!$B$7:$R$2843,13,0)</f>
        <v>1.4029</v>
      </c>
      <c r="M10" s="66">
        <f t="shared" si="4"/>
        <v>6</v>
      </c>
      <c r="N10" s="65">
        <f>VLOOKUP($A10,'Return Data'!$B$7:$R$2843,17,0)</f>
        <v>20.569600000000001</v>
      </c>
      <c r="O10" s="66">
        <f t="shared" si="5"/>
        <v>9</v>
      </c>
      <c r="P10" s="65">
        <f>VLOOKUP($A10,'Return Data'!$B$7:$R$2843,14,0)</f>
        <v>13.871700000000001</v>
      </c>
      <c r="Q10" s="66">
        <f t="shared" si="6"/>
        <v>11</v>
      </c>
      <c r="R10" s="65">
        <f>VLOOKUP($A10,'Return Data'!$B$7:$R$2843,16,0)</f>
        <v>8.3775999999999993</v>
      </c>
      <c r="S10" s="67">
        <f t="shared" si="7"/>
        <v>7</v>
      </c>
    </row>
    <row r="11" spans="1:19" x14ac:dyDescent="0.3">
      <c r="A11" s="82" t="s">
        <v>883</v>
      </c>
      <c r="B11" s="64">
        <f>VLOOKUP($A11,'Return Data'!$B$7:$R$2843,3,0)</f>
        <v>44330</v>
      </c>
      <c r="C11" s="65">
        <f>VLOOKUP($A11,'Return Data'!$B$7:$R$2843,4,0)</f>
        <v>42.685000000000002</v>
      </c>
      <c r="D11" s="65">
        <f>VLOOKUP($A11,'Return Data'!$B$7:$R$2843,9,0)</f>
        <v>41.738</v>
      </c>
      <c r="E11" s="66">
        <f t="shared" si="0"/>
        <v>11</v>
      </c>
      <c r="F11" s="65">
        <f>VLOOKUP($A11,'Return Data'!$B$7:$R$2843,10,0)</f>
        <v>5.1642999999999999</v>
      </c>
      <c r="G11" s="66">
        <f t="shared" si="1"/>
        <v>9</v>
      </c>
      <c r="H11" s="65">
        <f>VLOOKUP($A11,'Return Data'!$B$7:$R$2843,11,0)</f>
        <v>-11.9521</v>
      </c>
      <c r="I11" s="66">
        <f t="shared" si="2"/>
        <v>9</v>
      </c>
      <c r="J11" s="65">
        <f>VLOOKUP($A11,'Return Data'!$B$7:$R$2843,12,0)</f>
        <v>-12.868600000000001</v>
      </c>
      <c r="K11" s="66">
        <f t="shared" si="3"/>
        <v>9</v>
      </c>
      <c r="L11" s="65">
        <f>VLOOKUP($A11,'Return Data'!$B$7:$R$2843,13,0)</f>
        <v>1.2891999999999999</v>
      </c>
      <c r="M11" s="66">
        <f t="shared" si="4"/>
        <v>8</v>
      </c>
      <c r="N11" s="65">
        <f>VLOOKUP($A11,'Return Data'!$B$7:$R$2843,17,0)</f>
        <v>20.5442</v>
      </c>
      <c r="O11" s="66">
        <f t="shared" si="5"/>
        <v>10</v>
      </c>
      <c r="P11" s="65">
        <f>VLOOKUP($A11,'Return Data'!$B$7:$R$2843,14,0)</f>
        <v>13.8985</v>
      </c>
      <c r="Q11" s="66">
        <f t="shared" si="6"/>
        <v>9</v>
      </c>
      <c r="R11" s="65">
        <f>VLOOKUP($A11,'Return Data'!$B$7:$R$2843,16,0)</f>
        <v>7.8761000000000001</v>
      </c>
      <c r="S11" s="67">
        <f t="shared" si="7"/>
        <v>8</v>
      </c>
    </row>
    <row r="12" spans="1:19" x14ac:dyDescent="0.3">
      <c r="A12" s="82" t="s">
        <v>885</v>
      </c>
      <c r="B12" s="64">
        <f>VLOOKUP($A12,'Return Data'!$B$7:$R$2843,3,0)</f>
        <v>44330</v>
      </c>
      <c r="C12" s="65">
        <f>VLOOKUP($A12,'Return Data'!$B$7:$R$2843,4,0)</f>
        <v>4430.7416999999996</v>
      </c>
      <c r="D12" s="65">
        <f>VLOOKUP($A12,'Return Data'!$B$7:$R$2843,9,0)</f>
        <v>42.695900000000002</v>
      </c>
      <c r="E12" s="66">
        <f t="shared" si="0"/>
        <v>9</v>
      </c>
      <c r="F12" s="65">
        <f>VLOOKUP($A12,'Return Data'!$B$7:$R$2843,10,0)</f>
        <v>5.6683000000000003</v>
      </c>
      <c r="G12" s="66">
        <f t="shared" si="1"/>
        <v>1</v>
      </c>
      <c r="H12" s="65">
        <f>VLOOKUP($A12,'Return Data'!$B$7:$R$2843,11,0)</f>
        <v>-11.7067</v>
      </c>
      <c r="I12" s="66">
        <f t="shared" si="2"/>
        <v>3</v>
      </c>
      <c r="J12" s="65">
        <f>VLOOKUP($A12,'Return Data'!$B$7:$R$2843,12,0)</f>
        <v>-12.5946</v>
      </c>
      <c r="K12" s="66">
        <f t="shared" si="3"/>
        <v>2</v>
      </c>
      <c r="L12" s="65">
        <f>VLOOKUP($A12,'Return Data'!$B$7:$R$2843,13,0)</f>
        <v>1.3980999999999999</v>
      </c>
      <c r="M12" s="66">
        <f t="shared" si="4"/>
        <v>7</v>
      </c>
      <c r="N12" s="65">
        <f>VLOOKUP($A12,'Return Data'!$B$7:$R$2843,17,0)</f>
        <v>20.605</v>
      </c>
      <c r="O12" s="66">
        <f t="shared" si="5"/>
        <v>8</v>
      </c>
      <c r="P12" s="65">
        <f>VLOOKUP($A12,'Return Data'!$B$7:$R$2843,14,0)</f>
        <v>14.167999999999999</v>
      </c>
      <c r="Q12" s="66">
        <f t="shared" si="6"/>
        <v>4</v>
      </c>
      <c r="R12" s="65">
        <f>VLOOKUP($A12,'Return Data'!$B$7:$R$2843,16,0)</f>
        <v>4.548</v>
      </c>
      <c r="S12" s="67">
        <f t="shared" si="7"/>
        <v>11</v>
      </c>
    </row>
    <row r="13" spans="1:19" x14ac:dyDescent="0.3">
      <c r="A13" s="82" t="s">
        <v>887</v>
      </c>
      <c r="B13" s="64">
        <f>VLOOKUP($A13,'Return Data'!$B$7:$R$2843,3,0)</f>
        <v>44330</v>
      </c>
      <c r="C13" s="65">
        <f>VLOOKUP($A13,'Return Data'!$B$7:$R$2843,4,0)</f>
        <v>4332.4804000000004</v>
      </c>
      <c r="D13" s="65">
        <f>VLOOKUP($A13,'Return Data'!$B$7:$R$2843,9,0)</f>
        <v>52.228700000000003</v>
      </c>
      <c r="E13" s="66">
        <f t="shared" si="0"/>
        <v>2</v>
      </c>
      <c r="F13" s="65">
        <f>VLOOKUP($A13,'Return Data'!$B$7:$R$2843,10,0)</f>
        <v>5.4984999999999999</v>
      </c>
      <c r="G13" s="66">
        <f t="shared" si="1"/>
        <v>3</v>
      </c>
      <c r="H13" s="65">
        <f>VLOOKUP($A13,'Return Data'!$B$7:$R$2843,11,0)</f>
        <v>-11.789899999999999</v>
      </c>
      <c r="I13" s="66">
        <f t="shared" si="2"/>
        <v>4</v>
      </c>
      <c r="J13" s="65">
        <f>VLOOKUP($A13,'Return Data'!$B$7:$R$2843,12,0)</f>
        <v>-12.711600000000001</v>
      </c>
      <c r="K13" s="66">
        <f t="shared" si="3"/>
        <v>4</v>
      </c>
      <c r="L13" s="65">
        <f>VLOOKUP($A13,'Return Data'!$B$7:$R$2843,13,0)</f>
        <v>1.5404</v>
      </c>
      <c r="M13" s="66">
        <f t="shared" si="4"/>
        <v>2</v>
      </c>
      <c r="N13" s="65">
        <f>VLOOKUP($A13,'Return Data'!$B$7:$R$2843,17,0)</f>
        <v>21.1129</v>
      </c>
      <c r="O13" s="66">
        <f t="shared" si="5"/>
        <v>1</v>
      </c>
      <c r="P13" s="65">
        <f>VLOOKUP($A13,'Return Data'!$B$7:$R$2843,14,0)</f>
        <v>14.2735</v>
      </c>
      <c r="Q13" s="66">
        <f t="shared" si="6"/>
        <v>1</v>
      </c>
      <c r="R13" s="65">
        <f>VLOOKUP($A13,'Return Data'!$B$7:$R$2843,16,0)</f>
        <v>8.8242999999999991</v>
      </c>
      <c r="S13" s="67">
        <f t="shared" si="7"/>
        <v>6</v>
      </c>
    </row>
    <row r="14" spans="1:19" x14ac:dyDescent="0.3">
      <c r="A14" s="82" t="s">
        <v>889</v>
      </c>
      <c r="B14" s="64">
        <f>VLOOKUP($A14,'Return Data'!$B$7:$R$2843,3,0)</f>
        <v>44330</v>
      </c>
      <c r="C14" s="65">
        <f>VLOOKUP($A14,'Return Data'!$B$7:$R$2843,4,0)</f>
        <v>417.37349999999998</v>
      </c>
      <c r="D14" s="65">
        <f>VLOOKUP($A14,'Return Data'!$B$7:$R$2843,9,0)</f>
        <v>41.928899999999999</v>
      </c>
      <c r="E14" s="66">
        <f t="shared" si="0"/>
        <v>10</v>
      </c>
      <c r="F14" s="65">
        <f>VLOOKUP($A14,'Return Data'!$B$7:$R$2843,10,0)</f>
        <v>5.2889999999999997</v>
      </c>
      <c r="G14" s="66">
        <f t="shared" si="1"/>
        <v>7</v>
      </c>
      <c r="H14" s="65">
        <f>VLOOKUP($A14,'Return Data'!$B$7:$R$2843,11,0)</f>
        <v>-11.8643</v>
      </c>
      <c r="I14" s="66">
        <f t="shared" si="2"/>
        <v>6</v>
      </c>
      <c r="J14" s="65">
        <f>VLOOKUP($A14,'Return Data'!$B$7:$R$2843,12,0)</f>
        <v>-12.803100000000001</v>
      </c>
      <c r="K14" s="66">
        <f t="shared" si="3"/>
        <v>6</v>
      </c>
      <c r="L14" s="65">
        <f>VLOOKUP($A14,'Return Data'!$B$7:$R$2843,13,0)</f>
        <v>1.4447000000000001</v>
      </c>
      <c r="M14" s="66">
        <f t="shared" si="4"/>
        <v>5</v>
      </c>
      <c r="N14" s="65">
        <f>VLOOKUP($A14,'Return Data'!$B$7:$R$2843,17,0)</f>
        <v>20.9175</v>
      </c>
      <c r="O14" s="66">
        <f t="shared" si="5"/>
        <v>5</v>
      </c>
      <c r="P14" s="65">
        <f>VLOOKUP($A14,'Return Data'!$B$7:$R$2843,14,0)</f>
        <v>14.1381</v>
      </c>
      <c r="Q14" s="66">
        <f t="shared" si="6"/>
        <v>5</v>
      </c>
      <c r="R14" s="65">
        <f>VLOOKUP($A14,'Return Data'!$B$7:$R$2843,16,0)</f>
        <v>11.933299999999999</v>
      </c>
      <c r="S14" s="67">
        <f t="shared" si="7"/>
        <v>1</v>
      </c>
    </row>
    <row r="15" spans="1:19" x14ac:dyDescent="0.3">
      <c r="A15" s="82" t="s">
        <v>891</v>
      </c>
      <c r="B15" s="64">
        <f>VLOOKUP($A15,'Return Data'!$B$7:$R$2843,3,0)</f>
        <v>44330</v>
      </c>
      <c r="C15" s="65">
        <f>VLOOKUP($A15,'Return Data'!$B$7:$R$2843,4,0)</f>
        <v>41.853000000000002</v>
      </c>
      <c r="D15" s="65">
        <f>VLOOKUP($A15,'Return Data'!$B$7:$R$2843,9,0)</f>
        <v>47.147599999999997</v>
      </c>
      <c r="E15" s="66">
        <f t="shared" si="0"/>
        <v>8</v>
      </c>
      <c r="F15" s="65">
        <f>VLOOKUP($A15,'Return Data'!$B$7:$R$2843,10,0)</f>
        <v>5.5842999999999998</v>
      </c>
      <c r="G15" s="66">
        <f t="shared" si="1"/>
        <v>2</v>
      </c>
      <c r="H15" s="65">
        <f>VLOOKUP($A15,'Return Data'!$B$7:$R$2843,11,0)</f>
        <v>-11.6313</v>
      </c>
      <c r="I15" s="66">
        <f t="shared" si="2"/>
        <v>1</v>
      </c>
      <c r="J15" s="65">
        <f>VLOOKUP($A15,'Return Data'!$B$7:$R$2843,12,0)</f>
        <v>-12.724500000000001</v>
      </c>
      <c r="K15" s="66">
        <f t="shared" si="3"/>
        <v>5</v>
      </c>
      <c r="L15" s="65">
        <f>VLOOKUP($A15,'Return Data'!$B$7:$R$2843,13,0)</f>
        <v>1.5348999999999999</v>
      </c>
      <c r="M15" s="66">
        <f t="shared" si="4"/>
        <v>3</v>
      </c>
      <c r="N15" s="65">
        <f>VLOOKUP($A15,'Return Data'!$B$7:$R$2843,17,0)</f>
        <v>20.829899999999999</v>
      </c>
      <c r="O15" s="66">
        <f t="shared" si="5"/>
        <v>6</v>
      </c>
      <c r="P15" s="65">
        <f>VLOOKUP($A15,'Return Data'!$B$7:$R$2843,14,0)</f>
        <v>14.045400000000001</v>
      </c>
      <c r="Q15" s="66">
        <f t="shared" si="6"/>
        <v>7</v>
      </c>
      <c r="R15" s="65">
        <f>VLOOKUP($A15,'Return Data'!$B$7:$R$2843,16,0)</f>
        <v>11.046900000000001</v>
      </c>
      <c r="S15" s="67">
        <f t="shared" si="7"/>
        <v>3</v>
      </c>
    </row>
    <row r="16" spans="1:19" x14ac:dyDescent="0.3">
      <c r="A16" s="82" t="s">
        <v>893</v>
      </c>
      <c r="B16" s="64">
        <f>VLOOKUP($A16,'Return Data'!$B$7:$R$2843,3,0)</f>
        <v>44330</v>
      </c>
      <c r="C16" s="65">
        <f>VLOOKUP($A16,'Return Data'!$B$7:$R$2843,4,0)</f>
        <v>2073.8015999999998</v>
      </c>
      <c r="D16" s="65">
        <f>VLOOKUP($A16,'Return Data'!$B$7:$R$2843,9,0)</f>
        <v>51.7425</v>
      </c>
      <c r="E16" s="66">
        <f t="shared" si="0"/>
        <v>6</v>
      </c>
      <c r="F16" s="65">
        <f>VLOOKUP($A16,'Return Data'!$B$7:$R$2843,10,0)</f>
        <v>5.1402999999999999</v>
      </c>
      <c r="G16" s="66">
        <f t="shared" si="1"/>
        <v>10</v>
      </c>
      <c r="H16" s="65">
        <f>VLOOKUP($A16,'Return Data'!$B$7:$R$2843,11,0)</f>
        <v>-12.1168</v>
      </c>
      <c r="I16" s="66">
        <f t="shared" si="2"/>
        <v>10</v>
      </c>
      <c r="J16" s="65">
        <f>VLOOKUP($A16,'Return Data'!$B$7:$R$2843,12,0)</f>
        <v>-13.0982</v>
      </c>
      <c r="K16" s="66">
        <f t="shared" si="3"/>
        <v>10</v>
      </c>
      <c r="L16" s="65">
        <f>VLOOKUP($A16,'Return Data'!$B$7:$R$2843,13,0)</f>
        <v>1.1278999999999999</v>
      </c>
      <c r="M16" s="66">
        <f t="shared" si="4"/>
        <v>9</v>
      </c>
      <c r="N16" s="65">
        <f>VLOOKUP($A16,'Return Data'!$B$7:$R$2843,17,0)</f>
        <v>20.610700000000001</v>
      </c>
      <c r="O16" s="66">
        <f t="shared" si="5"/>
        <v>7</v>
      </c>
      <c r="P16" s="65">
        <f>VLOOKUP($A16,'Return Data'!$B$7:$R$2843,14,0)</f>
        <v>13.933299999999999</v>
      </c>
      <c r="Q16" s="66">
        <f t="shared" si="6"/>
        <v>8</v>
      </c>
      <c r="R16" s="65">
        <f>VLOOKUP($A16,'Return Data'!$B$7:$R$2843,16,0)</f>
        <v>9.9245999999999999</v>
      </c>
      <c r="S16" s="67">
        <f t="shared" si="7"/>
        <v>4</v>
      </c>
    </row>
    <row r="17" spans="1:19" x14ac:dyDescent="0.3">
      <c r="A17" s="82" t="s">
        <v>896</v>
      </c>
      <c r="B17" s="64">
        <f>VLOOKUP($A17,'Return Data'!$B$7:$R$2843,3,0)</f>
        <v>44330</v>
      </c>
      <c r="C17" s="65">
        <f>VLOOKUP($A17,'Return Data'!$B$7:$R$2843,4,0)</f>
        <v>4283.3244999999997</v>
      </c>
      <c r="D17" s="65">
        <f>VLOOKUP($A17,'Return Data'!$B$7:$R$2843,9,0)</f>
        <v>51.7789</v>
      </c>
      <c r="E17" s="66">
        <f t="shared" si="0"/>
        <v>4</v>
      </c>
      <c r="F17" s="65">
        <f>VLOOKUP($A17,'Return Data'!$B$7:$R$2843,10,0)</f>
        <v>5.3086000000000002</v>
      </c>
      <c r="G17" s="66">
        <f t="shared" si="1"/>
        <v>6</v>
      </c>
      <c r="H17" s="65">
        <f>VLOOKUP($A17,'Return Data'!$B$7:$R$2843,11,0)</f>
        <v>-11.891999999999999</v>
      </c>
      <c r="I17" s="66">
        <f t="shared" si="2"/>
        <v>7</v>
      </c>
      <c r="J17" s="65">
        <f>VLOOKUP($A17,'Return Data'!$B$7:$R$2843,12,0)</f>
        <v>-12.8172</v>
      </c>
      <c r="K17" s="66">
        <f t="shared" si="3"/>
        <v>7</v>
      </c>
      <c r="L17" s="65">
        <f>VLOOKUP($A17,'Return Data'!$B$7:$R$2843,13,0)</f>
        <v>1.4619</v>
      </c>
      <c r="M17" s="66">
        <f t="shared" si="4"/>
        <v>4</v>
      </c>
      <c r="N17" s="65">
        <f>VLOOKUP($A17,'Return Data'!$B$7:$R$2843,17,0)</f>
        <v>20.969799999999999</v>
      </c>
      <c r="O17" s="66">
        <f t="shared" si="5"/>
        <v>4</v>
      </c>
      <c r="P17" s="65">
        <f>VLOOKUP($A17,'Return Data'!$B$7:$R$2843,14,0)</f>
        <v>14.132099999999999</v>
      </c>
      <c r="Q17" s="66">
        <f t="shared" si="6"/>
        <v>6</v>
      </c>
      <c r="R17" s="65">
        <f>VLOOKUP($A17,'Return Data'!$B$7:$R$2843,16,0)</f>
        <v>9.3666999999999998</v>
      </c>
      <c r="S17" s="67">
        <f t="shared" si="7"/>
        <v>5</v>
      </c>
    </row>
    <row r="18" spans="1:19" x14ac:dyDescent="0.3">
      <c r="A18" s="82" t="s">
        <v>897</v>
      </c>
      <c r="B18" s="64">
        <f>VLOOKUP($A18,'Return Data'!$B$7:$R$2843,3,0)</f>
        <v>44330</v>
      </c>
      <c r="C18" s="65">
        <f>VLOOKUP($A18,'Return Data'!$B$7:$R$2843,4,0)</f>
        <v>41.869599999999998</v>
      </c>
      <c r="D18" s="65">
        <f>VLOOKUP($A18,'Return Data'!$B$7:$R$2843,9,0)</f>
        <v>52.284199999999998</v>
      </c>
      <c r="E18" s="66">
        <f t="shared" si="0"/>
        <v>1</v>
      </c>
      <c r="F18" s="65">
        <f>VLOOKUP($A18,'Return Data'!$B$7:$R$2843,10,0)</f>
        <v>4.8503999999999996</v>
      </c>
      <c r="G18" s="66">
        <f t="shared" si="1"/>
        <v>11</v>
      </c>
      <c r="H18" s="65">
        <f>VLOOKUP($A18,'Return Data'!$B$7:$R$2843,11,0)</f>
        <v>-12.599299999999999</v>
      </c>
      <c r="I18" s="66">
        <f t="shared" si="2"/>
        <v>11</v>
      </c>
      <c r="J18" s="65">
        <f>VLOOKUP($A18,'Return Data'!$B$7:$R$2843,12,0)</f>
        <v>-13.518800000000001</v>
      </c>
      <c r="K18" s="66">
        <f t="shared" si="3"/>
        <v>11</v>
      </c>
      <c r="L18" s="65">
        <f>VLOOKUP($A18,'Return Data'!$B$7:$R$2843,13,0)</f>
        <v>0.86150000000000004</v>
      </c>
      <c r="M18" s="66">
        <f t="shared" si="4"/>
        <v>11</v>
      </c>
      <c r="N18" s="65">
        <f>VLOOKUP($A18,'Return Data'!$B$7:$R$2843,17,0)</f>
        <v>20.427199999999999</v>
      </c>
      <c r="O18" s="66">
        <f t="shared" si="5"/>
        <v>11</v>
      </c>
      <c r="P18" s="65">
        <f>VLOOKUP($A18,'Return Data'!$B$7:$R$2843,14,0)</f>
        <v>13.8795</v>
      </c>
      <c r="Q18" s="66">
        <f t="shared" si="6"/>
        <v>10</v>
      </c>
      <c r="R18" s="65">
        <f>VLOOKUP($A18,'Return Data'!$B$7:$R$2843,16,0)</f>
        <v>11.131399999999999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48.799263636363641</v>
      </c>
      <c r="E20" s="88"/>
      <c r="F20" s="89">
        <f>AVERAGE(F8:F18)</f>
        <v>5.3152545454545459</v>
      </c>
      <c r="G20" s="88"/>
      <c r="H20" s="89">
        <f>AVERAGE(H8:H18)</f>
        <v>-11.906099999999999</v>
      </c>
      <c r="I20" s="88"/>
      <c r="J20" s="89">
        <f>AVERAGE(J8:J18)</f>
        <v>-12.838281818181819</v>
      </c>
      <c r="K20" s="88"/>
      <c r="L20" s="89">
        <f>AVERAGE(L8:L18)</f>
        <v>1.3397090909090907</v>
      </c>
      <c r="M20" s="88"/>
      <c r="N20" s="89">
        <f>AVERAGE(N8:N18)</f>
        <v>20.786454545454546</v>
      </c>
      <c r="O20" s="88"/>
      <c r="P20" s="89">
        <f>AVERAGE(P8:P18)</f>
        <v>14.0741</v>
      </c>
      <c r="Q20" s="88"/>
      <c r="R20" s="89">
        <f>AVERAGE(R8:R18)</f>
        <v>8.8290000000000006</v>
      </c>
      <c r="S20" s="90"/>
    </row>
    <row r="21" spans="1:19" x14ac:dyDescent="0.3">
      <c r="A21" s="87" t="s">
        <v>28</v>
      </c>
      <c r="B21" s="88"/>
      <c r="C21" s="88"/>
      <c r="D21" s="89">
        <f>MIN(D8:D18)</f>
        <v>41.738</v>
      </c>
      <c r="E21" s="88"/>
      <c r="F21" s="89">
        <f>MIN(F8:F18)</f>
        <v>4.8503999999999996</v>
      </c>
      <c r="G21" s="88"/>
      <c r="H21" s="89">
        <f>MIN(H8:H18)</f>
        <v>-12.599299999999999</v>
      </c>
      <c r="I21" s="88"/>
      <c r="J21" s="89">
        <f>MIN(J8:J18)</f>
        <v>-13.518800000000001</v>
      </c>
      <c r="K21" s="88"/>
      <c r="L21" s="89">
        <f>MIN(L8:L18)</f>
        <v>0.86150000000000004</v>
      </c>
      <c r="M21" s="88"/>
      <c r="N21" s="89">
        <f>MIN(N8:N18)</f>
        <v>20.427199999999999</v>
      </c>
      <c r="O21" s="88"/>
      <c r="P21" s="89">
        <f>MIN(P8:P18)</f>
        <v>13.871700000000001</v>
      </c>
      <c r="Q21" s="88"/>
      <c r="R21" s="89">
        <f>MIN(R8:R18)</f>
        <v>4.548</v>
      </c>
      <c r="S21" s="90"/>
    </row>
    <row r="22" spans="1:19" ht="15" thickBot="1" x14ac:dyDescent="0.35">
      <c r="A22" s="91" t="s">
        <v>29</v>
      </c>
      <c r="B22" s="92"/>
      <c r="C22" s="92"/>
      <c r="D22" s="93">
        <f>MAX(D8:D18)</f>
        <v>52.284199999999998</v>
      </c>
      <c r="E22" s="92"/>
      <c r="F22" s="93">
        <f>MAX(F8:F18)</f>
        <v>5.6683000000000003</v>
      </c>
      <c r="G22" s="92"/>
      <c r="H22" s="93">
        <f>MAX(H8:H18)</f>
        <v>-11.6313</v>
      </c>
      <c r="I22" s="92"/>
      <c r="J22" s="93">
        <f>MAX(J8:J18)</f>
        <v>-12.5329</v>
      </c>
      <c r="K22" s="92"/>
      <c r="L22" s="93">
        <f>MAX(L8:L18)</f>
        <v>1.6133999999999999</v>
      </c>
      <c r="M22" s="92"/>
      <c r="N22" s="93">
        <f>MAX(N8:N18)</f>
        <v>21.1129</v>
      </c>
      <c r="O22" s="92"/>
      <c r="P22" s="93">
        <f>MAX(P8:P18)</f>
        <v>14.2735</v>
      </c>
      <c r="Q22" s="92"/>
      <c r="R22" s="93">
        <f>MAX(R8:R18)</f>
        <v>11.933299999999999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1606</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44330</v>
      </c>
      <c r="C8" s="65">
        <f>VLOOKUP($A8,'Return Data'!$B$7:$R$2843,4,0)</f>
        <v>14.755599999999999</v>
      </c>
      <c r="D8" s="65">
        <f>VLOOKUP($A8,'Return Data'!$B$7:$R$2843,9,0)</f>
        <v>34.563299999999998</v>
      </c>
      <c r="E8" s="66">
        <f>RANK(D8,D$8:D$18,0)</f>
        <v>3</v>
      </c>
      <c r="F8" s="65">
        <f>VLOOKUP($A8,'Return Data'!$B$7:$R$2843,10,0)</f>
        <v>-2.0983999999999998</v>
      </c>
      <c r="G8" s="66">
        <f>RANK(F8,F$8:F$18,0)</f>
        <v>10</v>
      </c>
      <c r="H8" s="65">
        <f>VLOOKUP($A8,'Return Data'!$B$7:$R$2843,11,0)</f>
        <v>-13.0228</v>
      </c>
      <c r="I8" s="66">
        <f>RANK(H8,H$8:H$18,0)</f>
        <v>5</v>
      </c>
      <c r="J8" s="65">
        <f>VLOOKUP($A8,'Return Data'!$B$7:$R$2843,12,0)</f>
        <v>-12.922000000000001</v>
      </c>
      <c r="K8" s="66">
        <f>RANK(J8,J$8:J$18,0)</f>
        <v>2</v>
      </c>
      <c r="L8" s="65">
        <f>VLOOKUP($A8,'Return Data'!$B$7:$R$2843,13,0)</f>
        <v>1.0568</v>
      </c>
      <c r="M8" s="66">
        <f>RANK(L8,L$8:L$18,0)</f>
        <v>4</v>
      </c>
      <c r="N8" s="65">
        <f>VLOOKUP($A8,'Return Data'!$B$7:$R$2843,17,0)</f>
        <v>19.496099999999998</v>
      </c>
      <c r="O8" s="66">
        <f>RANK(N8,N$8:N$18,0)</f>
        <v>10</v>
      </c>
      <c r="P8" s="65">
        <f>VLOOKUP($A8,'Return Data'!$B$7:$R$2843,14,0)</f>
        <v>13.281000000000001</v>
      </c>
      <c r="Q8" s="66">
        <f>RANK(P8,P$8:P$18,0)</f>
        <v>10</v>
      </c>
      <c r="R8" s="65">
        <f>VLOOKUP($A8,'Return Data'!$B$7:$R$2843,16,0)</f>
        <v>4.3404999999999996</v>
      </c>
      <c r="S8" s="67">
        <f>RANK(R8,R$8:R$18,0)</f>
        <v>7</v>
      </c>
    </row>
    <row r="9" spans="1:19" x14ac:dyDescent="0.3">
      <c r="A9" s="82" t="s">
        <v>879</v>
      </c>
      <c r="B9" s="64">
        <f>VLOOKUP($A9,'Return Data'!$B$7:$R$2843,3,0)</f>
        <v>44330</v>
      </c>
      <c r="C9" s="65">
        <f>VLOOKUP($A9,'Return Data'!$B$7:$R$2843,4,0)</f>
        <v>14.7286</v>
      </c>
      <c r="D9" s="65">
        <f>VLOOKUP($A9,'Return Data'!$B$7:$R$2843,9,0)</f>
        <v>28.995999999999999</v>
      </c>
      <c r="E9" s="66">
        <f t="shared" ref="E9:E18" si="0">RANK(D9,D$8:D$18,0)</f>
        <v>6</v>
      </c>
      <c r="F9" s="65">
        <f>VLOOKUP($A9,'Return Data'!$B$7:$R$2843,10,0)</f>
        <v>2.2924000000000002</v>
      </c>
      <c r="G9" s="66">
        <f t="shared" ref="G9:G18" si="1">RANK(F9,F$8:F$18,0)</f>
        <v>4</v>
      </c>
      <c r="H9" s="65">
        <f>VLOOKUP($A9,'Return Data'!$B$7:$R$2843,11,0)</f>
        <v>-12.150499999999999</v>
      </c>
      <c r="I9" s="66">
        <f t="shared" ref="I9:I18" si="2">RANK(H9,H$8:H$18,0)</f>
        <v>4</v>
      </c>
      <c r="J9" s="65">
        <f>VLOOKUP($A9,'Return Data'!$B$7:$R$2843,12,0)</f>
        <v>-12.568300000000001</v>
      </c>
      <c r="K9" s="66">
        <f t="shared" ref="K9:K18" si="3">RANK(J9,J$8:J$18,0)</f>
        <v>1</v>
      </c>
      <c r="L9" s="65">
        <f>VLOOKUP($A9,'Return Data'!$B$7:$R$2843,13,0)</f>
        <v>8.4900000000000003E-2</v>
      </c>
      <c r="M9" s="66">
        <f t="shared" ref="M9:M18" si="4">RANK(L9,L$8:L$18,0)</f>
        <v>8</v>
      </c>
      <c r="N9" s="65">
        <f>VLOOKUP($A9,'Return Data'!$B$7:$R$2843,17,0)</f>
        <v>20.561199999999999</v>
      </c>
      <c r="O9" s="66">
        <f t="shared" ref="O9:O18" si="5">RANK(N9,N$8:N$18,0)</f>
        <v>3</v>
      </c>
      <c r="P9" s="65">
        <f>VLOOKUP($A9,'Return Data'!$B$7:$R$2843,14,0)</f>
        <v>14.351800000000001</v>
      </c>
      <c r="Q9" s="66">
        <f t="shared" ref="Q9:Q18" si="6">RANK(P9,P$8:P$18,0)</f>
        <v>2</v>
      </c>
      <c r="R9" s="65">
        <f>VLOOKUP($A9,'Return Data'!$B$7:$R$2843,16,0)</f>
        <v>4.1279000000000003</v>
      </c>
      <c r="S9" s="67">
        <f t="shared" ref="S9:S18" si="7">RANK(R9,R$8:R$18,0)</f>
        <v>8</v>
      </c>
    </row>
    <row r="10" spans="1:19" x14ac:dyDescent="0.3">
      <c r="A10" s="82" t="s">
        <v>880</v>
      </c>
      <c r="B10" s="64">
        <f>VLOOKUP($A10,'Return Data'!$B$7:$R$2843,3,0)</f>
        <v>44330</v>
      </c>
      <c r="C10" s="65">
        <f>VLOOKUP($A10,'Return Data'!$B$7:$R$2843,4,0)</f>
        <v>19.296399999999998</v>
      </c>
      <c r="D10" s="65">
        <f>VLOOKUP($A10,'Return Data'!$B$7:$R$2843,9,0)</f>
        <v>47.304400000000001</v>
      </c>
      <c r="E10" s="66">
        <f t="shared" si="0"/>
        <v>1</v>
      </c>
      <c r="F10" s="65">
        <f>VLOOKUP($A10,'Return Data'!$B$7:$R$2843,10,0)</f>
        <v>26.462800000000001</v>
      </c>
      <c r="G10" s="66">
        <f t="shared" si="1"/>
        <v>1</v>
      </c>
      <c r="H10" s="65">
        <f>VLOOKUP($A10,'Return Data'!$B$7:$R$2843,11,0)</f>
        <v>-9.2354000000000003</v>
      </c>
      <c r="I10" s="66">
        <f t="shared" si="2"/>
        <v>1</v>
      </c>
      <c r="J10" s="65">
        <f>VLOOKUP($A10,'Return Data'!$B$7:$R$2843,12,0)</f>
        <v>-15.118499999999999</v>
      </c>
      <c r="K10" s="66">
        <f t="shared" si="3"/>
        <v>11</v>
      </c>
      <c r="L10" s="65">
        <f>VLOOKUP($A10,'Return Data'!$B$7:$R$2843,13,0)</f>
        <v>6.5399000000000003</v>
      </c>
      <c r="M10" s="66">
        <f t="shared" si="4"/>
        <v>1</v>
      </c>
      <c r="N10" s="65">
        <f>VLOOKUP($A10,'Return Data'!$B$7:$R$2843,17,0)</f>
        <v>32.367199999999997</v>
      </c>
      <c r="O10" s="66">
        <f t="shared" si="5"/>
        <v>1</v>
      </c>
      <c r="P10" s="65">
        <f>VLOOKUP($A10,'Return Data'!$B$7:$R$2843,14,0)</f>
        <v>18.216899999999999</v>
      </c>
      <c r="Q10" s="66">
        <f t="shared" si="6"/>
        <v>1</v>
      </c>
      <c r="R10" s="65">
        <f>VLOOKUP($A10,'Return Data'!$B$7:$R$2843,16,0)</f>
        <v>4.9245999999999999</v>
      </c>
      <c r="S10" s="67">
        <f t="shared" si="7"/>
        <v>4</v>
      </c>
    </row>
    <row r="11" spans="1:19" x14ac:dyDescent="0.3">
      <c r="A11" s="82" t="s">
        <v>882</v>
      </c>
      <c r="B11" s="64">
        <f>VLOOKUP($A11,'Return Data'!$B$7:$R$2843,3,0)</f>
        <v>44330</v>
      </c>
      <c r="C11" s="65">
        <f>VLOOKUP($A11,'Return Data'!$B$7:$R$2843,4,0)</f>
        <v>15.1511</v>
      </c>
      <c r="D11" s="65">
        <f>VLOOKUP($A11,'Return Data'!$B$7:$R$2843,9,0)</f>
        <v>28.950800000000001</v>
      </c>
      <c r="E11" s="66">
        <f t="shared" si="0"/>
        <v>7</v>
      </c>
      <c r="F11" s="65">
        <f>VLOOKUP($A11,'Return Data'!$B$7:$R$2843,10,0)</f>
        <v>1.107</v>
      </c>
      <c r="G11" s="66">
        <f t="shared" si="1"/>
        <v>9</v>
      </c>
      <c r="H11" s="65">
        <f>VLOOKUP($A11,'Return Data'!$B$7:$R$2843,11,0)</f>
        <v>-13.2728</v>
      </c>
      <c r="I11" s="66">
        <f t="shared" si="2"/>
        <v>8</v>
      </c>
      <c r="J11" s="65">
        <f>VLOOKUP($A11,'Return Data'!$B$7:$R$2843,12,0)</f>
        <v>-14.0709</v>
      </c>
      <c r="K11" s="66">
        <f t="shared" si="3"/>
        <v>8</v>
      </c>
      <c r="L11" s="65">
        <f>VLOOKUP($A11,'Return Data'!$B$7:$R$2843,13,0)</f>
        <v>7.1300000000000002E-2</v>
      </c>
      <c r="M11" s="66">
        <f t="shared" si="4"/>
        <v>9</v>
      </c>
      <c r="N11" s="65">
        <f>VLOOKUP($A11,'Return Data'!$B$7:$R$2843,17,0)</f>
        <v>20.2059</v>
      </c>
      <c r="O11" s="66">
        <f t="shared" si="5"/>
        <v>5</v>
      </c>
      <c r="P11" s="65">
        <f>VLOOKUP($A11,'Return Data'!$B$7:$R$2843,14,0)</f>
        <v>13.636900000000001</v>
      </c>
      <c r="Q11" s="66">
        <f t="shared" si="6"/>
        <v>5</v>
      </c>
      <c r="R11" s="65">
        <f>VLOOKUP($A11,'Return Data'!$B$7:$R$2843,16,0)</f>
        <v>4.4516</v>
      </c>
      <c r="S11" s="67">
        <f t="shared" si="7"/>
        <v>6</v>
      </c>
    </row>
    <row r="12" spans="1:19" x14ac:dyDescent="0.3">
      <c r="A12" s="82" t="s">
        <v>884</v>
      </c>
      <c r="B12" s="64">
        <f>VLOOKUP($A12,'Return Data'!$B$7:$R$2843,3,0)</f>
        <v>44330</v>
      </c>
      <c r="C12" s="65">
        <f>VLOOKUP($A12,'Return Data'!$B$7:$R$2843,4,0)</f>
        <v>15.654</v>
      </c>
      <c r="D12" s="65">
        <f>VLOOKUP($A12,'Return Data'!$B$7:$R$2843,9,0)</f>
        <v>29.741399999999999</v>
      </c>
      <c r="E12" s="66">
        <f t="shared" si="0"/>
        <v>5</v>
      </c>
      <c r="F12" s="65">
        <f>VLOOKUP($A12,'Return Data'!$B$7:$R$2843,10,0)</f>
        <v>1.7603</v>
      </c>
      <c r="G12" s="66">
        <f t="shared" si="1"/>
        <v>7</v>
      </c>
      <c r="H12" s="65">
        <f>VLOOKUP($A12,'Return Data'!$B$7:$R$2843,11,0)</f>
        <v>-13.479900000000001</v>
      </c>
      <c r="I12" s="66">
        <f t="shared" si="2"/>
        <v>9</v>
      </c>
      <c r="J12" s="65">
        <f>VLOOKUP($A12,'Return Data'!$B$7:$R$2843,12,0)</f>
        <v>-13.441599999999999</v>
      </c>
      <c r="K12" s="66">
        <f t="shared" si="3"/>
        <v>4</v>
      </c>
      <c r="L12" s="65">
        <f>VLOOKUP($A12,'Return Data'!$B$7:$R$2843,13,0)</f>
        <v>-0.54830000000000001</v>
      </c>
      <c r="M12" s="66">
        <f t="shared" si="4"/>
        <v>11</v>
      </c>
      <c r="N12" s="65">
        <f>VLOOKUP($A12,'Return Data'!$B$7:$R$2843,17,0)</f>
        <v>19.710999999999999</v>
      </c>
      <c r="O12" s="66">
        <f t="shared" si="5"/>
        <v>9</v>
      </c>
      <c r="P12" s="65">
        <f>VLOOKUP($A12,'Return Data'!$B$7:$R$2843,14,0)</f>
        <v>13.3666</v>
      </c>
      <c r="Q12" s="66">
        <f t="shared" si="6"/>
        <v>8</v>
      </c>
      <c r="R12" s="65">
        <f>VLOOKUP($A12,'Return Data'!$B$7:$R$2843,16,0)</f>
        <v>4.7801999999999998</v>
      </c>
      <c r="S12" s="67">
        <f t="shared" si="7"/>
        <v>5</v>
      </c>
    </row>
    <row r="13" spans="1:19" x14ac:dyDescent="0.3">
      <c r="A13" s="82" t="s">
        <v>886</v>
      </c>
      <c r="B13" s="64">
        <f>VLOOKUP($A13,'Return Data'!$B$7:$R$2843,3,0)</f>
        <v>44330</v>
      </c>
      <c r="C13" s="65">
        <f>VLOOKUP($A13,'Return Data'!$B$7:$R$2843,4,0)</f>
        <v>13.116199999999999</v>
      </c>
      <c r="D13" s="65">
        <f>VLOOKUP($A13,'Return Data'!$B$7:$R$2843,9,0)</f>
        <v>43.1312</v>
      </c>
      <c r="E13" s="66">
        <f t="shared" si="0"/>
        <v>2</v>
      </c>
      <c r="F13" s="65">
        <f>VLOOKUP($A13,'Return Data'!$B$7:$R$2843,10,0)</f>
        <v>3.3083</v>
      </c>
      <c r="G13" s="66">
        <f t="shared" si="1"/>
        <v>2</v>
      </c>
      <c r="H13" s="65">
        <f>VLOOKUP($A13,'Return Data'!$B$7:$R$2843,11,0)</f>
        <v>-11.662000000000001</v>
      </c>
      <c r="I13" s="66">
        <f t="shared" si="2"/>
        <v>2</v>
      </c>
      <c r="J13" s="65">
        <f>VLOOKUP($A13,'Return Data'!$B$7:$R$2843,12,0)</f>
        <v>-13.590400000000001</v>
      </c>
      <c r="K13" s="66">
        <f t="shared" si="3"/>
        <v>5</v>
      </c>
      <c r="L13" s="65">
        <f>VLOOKUP($A13,'Return Data'!$B$7:$R$2843,13,0)</f>
        <v>1.6768000000000001</v>
      </c>
      <c r="M13" s="66">
        <f t="shared" si="4"/>
        <v>2</v>
      </c>
      <c r="N13" s="65">
        <f>VLOOKUP($A13,'Return Data'!$B$7:$R$2843,17,0)</f>
        <v>19.416699999999999</v>
      </c>
      <c r="O13" s="66">
        <f t="shared" si="5"/>
        <v>11</v>
      </c>
      <c r="P13" s="65">
        <f>VLOOKUP($A13,'Return Data'!$B$7:$R$2843,14,0)</f>
        <v>12.9047</v>
      </c>
      <c r="Q13" s="66">
        <f t="shared" si="6"/>
        <v>11</v>
      </c>
      <c r="R13" s="65">
        <f>VLOOKUP($A13,'Return Data'!$B$7:$R$2843,16,0)</f>
        <v>3.1475</v>
      </c>
      <c r="S13" s="67">
        <f t="shared" si="7"/>
        <v>11</v>
      </c>
    </row>
    <row r="14" spans="1:19" x14ac:dyDescent="0.3">
      <c r="A14" s="82" t="s">
        <v>888</v>
      </c>
      <c r="B14" s="64">
        <f>VLOOKUP($A14,'Return Data'!$B$7:$R$2843,3,0)</f>
        <v>44330</v>
      </c>
      <c r="C14" s="65">
        <f>VLOOKUP($A14,'Return Data'!$B$7:$R$2843,4,0)</f>
        <v>14.3742</v>
      </c>
      <c r="D14" s="65">
        <f>VLOOKUP($A14,'Return Data'!$B$7:$R$2843,9,0)</f>
        <v>18.148700000000002</v>
      </c>
      <c r="E14" s="66">
        <f t="shared" si="0"/>
        <v>11</v>
      </c>
      <c r="F14" s="65">
        <f>VLOOKUP($A14,'Return Data'!$B$7:$R$2843,10,0)</f>
        <v>-7.0884999999999998</v>
      </c>
      <c r="G14" s="66">
        <f t="shared" si="1"/>
        <v>11</v>
      </c>
      <c r="H14" s="65">
        <f>VLOOKUP($A14,'Return Data'!$B$7:$R$2843,11,0)</f>
        <v>-16.1663</v>
      </c>
      <c r="I14" s="66">
        <f t="shared" si="2"/>
        <v>11</v>
      </c>
      <c r="J14" s="65">
        <f>VLOOKUP($A14,'Return Data'!$B$7:$R$2843,12,0)</f>
        <v>-13.9411</v>
      </c>
      <c r="K14" s="66">
        <f t="shared" si="3"/>
        <v>7</v>
      </c>
      <c r="L14" s="65">
        <f>VLOOKUP($A14,'Return Data'!$B$7:$R$2843,13,0)</f>
        <v>1.5586</v>
      </c>
      <c r="M14" s="66">
        <f t="shared" si="4"/>
        <v>3</v>
      </c>
      <c r="N14" s="65">
        <f>VLOOKUP($A14,'Return Data'!$B$7:$R$2843,17,0)</f>
        <v>20.3323</v>
      </c>
      <c r="O14" s="66">
        <f t="shared" si="5"/>
        <v>4</v>
      </c>
      <c r="P14" s="65">
        <f>VLOOKUP($A14,'Return Data'!$B$7:$R$2843,14,0)</f>
        <v>13.9038</v>
      </c>
      <c r="Q14" s="66">
        <f t="shared" si="6"/>
        <v>4</v>
      </c>
      <c r="R14" s="65">
        <f>VLOOKUP($A14,'Return Data'!$B$7:$R$2843,16,0)</f>
        <v>3.9157999999999999</v>
      </c>
      <c r="S14" s="67">
        <f t="shared" si="7"/>
        <v>10</v>
      </c>
    </row>
    <row r="15" spans="1:19" x14ac:dyDescent="0.3">
      <c r="A15" s="82" t="s">
        <v>890</v>
      </c>
      <c r="B15" s="64">
        <f>VLOOKUP($A15,'Return Data'!$B$7:$R$2843,3,0)</f>
        <v>44330</v>
      </c>
      <c r="C15" s="65">
        <f>VLOOKUP($A15,'Return Data'!$B$7:$R$2843,4,0)</f>
        <v>19.7133</v>
      </c>
      <c r="D15" s="65">
        <f>VLOOKUP($A15,'Return Data'!$B$7:$R$2843,9,0)</f>
        <v>33.049100000000003</v>
      </c>
      <c r="E15" s="66">
        <f t="shared" si="0"/>
        <v>4</v>
      </c>
      <c r="F15" s="65">
        <f>VLOOKUP($A15,'Return Data'!$B$7:$R$2843,10,0)</f>
        <v>2.1518999999999999</v>
      </c>
      <c r="G15" s="66">
        <f t="shared" si="1"/>
        <v>5</v>
      </c>
      <c r="H15" s="65">
        <f>VLOOKUP($A15,'Return Data'!$B$7:$R$2843,11,0)</f>
        <v>-12.0708</v>
      </c>
      <c r="I15" s="66">
        <f t="shared" si="2"/>
        <v>3</v>
      </c>
      <c r="J15" s="65">
        <f>VLOOKUP($A15,'Return Data'!$B$7:$R$2843,12,0)</f>
        <v>-13.0076</v>
      </c>
      <c r="K15" s="66">
        <f t="shared" si="3"/>
        <v>3</v>
      </c>
      <c r="L15" s="65">
        <f>VLOOKUP($A15,'Return Data'!$B$7:$R$2843,13,0)</f>
        <v>0.36249999999999999</v>
      </c>
      <c r="M15" s="66">
        <f t="shared" si="4"/>
        <v>6</v>
      </c>
      <c r="N15" s="65">
        <f>VLOOKUP($A15,'Return Data'!$B$7:$R$2843,17,0)</f>
        <v>20.909099999999999</v>
      </c>
      <c r="O15" s="66">
        <f t="shared" si="5"/>
        <v>2</v>
      </c>
      <c r="P15" s="65">
        <f>VLOOKUP($A15,'Return Data'!$B$7:$R$2843,14,0)</f>
        <v>14.1286</v>
      </c>
      <c r="Q15" s="66">
        <f t="shared" si="6"/>
        <v>3</v>
      </c>
      <c r="R15" s="65">
        <f>VLOOKUP($A15,'Return Data'!$B$7:$R$2843,16,0)</f>
        <v>6.9188000000000001</v>
      </c>
      <c r="S15" s="67">
        <f t="shared" si="7"/>
        <v>1</v>
      </c>
    </row>
    <row r="16" spans="1:19" x14ac:dyDescent="0.3">
      <c r="A16" s="82" t="s">
        <v>892</v>
      </c>
      <c r="B16" s="64">
        <f>VLOOKUP($A16,'Return Data'!$B$7:$R$2843,3,0)</f>
        <v>44330</v>
      </c>
      <c r="C16" s="65">
        <f>VLOOKUP($A16,'Return Data'!$B$7:$R$2843,4,0)</f>
        <v>19.455300000000001</v>
      </c>
      <c r="D16" s="65">
        <f>VLOOKUP($A16,'Return Data'!$B$7:$R$2843,9,0)</f>
        <v>28.049700000000001</v>
      </c>
      <c r="E16" s="66">
        <f t="shared" si="0"/>
        <v>9</v>
      </c>
      <c r="F16" s="65">
        <f>VLOOKUP($A16,'Return Data'!$B$7:$R$2843,10,0)</f>
        <v>2.4121000000000001</v>
      </c>
      <c r="G16" s="66">
        <f t="shared" si="1"/>
        <v>3</v>
      </c>
      <c r="H16" s="65">
        <f>VLOOKUP($A16,'Return Data'!$B$7:$R$2843,11,0)</f>
        <v>-13.218400000000001</v>
      </c>
      <c r="I16" s="66">
        <f t="shared" si="2"/>
        <v>7</v>
      </c>
      <c r="J16" s="65">
        <f>VLOOKUP($A16,'Return Data'!$B$7:$R$2843,12,0)</f>
        <v>-14.2508</v>
      </c>
      <c r="K16" s="66">
        <f t="shared" si="3"/>
        <v>10</v>
      </c>
      <c r="L16" s="65">
        <f>VLOOKUP($A16,'Return Data'!$B$7:$R$2843,13,0)</f>
        <v>-0.35289999999999999</v>
      </c>
      <c r="M16" s="66">
        <f t="shared" si="4"/>
        <v>10</v>
      </c>
      <c r="N16" s="65">
        <f>VLOOKUP($A16,'Return Data'!$B$7:$R$2843,17,0)</f>
        <v>20.144400000000001</v>
      </c>
      <c r="O16" s="66">
        <f t="shared" si="5"/>
        <v>6</v>
      </c>
      <c r="P16" s="65">
        <f>VLOOKUP($A16,'Return Data'!$B$7:$R$2843,14,0)</f>
        <v>13.303699999999999</v>
      </c>
      <c r="Q16" s="66">
        <f t="shared" si="6"/>
        <v>9</v>
      </c>
      <c r="R16" s="65">
        <f>VLOOKUP($A16,'Return Data'!$B$7:$R$2843,16,0)</f>
        <v>6.7462</v>
      </c>
      <c r="S16" s="67">
        <f t="shared" si="7"/>
        <v>2</v>
      </c>
    </row>
    <row r="17" spans="1:19" x14ac:dyDescent="0.3">
      <c r="A17" s="82" t="s">
        <v>894</v>
      </c>
      <c r="B17" s="64">
        <f>VLOOKUP($A17,'Return Data'!$B$7:$R$2843,3,0)</f>
        <v>44330</v>
      </c>
      <c r="C17" s="65">
        <f>VLOOKUP($A17,'Return Data'!$B$7:$R$2843,4,0)</f>
        <v>19.120899999999999</v>
      </c>
      <c r="D17" s="65">
        <f>VLOOKUP($A17,'Return Data'!$B$7:$R$2843,9,0)</f>
        <v>27.7194</v>
      </c>
      <c r="E17" s="66">
        <f t="shared" si="0"/>
        <v>10</v>
      </c>
      <c r="F17" s="65">
        <f>VLOOKUP($A17,'Return Data'!$B$7:$R$2843,10,0)</f>
        <v>1.3554999999999999</v>
      </c>
      <c r="G17" s="66">
        <f t="shared" si="1"/>
        <v>8</v>
      </c>
      <c r="H17" s="65">
        <f>VLOOKUP($A17,'Return Data'!$B$7:$R$2843,11,0)</f>
        <v>-13.6165</v>
      </c>
      <c r="I17" s="66">
        <f t="shared" si="2"/>
        <v>10</v>
      </c>
      <c r="J17" s="65">
        <f>VLOOKUP($A17,'Return Data'!$B$7:$R$2843,12,0)</f>
        <v>-14.2295</v>
      </c>
      <c r="K17" s="66">
        <f t="shared" si="3"/>
        <v>9</v>
      </c>
      <c r="L17" s="65">
        <f>VLOOKUP($A17,'Return Data'!$B$7:$R$2843,13,0)</f>
        <v>0.57699999999999996</v>
      </c>
      <c r="M17" s="66">
        <f t="shared" si="4"/>
        <v>5</v>
      </c>
      <c r="N17" s="65">
        <f>VLOOKUP($A17,'Return Data'!$B$7:$R$2843,17,0)</f>
        <v>20.139199999999999</v>
      </c>
      <c r="O17" s="66">
        <f t="shared" si="5"/>
        <v>7</v>
      </c>
      <c r="P17" s="65">
        <f>VLOOKUP($A17,'Return Data'!$B$7:$R$2843,14,0)</f>
        <v>13.5265</v>
      </c>
      <c r="Q17" s="66">
        <f t="shared" si="6"/>
        <v>7</v>
      </c>
      <c r="R17" s="65">
        <f>VLOOKUP($A17,'Return Data'!$B$7:$R$2843,16,0)</f>
        <v>6.7004999999999999</v>
      </c>
      <c r="S17" s="67">
        <f t="shared" si="7"/>
        <v>3</v>
      </c>
    </row>
    <row r="18" spans="1:19" x14ac:dyDescent="0.3">
      <c r="A18" s="82" t="s">
        <v>895</v>
      </c>
      <c r="B18" s="64">
        <f>VLOOKUP($A18,'Return Data'!$B$7:$R$2843,3,0)</f>
        <v>44330</v>
      </c>
      <c r="C18" s="65">
        <f>VLOOKUP($A18,'Return Data'!$B$7:$R$2843,4,0)</f>
        <v>14.7241</v>
      </c>
      <c r="D18" s="65">
        <f>VLOOKUP($A18,'Return Data'!$B$7:$R$2843,9,0)</f>
        <v>28.6602</v>
      </c>
      <c r="E18" s="66">
        <f t="shared" si="0"/>
        <v>8</v>
      </c>
      <c r="F18" s="65">
        <f>VLOOKUP($A18,'Return Data'!$B$7:$R$2843,10,0)</f>
        <v>1.8362000000000001</v>
      </c>
      <c r="G18" s="66">
        <f t="shared" si="1"/>
        <v>6</v>
      </c>
      <c r="H18" s="65">
        <f>VLOOKUP($A18,'Return Data'!$B$7:$R$2843,11,0)</f>
        <v>-13.145200000000001</v>
      </c>
      <c r="I18" s="66">
        <f t="shared" si="2"/>
        <v>6</v>
      </c>
      <c r="J18" s="65">
        <f>VLOOKUP($A18,'Return Data'!$B$7:$R$2843,12,0)</f>
        <v>-13.937900000000001</v>
      </c>
      <c r="K18" s="66">
        <f t="shared" si="3"/>
        <v>6</v>
      </c>
      <c r="L18" s="65">
        <f>VLOOKUP($A18,'Return Data'!$B$7:$R$2843,13,0)</f>
        <v>0.1333</v>
      </c>
      <c r="M18" s="66">
        <f t="shared" si="4"/>
        <v>7</v>
      </c>
      <c r="N18" s="65">
        <f>VLOOKUP($A18,'Return Data'!$B$7:$R$2843,17,0)</f>
        <v>19.7333</v>
      </c>
      <c r="O18" s="66">
        <f t="shared" si="5"/>
        <v>8</v>
      </c>
      <c r="P18" s="65">
        <f>VLOOKUP($A18,'Return Data'!$B$7:$R$2843,14,0)</f>
        <v>13.636200000000001</v>
      </c>
      <c r="Q18" s="66">
        <f t="shared" si="6"/>
        <v>6</v>
      </c>
      <c r="R18" s="65">
        <f>VLOOKUP($A18,'Return Data'!$B$7:$R$2843,16,0)</f>
        <v>4.0792999999999999</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31.664927272727276</v>
      </c>
      <c r="E20" s="88"/>
      <c r="F20" s="89">
        <f>AVERAGE(F8:F18)</f>
        <v>3.045418181818182</v>
      </c>
      <c r="G20" s="88"/>
      <c r="H20" s="89">
        <f>AVERAGE(H8:H18)</f>
        <v>-12.821872727272728</v>
      </c>
      <c r="I20" s="88"/>
      <c r="J20" s="89">
        <f>AVERAGE(J8:J18)</f>
        <v>-13.734418181818183</v>
      </c>
      <c r="K20" s="88"/>
      <c r="L20" s="89">
        <f>AVERAGE(L8:L18)</f>
        <v>1.0145363636363636</v>
      </c>
      <c r="M20" s="88"/>
      <c r="N20" s="89">
        <f>AVERAGE(N8:N18)</f>
        <v>21.183309090909088</v>
      </c>
      <c r="O20" s="88"/>
      <c r="P20" s="89">
        <f>AVERAGE(P8:P18)</f>
        <v>14.023336363636366</v>
      </c>
      <c r="Q20" s="88"/>
      <c r="R20" s="89">
        <f>AVERAGE(R8:R18)</f>
        <v>4.9211727272727277</v>
      </c>
      <c r="S20" s="90"/>
    </row>
    <row r="21" spans="1:19" x14ac:dyDescent="0.3">
      <c r="A21" s="87" t="s">
        <v>28</v>
      </c>
      <c r="B21" s="88"/>
      <c r="C21" s="88"/>
      <c r="D21" s="89">
        <f>MIN(D8:D18)</f>
        <v>18.148700000000002</v>
      </c>
      <c r="E21" s="88"/>
      <c r="F21" s="89">
        <f>MIN(F8:F18)</f>
        <v>-7.0884999999999998</v>
      </c>
      <c r="G21" s="88"/>
      <c r="H21" s="89">
        <f>MIN(H8:H18)</f>
        <v>-16.1663</v>
      </c>
      <c r="I21" s="88"/>
      <c r="J21" s="89">
        <f>MIN(J8:J18)</f>
        <v>-15.118499999999999</v>
      </c>
      <c r="K21" s="88"/>
      <c r="L21" s="89">
        <f>MIN(L8:L18)</f>
        <v>-0.54830000000000001</v>
      </c>
      <c r="M21" s="88"/>
      <c r="N21" s="89">
        <f>MIN(N8:N18)</f>
        <v>19.416699999999999</v>
      </c>
      <c r="O21" s="88"/>
      <c r="P21" s="89">
        <f>MIN(P8:P18)</f>
        <v>12.9047</v>
      </c>
      <c r="Q21" s="88"/>
      <c r="R21" s="89">
        <f>MIN(R8:R18)</f>
        <v>3.1475</v>
      </c>
      <c r="S21" s="90"/>
    </row>
    <row r="22" spans="1:19" ht="15" thickBot="1" x14ac:dyDescent="0.35">
      <c r="A22" s="91" t="s">
        <v>29</v>
      </c>
      <c r="B22" s="92"/>
      <c r="C22" s="92"/>
      <c r="D22" s="93">
        <f>MAX(D8:D18)</f>
        <v>47.304400000000001</v>
      </c>
      <c r="E22" s="92"/>
      <c r="F22" s="93">
        <f>MAX(F8:F18)</f>
        <v>26.462800000000001</v>
      </c>
      <c r="G22" s="92"/>
      <c r="H22" s="93">
        <f>MAX(H8:H18)</f>
        <v>-9.2354000000000003</v>
      </c>
      <c r="I22" s="92"/>
      <c r="J22" s="93">
        <f>MAX(J8:J18)</f>
        <v>-12.568300000000001</v>
      </c>
      <c r="K22" s="92"/>
      <c r="L22" s="93">
        <f>MAX(L8:L18)</f>
        <v>6.5399000000000003</v>
      </c>
      <c r="M22" s="92"/>
      <c r="N22" s="93">
        <f>MAX(N8:N18)</f>
        <v>32.367199999999997</v>
      </c>
      <c r="O22" s="92"/>
      <c r="P22" s="93">
        <f>MAX(P8:P18)</f>
        <v>18.216899999999999</v>
      </c>
      <c r="Q22" s="92"/>
      <c r="R22" s="93">
        <f>MAX(R8:R18)</f>
        <v>6.9188000000000001</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1603</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44330</v>
      </c>
      <c r="C8" s="65">
        <f>VLOOKUP($A8,'Return Data'!$B$7:$R$2843,4,0)</f>
        <v>16.360399999999998</v>
      </c>
      <c r="D8" s="65">
        <f>VLOOKUP($A8,'Return Data'!$B$7:$R$2843,9,0)</f>
        <v>6.8453999999999997</v>
      </c>
      <c r="E8" s="66">
        <f t="shared" ref="E8:E27" si="0">RANK(D8,D$8:D$27,0)</f>
        <v>16</v>
      </c>
      <c r="F8" s="65">
        <f>VLOOKUP($A8,'Return Data'!$B$7:$R$2843,10,0)</f>
        <v>9.5943000000000005</v>
      </c>
      <c r="G8" s="66">
        <f t="shared" ref="G8:G27" si="1">RANK(F8,F$8:F$27,0)</f>
        <v>9</v>
      </c>
      <c r="H8" s="65">
        <f>VLOOKUP($A8,'Return Data'!$B$7:$R$2843,11,0)</f>
        <v>9.8969000000000005</v>
      </c>
      <c r="I8" s="66">
        <f t="shared" ref="I8:I27" si="2">RANK(H8,H$8:H$27,0)</f>
        <v>5</v>
      </c>
      <c r="J8" s="65">
        <f>VLOOKUP($A8,'Return Data'!$B$7:$R$2843,12,0)</f>
        <v>10.339600000000001</v>
      </c>
      <c r="K8" s="66">
        <f t="shared" ref="K8:K27" si="3">RANK(J8,J$8:J$27,0)</f>
        <v>5</v>
      </c>
      <c r="L8" s="65">
        <f>VLOOKUP($A8,'Return Data'!$B$7:$R$2843,13,0)</f>
        <v>13.131500000000001</v>
      </c>
      <c r="M8" s="66">
        <f t="shared" ref="M8:M27" si="4">RANK(L8,L$8:L$27,0)</f>
        <v>4</v>
      </c>
      <c r="N8" s="65">
        <f>VLOOKUP($A8,'Return Data'!$B$7:$R$2843,17,0)</f>
        <v>7.17</v>
      </c>
      <c r="O8" s="66">
        <f>RANK(N8,N$8:N$27,0)</f>
        <v>7</v>
      </c>
      <c r="P8" s="65">
        <f>VLOOKUP($A8,'Return Data'!$B$7:$R$2843,14,0)</f>
        <v>7.1025999999999998</v>
      </c>
      <c r="Q8" s="66">
        <f>RANK(P8,P$8:P$27,0)</f>
        <v>7</v>
      </c>
      <c r="R8" s="65">
        <f>VLOOKUP($A8,'Return Data'!$B$7:$R$2843,16,0)</f>
        <v>8.4215999999999998</v>
      </c>
      <c r="S8" s="67">
        <f t="shared" ref="S8:S27" si="5">RANK(R8,R$8:R$27,0)</f>
        <v>8</v>
      </c>
    </row>
    <row r="9" spans="1:19" x14ac:dyDescent="0.3">
      <c r="A9" s="82" t="s">
        <v>654</v>
      </c>
      <c r="B9" s="64">
        <f>VLOOKUP($A9,'Return Data'!$B$7:$R$2843,3,0)</f>
        <v>44330</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-16.997</v>
      </c>
      <c r="S9" s="67">
        <f t="shared" si="5"/>
        <v>19</v>
      </c>
    </row>
    <row r="10" spans="1:19" x14ac:dyDescent="0.3">
      <c r="A10" s="82" t="s">
        <v>656</v>
      </c>
      <c r="B10" s="64">
        <f>VLOOKUP($A10,'Return Data'!$B$7:$R$2843,3,0)</f>
        <v>44330</v>
      </c>
      <c r="C10" s="65">
        <f>VLOOKUP($A10,'Return Data'!$B$7:$R$2843,4,0)</f>
        <v>17.808800000000002</v>
      </c>
      <c r="D10" s="65">
        <f>VLOOKUP($A10,'Return Data'!$B$7:$R$2843,9,0)</f>
        <v>9.9039000000000001</v>
      </c>
      <c r="E10" s="66">
        <f t="shared" si="0"/>
        <v>9</v>
      </c>
      <c r="F10" s="65">
        <f>VLOOKUP($A10,'Return Data'!$B$7:$R$2843,10,0)</f>
        <v>9.6029</v>
      </c>
      <c r="G10" s="66">
        <f t="shared" si="1"/>
        <v>8</v>
      </c>
      <c r="H10" s="65">
        <f>VLOOKUP($A10,'Return Data'!$B$7:$R$2843,11,0)</f>
        <v>8.2750000000000004</v>
      </c>
      <c r="I10" s="66">
        <f t="shared" si="2"/>
        <v>8</v>
      </c>
      <c r="J10" s="65">
        <f>VLOOKUP($A10,'Return Data'!$B$7:$R$2843,12,0)</f>
        <v>9.1430000000000007</v>
      </c>
      <c r="K10" s="66">
        <f t="shared" si="3"/>
        <v>8</v>
      </c>
      <c r="L10" s="65">
        <f>VLOOKUP($A10,'Return Data'!$B$7:$R$2843,13,0)</f>
        <v>10.445600000000001</v>
      </c>
      <c r="M10" s="66">
        <f t="shared" si="4"/>
        <v>9</v>
      </c>
      <c r="N10" s="65">
        <f>VLOOKUP($A10,'Return Data'!$B$7:$R$2843,17,0)</f>
        <v>7.34</v>
      </c>
      <c r="O10" s="66">
        <f t="shared" ref="O10:O22" si="6">RANK(N10,N$8:N$27,0)</f>
        <v>6</v>
      </c>
      <c r="P10" s="65">
        <f>VLOOKUP($A10,'Return Data'!$B$7:$R$2843,14,0)</f>
        <v>7.7356999999999996</v>
      </c>
      <c r="Q10" s="66">
        <f t="shared" ref="Q10:Q22" si="7">RANK(P10,P$8:P$27,0)</f>
        <v>6</v>
      </c>
      <c r="R10" s="65">
        <f>VLOOKUP($A10,'Return Data'!$B$7:$R$2843,16,0)</f>
        <v>8.8093000000000004</v>
      </c>
      <c r="S10" s="67">
        <f t="shared" si="5"/>
        <v>5</v>
      </c>
    </row>
    <row r="11" spans="1:19" x14ac:dyDescent="0.3">
      <c r="A11" s="82" t="s">
        <v>660</v>
      </c>
      <c r="B11" s="64">
        <f>VLOOKUP($A11,'Return Data'!$B$7:$R$2843,3,0)</f>
        <v>44330</v>
      </c>
      <c r="C11" s="65">
        <f>VLOOKUP($A11,'Return Data'!$B$7:$R$2843,4,0)</f>
        <v>16.690100000000001</v>
      </c>
      <c r="D11" s="65">
        <f>VLOOKUP($A11,'Return Data'!$B$7:$R$2843,9,0)</f>
        <v>6.5849000000000002</v>
      </c>
      <c r="E11" s="66">
        <f t="shared" si="0"/>
        <v>17</v>
      </c>
      <c r="F11" s="65">
        <f>VLOOKUP($A11,'Return Data'!$B$7:$R$2843,10,0)</f>
        <v>23.4909</v>
      </c>
      <c r="G11" s="66">
        <f t="shared" si="1"/>
        <v>1</v>
      </c>
      <c r="H11" s="65">
        <f>VLOOKUP($A11,'Return Data'!$B$7:$R$2843,11,0)</f>
        <v>16.847200000000001</v>
      </c>
      <c r="I11" s="66">
        <f t="shared" si="2"/>
        <v>2</v>
      </c>
      <c r="J11" s="65">
        <f>VLOOKUP($A11,'Return Data'!$B$7:$R$2843,12,0)</f>
        <v>17.1858</v>
      </c>
      <c r="K11" s="66">
        <f t="shared" si="3"/>
        <v>2</v>
      </c>
      <c r="L11" s="65">
        <f>VLOOKUP($A11,'Return Data'!$B$7:$R$2843,13,0)</f>
        <v>16.0227</v>
      </c>
      <c r="M11" s="66">
        <f t="shared" si="4"/>
        <v>2</v>
      </c>
      <c r="N11" s="65">
        <f>VLOOKUP($A11,'Return Data'!$B$7:$R$2843,17,0)</f>
        <v>5.6074999999999999</v>
      </c>
      <c r="O11" s="66">
        <f t="shared" si="6"/>
        <v>8</v>
      </c>
      <c r="P11" s="65">
        <f>VLOOKUP($A11,'Return Data'!$B$7:$R$2843,14,0)</f>
        <v>5.9839000000000002</v>
      </c>
      <c r="Q11" s="66">
        <f t="shared" si="7"/>
        <v>9</v>
      </c>
      <c r="R11" s="65">
        <f>VLOOKUP($A11,'Return Data'!$B$7:$R$2843,16,0)</f>
        <v>8.4568999999999992</v>
      </c>
      <c r="S11" s="67">
        <f t="shared" si="5"/>
        <v>7</v>
      </c>
    </row>
    <row r="12" spans="1:19" x14ac:dyDescent="0.3">
      <c r="A12" s="82" t="s">
        <v>662</v>
      </c>
      <c r="B12" s="64">
        <f>VLOOKUP($A12,'Return Data'!$B$7:$R$2843,3,0)</f>
        <v>44330</v>
      </c>
      <c r="C12" s="65">
        <f>VLOOKUP($A12,'Return Data'!$B$7:$R$2843,4,0)</f>
        <v>4.2451999999999996</v>
      </c>
      <c r="D12" s="65">
        <f>VLOOKUP($A12,'Return Data'!$B$7:$R$2843,9,0)</f>
        <v>18.0688</v>
      </c>
      <c r="E12" s="66">
        <f t="shared" si="0"/>
        <v>2</v>
      </c>
      <c r="F12" s="65">
        <f>VLOOKUP($A12,'Return Data'!$B$7:$R$2843,10,0)</f>
        <v>21.869800000000001</v>
      </c>
      <c r="G12" s="66">
        <f t="shared" si="1"/>
        <v>3</v>
      </c>
      <c r="H12" s="65">
        <f>VLOOKUP($A12,'Return Data'!$B$7:$R$2843,11,0)</f>
        <v>13.073399999999999</v>
      </c>
      <c r="I12" s="66">
        <f t="shared" si="2"/>
        <v>3</v>
      </c>
      <c r="J12" s="65">
        <f>VLOOKUP($A12,'Return Data'!$B$7:$R$2843,12,0)</f>
        <v>11.2506</v>
      </c>
      <c r="K12" s="66">
        <f t="shared" si="3"/>
        <v>4</v>
      </c>
      <c r="L12" s="65">
        <f>VLOOKUP($A12,'Return Data'!$B$7:$R$2843,13,0)</f>
        <v>14.735099999999999</v>
      </c>
      <c r="M12" s="66">
        <f t="shared" si="4"/>
        <v>3</v>
      </c>
      <c r="N12" s="65">
        <f>VLOOKUP($A12,'Return Data'!$B$7:$R$2843,17,0)</f>
        <v>-41.576900000000002</v>
      </c>
      <c r="O12" s="66">
        <f t="shared" si="6"/>
        <v>17</v>
      </c>
      <c r="P12" s="65">
        <f>VLOOKUP($A12,'Return Data'!$B$7:$R$2843,14,0)</f>
        <v>-31.9513</v>
      </c>
      <c r="Q12" s="66">
        <f t="shared" si="7"/>
        <v>17</v>
      </c>
      <c r="R12" s="65">
        <f>VLOOKUP($A12,'Return Data'!$B$7:$R$2843,16,0)</f>
        <v>-12.8804</v>
      </c>
      <c r="S12" s="67">
        <f t="shared" si="5"/>
        <v>17</v>
      </c>
    </row>
    <row r="13" spans="1:19" x14ac:dyDescent="0.3">
      <c r="A13" s="82" t="s">
        <v>664</v>
      </c>
      <c r="B13" s="64">
        <f>VLOOKUP($A13,'Return Data'!$B$7:$R$2843,3,0)</f>
        <v>44330</v>
      </c>
      <c r="C13" s="65">
        <f>VLOOKUP($A13,'Return Data'!$B$7:$R$2843,4,0)</f>
        <v>32.173200000000001</v>
      </c>
      <c r="D13" s="65">
        <f>VLOOKUP($A13,'Return Data'!$B$7:$R$2843,9,0)</f>
        <v>7.2748999999999997</v>
      </c>
      <c r="E13" s="66">
        <f t="shared" si="0"/>
        <v>12</v>
      </c>
      <c r="F13" s="65">
        <f>VLOOKUP($A13,'Return Data'!$B$7:$R$2843,10,0)</f>
        <v>5.9706999999999999</v>
      </c>
      <c r="G13" s="66">
        <f t="shared" si="1"/>
        <v>19</v>
      </c>
      <c r="H13" s="65">
        <f>VLOOKUP($A13,'Return Data'!$B$7:$R$2843,11,0)</f>
        <v>5.0228000000000002</v>
      </c>
      <c r="I13" s="66">
        <f t="shared" si="2"/>
        <v>15</v>
      </c>
      <c r="J13" s="65">
        <f>VLOOKUP($A13,'Return Data'!$B$7:$R$2843,12,0)</f>
        <v>7.2694999999999999</v>
      </c>
      <c r="K13" s="66">
        <f t="shared" si="3"/>
        <v>14</v>
      </c>
      <c r="L13" s="65">
        <f>VLOOKUP($A13,'Return Data'!$B$7:$R$2843,13,0)</f>
        <v>7.6207000000000003</v>
      </c>
      <c r="M13" s="66">
        <f t="shared" si="4"/>
        <v>15</v>
      </c>
      <c r="N13" s="65">
        <f>VLOOKUP($A13,'Return Data'!$B$7:$R$2843,17,0)</f>
        <v>5.1077000000000004</v>
      </c>
      <c r="O13" s="66">
        <f t="shared" si="6"/>
        <v>10</v>
      </c>
      <c r="P13" s="65">
        <f>VLOOKUP($A13,'Return Data'!$B$7:$R$2843,14,0)</f>
        <v>3.0078999999999998</v>
      </c>
      <c r="Q13" s="66">
        <f t="shared" si="7"/>
        <v>13</v>
      </c>
      <c r="R13" s="65">
        <f>VLOOKUP($A13,'Return Data'!$B$7:$R$2843,16,0)</f>
        <v>7.0430999999999999</v>
      </c>
      <c r="S13" s="67">
        <f t="shared" si="5"/>
        <v>12</v>
      </c>
    </row>
    <row r="14" spans="1:19" x14ac:dyDescent="0.3">
      <c r="A14" s="82" t="s">
        <v>667</v>
      </c>
      <c r="B14" s="64">
        <f>VLOOKUP($A14,'Return Data'!$B$7:$R$2843,3,0)</f>
        <v>44330</v>
      </c>
      <c r="C14" s="65">
        <f>VLOOKUP($A14,'Return Data'!$B$7:$R$2843,4,0)</f>
        <v>22.606200000000001</v>
      </c>
      <c r="D14" s="65">
        <f>VLOOKUP($A14,'Return Data'!$B$7:$R$2843,9,0)</f>
        <v>18.817799999999998</v>
      </c>
      <c r="E14" s="66">
        <f t="shared" si="0"/>
        <v>1</v>
      </c>
      <c r="F14" s="65">
        <f>VLOOKUP($A14,'Return Data'!$B$7:$R$2843,10,0)</f>
        <v>21.882300000000001</v>
      </c>
      <c r="G14" s="66">
        <f t="shared" si="1"/>
        <v>2</v>
      </c>
      <c r="H14" s="65">
        <f>VLOOKUP($A14,'Return Data'!$B$7:$R$2843,11,0)</f>
        <v>20.864000000000001</v>
      </c>
      <c r="I14" s="66">
        <f t="shared" si="2"/>
        <v>1</v>
      </c>
      <c r="J14" s="65">
        <f>VLOOKUP($A14,'Return Data'!$B$7:$R$2843,12,0)</f>
        <v>20.970500000000001</v>
      </c>
      <c r="K14" s="66">
        <f t="shared" si="3"/>
        <v>1</v>
      </c>
      <c r="L14" s="65">
        <f>VLOOKUP($A14,'Return Data'!$B$7:$R$2843,13,0)</f>
        <v>16.808</v>
      </c>
      <c r="M14" s="66">
        <f t="shared" si="4"/>
        <v>1</v>
      </c>
      <c r="N14" s="65">
        <f>VLOOKUP($A14,'Return Data'!$B$7:$R$2843,17,0)</f>
        <v>4.8602999999999996</v>
      </c>
      <c r="O14" s="66">
        <f t="shared" si="6"/>
        <v>11</v>
      </c>
      <c r="P14" s="65">
        <f>VLOOKUP($A14,'Return Data'!$B$7:$R$2843,14,0)</f>
        <v>6.1826999999999996</v>
      </c>
      <c r="Q14" s="66">
        <f t="shared" si="7"/>
        <v>8</v>
      </c>
      <c r="R14" s="65">
        <f>VLOOKUP($A14,'Return Data'!$B$7:$R$2843,16,0)</f>
        <v>8.6127000000000002</v>
      </c>
      <c r="S14" s="67">
        <f t="shared" si="5"/>
        <v>6</v>
      </c>
    </row>
    <row r="15" spans="1:19" x14ac:dyDescent="0.3">
      <c r="A15" s="82" t="s">
        <v>675</v>
      </c>
      <c r="B15" s="64">
        <f>VLOOKUP($A15,'Return Data'!$B$7:$R$2843,3,0)</f>
        <v>44330</v>
      </c>
      <c r="C15" s="65">
        <f>VLOOKUP($A15,'Return Data'!$B$7:$R$2843,4,0)</f>
        <v>19.473600000000001</v>
      </c>
      <c r="D15" s="65">
        <f>VLOOKUP($A15,'Return Data'!$B$7:$R$2843,9,0)</f>
        <v>12.2788</v>
      </c>
      <c r="E15" s="66">
        <f t="shared" si="0"/>
        <v>3</v>
      </c>
      <c r="F15" s="65">
        <f>VLOOKUP($A15,'Return Data'!$B$7:$R$2843,10,0)</f>
        <v>9.92</v>
      </c>
      <c r="G15" s="66">
        <f t="shared" si="1"/>
        <v>7</v>
      </c>
      <c r="H15" s="65">
        <f>VLOOKUP($A15,'Return Data'!$B$7:$R$2843,11,0)</f>
        <v>8.6600999999999999</v>
      </c>
      <c r="I15" s="66">
        <f t="shared" si="2"/>
        <v>7</v>
      </c>
      <c r="J15" s="65">
        <f>VLOOKUP($A15,'Return Data'!$B$7:$R$2843,12,0)</f>
        <v>10.3302</v>
      </c>
      <c r="K15" s="66">
        <f t="shared" si="3"/>
        <v>6</v>
      </c>
      <c r="L15" s="65">
        <f>VLOOKUP($A15,'Return Data'!$B$7:$R$2843,13,0)</f>
        <v>12.9998</v>
      </c>
      <c r="M15" s="66">
        <f t="shared" si="4"/>
        <v>5</v>
      </c>
      <c r="N15" s="65">
        <f>VLOOKUP($A15,'Return Data'!$B$7:$R$2843,17,0)</f>
        <v>10.338800000000001</v>
      </c>
      <c r="O15" s="66">
        <f t="shared" si="6"/>
        <v>1</v>
      </c>
      <c r="P15" s="65">
        <f>VLOOKUP($A15,'Return Data'!$B$7:$R$2843,14,0)</f>
        <v>9.3933999999999997</v>
      </c>
      <c r="Q15" s="66">
        <f t="shared" si="7"/>
        <v>1</v>
      </c>
      <c r="R15" s="65">
        <f>VLOOKUP($A15,'Return Data'!$B$7:$R$2843,16,0)</f>
        <v>9.7804000000000002</v>
      </c>
      <c r="S15" s="67">
        <f t="shared" si="5"/>
        <v>1</v>
      </c>
    </row>
    <row r="16" spans="1:19" x14ac:dyDescent="0.3">
      <c r="A16" s="82" t="s">
        <v>677</v>
      </c>
      <c r="B16" s="64">
        <f>VLOOKUP($A16,'Return Data'!$B$7:$R$2843,3,0)</f>
        <v>44330</v>
      </c>
      <c r="C16" s="65">
        <f>VLOOKUP($A16,'Return Data'!$B$7:$R$2843,4,0)</f>
        <v>25.569199999999999</v>
      </c>
      <c r="D16" s="65">
        <f>VLOOKUP($A16,'Return Data'!$B$7:$R$2843,9,0)</f>
        <v>10.2942</v>
      </c>
      <c r="E16" s="66">
        <f t="shared" si="0"/>
        <v>8</v>
      </c>
      <c r="F16" s="65">
        <f>VLOOKUP($A16,'Return Data'!$B$7:$R$2843,10,0)</f>
        <v>7.9019000000000004</v>
      </c>
      <c r="G16" s="66">
        <f t="shared" si="1"/>
        <v>12</v>
      </c>
      <c r="H16" s="65">
        <f>VLOOKUP($A16,'Return Data'!$B$7:$R$2843,11,0)</f>
        <v>7.0288000000000004</v>
      </c>
      <c r="I16" s="66">
        <f t="shared" si="2"/>
        <v>10</v>
      </c>
      <c r="J16" s="65">
        <f>VLOOKUP($A16,'Return Data'!$B$7:$R$2843,12,0)</f>
        <v>8.3356999999999992</v>
      </c>
      <c r="K16" s="66">
        <f t="shared" si="3"/>
        <v>10</v>
      </c>
      <c r="L16" s="65">
        <f>VLOOKUP($A16,'Return Data'!$B$7:$R$2843,13,0)</f>
        <v>10.6312</v>
      </c>
      <c r="M16" s="66">
        <f t="shared" si="4"/>
        <v>8</v>
      </c>
      <c r="N16" s="65">
        <f>VLOOKUP($A16,'Return Data'!$B$7:$R$2843,17,0)</f>
        <v>9.9204000000000008</v>
      </c>
      <c r="O16" s="66">
        <f t="shared" si="6"/>
        <v>2</v>
      </c>
      <c r="P16" s="65">
        <f>VLOOKUP($A16,'Return Data'!$B$7:$R$2843,14,0)</f>
        <v>9.3130000000000006</v>
      </c>
      <c r="Q16" s="66">
        <f t="shared" si="7"/>
        <v>2</v>
      </c>
      <c r="R16" s="65">
        <f>VLOOKUP($A16,'Return Data'!$B$7:$R$2843,16,0)</f>
        <v>9.4689999999999994</v>
      </c>
      <c r="S16" s="67">
        <f t="shared" si="5"/>
        <v>2</v>
      </c>
    </row>
    <row r="17" spans="1:19" x14ac:dyDescent="0.3">
      <c r="A17" s="82" t="s">
        <v>679</v>
      </c>
      <c r="B17" s="64">
        <f>VLOOKUP($A17,'Return Data'!$B$7:$R$2843,3,0)</f>
        <v>44330</v>
      </c>
      <c r="C17" s="65">
        <f>VLOOKUP($A17,'Return Data'!$B$7:$R$2843,4,0)</f>
        <v>14.156499999999999</v>
      </c>
      <c r="D17" s="65">
        <f>VLOOKUP($A17,'Return Data'!$B$7:$R$2843,9,0)</f>
        <v>11.466799999999999</v>
      </c>
      <c r="E17" s="66">
        <f t="shared" si="0"/>
        <v>5</v>
      </c>
      <c r="F17" s="65">
        <f>VLOOKUP($A17,'Return Data'!$B$7:$R$2843,10,0)</f>
        <v>6.0190999999999999</v>
      </c>
      <c r="G17" s="66">
        <f t="shared" si="1"/>
        <v>18</v>
      </c>
      <c r="H17" s="65">
        <f>VLOOKUP($A17,'Return Data'!$B$7:$R$2843,11,0)</f>
        <v>6.8823999999999996</v>
      </c>
      <c r="I17" s="66">
        <f t="shared" si="2"/>
        <v>11</v>
      </c>
      <c r="J17" s="65">
        <f>VLOOKUP($A17,'Return Data'!$B$7:$R$2843,12,0)</f>
        <v>8.9596999999999998</v>
      </c>
      <c r="K17" s="66">
        <f t="shared" si="3"/>
        <v>9</v>
      </c>
      <c r="L17" s="65">
        <f>VLOOKUP($A17,'Return Data'!$B$7:$R$2843,13,0)</f>
        <v>12.1191</v>
      </c>
      <c r="M17" s="66">
        <f t="shared" si="4"/>
        <v>6</v>
      </c>
      <c r="N17" s="65">
        <f>VLOOKUP($A17,'Return Data'!$B$7:$R$2843,17,0)</f>
        <v>-3.6347</v>
      </c>
      <c r="O17" s="66">
        <f t="shared" si="6"/>
        <v>15</v>
      </c>
      <c r="P17" s="65">
        <f>VLOOKUP($A17,'Return Data'!$B$7:$R$2843,14,0)</f>
        <v>-0.46360000000000001</v>
      </c>
      <c r="Q17" s="66">
        <f t="shared" si="7"/>
        <v>15</v>
      </c>
      <c r="R17" s="65">
        <f>VLOOKUP($A17,'Return Data'!$B$7:$R$2843,16,0)</f>
        <v>4.9440999999999997</v>
      </c>
      <c r="S17" s="67">
        <f t="shared" si="5"/>
        <v>15</v>
      </c>
    </row>
    <row r="18" spans="1:19" x14ac:dyDescent="0.3">
      <c r="A18" s="82" t="s">
        <v>680</v>
      </c>
      <c r="B18" s="64">
        <f>VLOOKUP($A18,'Return Data'!$B$7:$R$2843,3,0)</f>
        <v>44330</v>
      </c>
      <c r="C18" s="65">
        <f>VLOOKUP($A18,'Return Data'!$B$7:$R$2843,4,0)</f>
        <v>13.6998</v>
      </c>
      <c r="D18" s="65">
        <f>VLOOKUP($A18,'Return Data'!$B$7:$R$2843,9,0)</f>
        <v>6.8852000000000002</v>
      </c>
      <c r="E18" s="66">
        <f t="shared" si="0"/>
        <v>15</v>
      </c>
      <c r="F18" s="65">
        <f>VLOOKUP($A18,'Return Data'!$B$7:$R$2843,10,0)</f>
        <v>6.5522999999999998</v>
      </c>
      <c r="G18" s="66">
        <f t="shared" si="1"/>
        <v>17</v>
      </c>
      <c r="H18" s="65">
        <f>VLOOKUP($A18,'Return Data'!$B$7:$R$2843,11,0)</f>
        <v>5.6966999999999999</v>
      </c>
      <c r="I18" s="66">
        <f t="shared" si="2"/>
        <v>12</v>
      </c>
      <c r="J18" s="65">
        <f>VLOOKUP($A18,'Return Data'!$B$7:$R$2843,12,0)</f>
        <v>7.0260999999999996</v>
      </c>
      <c r="K18" s="66">
        <f t="shared" si="3"/>
        <v>16</v>
      </c>
      <c r="L18" s="65">
        <f>VLOOKUP($A18,'Return Data'!$B$7:$R$2843,13,0)</f>
        <v>8.6190999999999995</v>
      </c>
      <c r="M18" s="66">
        <f t="shared" si="4"/>
        <v>14</v>
      </c>
      <c r="N18" s="65">
        <f>VLOOKUP($A18,'Return Data'!$B$7:$R$2843,17,0)</f>
        <v>8.3789999999999996</v>
      </c>
      <c r="O18" s="66">
        <f t="shared" si="6"/>
        <v>5</v>
      </c>
      <c r="P18" s="65">
        <f>VLOOKUP($A18,'Return Data'!$B$7:$R$2843,14,0)</f>
        <v>8.2004000000000001</v>
      </c>
      <c r="Q18" s="66">
        <f t="shared" si="7"/>
        <v>4</v>
      </c>
      <c r="R18" s="65">
        <f>VLOOKUP($A18,'Return Data'!$B$7:$R$2843,16,0)</f>
        <v>7.7831999999999999</v>
      </c>
      <c r="S18" s="67">
        <f t="shared" si="5"/>
        <v>9</v>
      </c>
    </row>
    <row r="19" spans="1:19" x14ac:dyDescent="0.3">
      <c r="A19" s="82" t="s">
        <v>683</v>
      </c>
      <c r="B19" s="64">
        <f>VLOOKUP($A19,'Return Data'!$B$7:$R$2843,3,0)</f>
        <v>44330</v>
      </c>
      <c r="C19" s="65">
        <f>VLOOKUP($A19,'Return Data'!$B$7:$R$2843,4,0)</f>
        <v>1542.0961</v>
      </c>
      <c r="D19" s="65">
        <f>VLOOKUP($A19,'Return Data'!$B$7:$R$2843,9,0)</f>
        <v>6.9198000000000004</v>
      </c>
      <c r="E19" s="66">
        <f t="shared" si="0"/>
        <v>14</v>
      </c>
      <c r="F19" s="65">
        <f>VLOOKUP($A19,'Return Data'!$B$7:$R$2843,10,0)</f>
        <v>6.7401</v>
      </c>
      <c r="G19" s="66">
        <f t="shared" si="1"/>
        <v>16</v>
      </c>
      <c r="H19" s="65">
        <f>VLOOKUP($A19,'Return Data'!$B$7:$R$2843,11,0)</f>
        <v>3.6998000000000002</v>
      </c>
      <c r="I19" s="66">
        <f t="shared" si="2"/>
        <v>17</v>
      </c>
      <c r="J19" s="65">
        <f>VLOOKUP($A19,'Return Data'!$B$7:$R$2843,12,0)</f>
        <v>4.8499999999999996</v>
      </c>
      <c r="K19" s="66">
        <f t="shared" si="3"/>
        <v>17</v>
      </c>
      <c r="L19" s="65">
        <f>VLOOKUP($A19,'Return Data'!$B$7:$R$2843,13,0)</f>
        <v>7.1707000000000001</v>
      </c>
      <c r="M19" s="66">
        <f t="shared" si="4"/>
        <v>16</v>
      </c>
      <c r="N19" s="65">
        <f>VLOOKUP($A19,'Return Data'!$B$7:$R$2843,17,0)</f>
        <v>5.6021000000000001</v>
      </c>
      <c r="O19" s="66">
        <f t="shared" si="6"/>
        <v>9</v>
      </c>
      <c r="P19" s="65">
        <f>VLOOKUP($A19,'Return Data'!$B$7:$R$2843,14,0)</f>
        <v>3.0872999999999999</v>
      </c>
      <c r="Q19" s="66">
        <f t="shared" si="7"/>
        <v>12</v>
      </c>
      <c r="R19" s="65">
        <f>VLOOKUP($A19,'Return Data'!$B$7:$R$2843,16,0)</f>
        <v>6.6825999999999999</v>
      </c>
      <c r="S19" s="67">
        <f t="shared" si="5"/>
        <v>13</v>
      </c>
    </row>
    <row r="20" spans="1:19" x14ac:dyDescent="0.3">
      <c r="A20" s="82" t="s">
        <v>685</v>
      </c>
      <c r="B20" s="64">
        <f>VLOOKUP($A20,'Return Data'!$B$7:$R$2843,3,0)</f>
        <v>44330</v>
      </c>
      <c r="C20" s="65">
        <f>VLOOKUP($A20,'Return Data'!$B$7:$R$2843,4,0)</f>
        <v>25.518999999999998</v>
      </c>
      <c r="D20" s="65">
        <f>VLOOKUP($A20,'Return Data'!$B$7:$R$2843,9,0)</f>
        <v>11.4718</v>
      </c>
      <c r="E20" s="66">
        <f t="shared" si="0"/>
        <v>4</v>
      </c>
      <c r="F20" s="65">
        <f>VLOOKUP($A20,'Return Data'!$B$7:$R$2843,10,0)</f>
        <v>9.0009999999999994</v>
      </c>
      <c r="G20" s="66">
        <f t="shared" si="1"/>
        <v>10</v>
      </c>
      <c r="H20" s="65">
        <f>VLOOKUP($A20,'Return Data'!$B$7:$R$2843,11,0)</f>
        <v>7.0928000000000004</v>
      </c>
      <c r="I20" s="66">
        <f t="shared" si="2"/>
        <v>9</v>
      </c>
      <c r="J20" s="65">
        <f>VLOOKUP($A20,'Return Data'!$B$7:$R$2843,12,0)</f>
        <v>7.7683</v>
      </c>
      <c r="K20" s="66">
        <f t="shared" si="3"/>
        <v>12</v>
      </c>
      <c r="L20" s="65">
        <f>VLOOKUP($A20,'Return Data'!$B$7:$R$2843,13,0)</f>
        <v>10.648099999999999</v>
      </c>
      <c r="M20" s="66">
        <f t="shared" si="4"/>
        <v>7</v>
      </c>
      <c r="N20" s="65">
        <f>VLOOKUP($A20,'Return Data'!$B$7:$R$2843,17,0)</f>
        <v>8.4809999999999999</v>
      </c>
      <c r="O20" s="66">
        <f t="shared" si="6"/>
        <v>4</v>
      </c>
      <c r="P20" s="65">
        <f>VLOOKUP($A20,'Return Data'!$B$7:$R$2843,14,0)</f>
        <v>8.3158999999999992</v>
      </c>
      <c r="Q20" s="66">
        <f t="shared" si="7"/>
        <v>3</v>
      </c>
      <c r="R20" s="65">
        <f>VLOOKUP($A20,'Return Data'!$B$7:$R$2843,16,0)</f>
        <v>9.1446000000000005</v>
      </c>
      <c r="S20" s="67">
        <f t="shared" si="5"/>
        <v>4</v>
      </c>
    </row>
    <row r="21" spans="1:19" x14ac:dyDescent="0.3">
      <c r="A21" s="82" t="s">
        <v>687</v>
      </c>
      <c r="B21" s="64">
        <f>VLOOKUP($A21,'Return Data'!$B$7:$R$2843,3,0)</f>
        <v>44330</v>
      </c>
      <c r="C21" s="65">
        <f>VLOOKUP($A21,'Return Data'!$B$7:$R$2843,4,0)</f>
        <v>23.568000000000001</v>
      </c>
      <c r="D21" s="65">
        <f>VLOOKUP($A21,'Return Data'!$B$7:$R$2843,9,0)</f>
        <v>6.0819000000000001</v>
      </c>
      <c r="E21" s="66">
        <f t="shared" si="0"/>
        <v>18</v>
      </c>
      <c r="F21" s="65">
        <f>VLOOKUP($A21,'Return Data'!$B$7:$R$2843,10,0)</f>
        <v>6.8863000000000003</v>
      </c>
      <c r="G21" s="66">
        <f t="shared" si="1"/>
        <v>15</v>
      </c>
      <c r="H21" s="65">
        <f>VLOOKUP($A21,'Return Data'!$B$7:$R$2843,11,0)</f>
        <v>4.6173000000000002</v>
      </c>
      <c r="I21" s="66">
        <f t="shared" si="2"/>
        <v>16</v>
      </c>
      <c r="J21" s="65">
        <f>VLOOKUP($A21,'Return Data'!$B$7:$R$2843,12,0)</f>
        <v>7.7190000000000003</v>
      </c>
      <c r="K21" s="66">
        <f t="shared" si="3"/>
        <v>13</v>
      </c>
      <c r="L21" s="65">
        <f>VLOOKUP($A21,'Return Data'!$B$7:$R$2843,13,0)</f>
        <v>9.7860999999999994</v>
      </c>
      <c r="M21" s="66">
        <f t="shared" si="4"/>
        <v>11</v>
      </c>
      <c r="N21" s="65">
        <f>VLOOKUP($A21,'Return Data'!$B$7:$R$2843,17,0)</f>
        <v>4.2274000000000003</v>
      </c>
      <c r="O21" s="66">
        <f t="shared" si="6"/>
        <v>12</v>
      </c>
      <c r="P21" s="65">
        <f>VLOOKUP($A21,'Return Data'!$B$7:$R$2843,14,0)</f>
        <v>4.9429999999999996</v>
      </c>
      <c r="Q21" s="66">
        <f t="shared" si="7"/>
        <v>10</v>
      </c>
      <c r="R21" s="65">
        <f>VLOOKUP($A21,'Return Data'!$B$7:$R$2843,16,0)</f>
        <v>7.5004</v>
      </c>
      <c r="S21" s="67">
        <f t="shared" si="5"/>
        <v>10</v>
      </c>
    </row>
    <row r="22" spans="1:19" x14ac:dyDescent="0.3">
      <c r="A22" s="82" t="s">
        <v>689</v>
      </c>
      <c r="B22" s="64">
        <f>VLOOKUP($A22,'Return Data'!$B$7:$R$2843,3,0)</f>
        <v>44330</v>
      </c>
      <c r="C22" s="65">
        <f>VLOOKUP($A22,'Return Data'!$B$7:$R$2843,4,0)</f>
        <v>26.5749</v>
      </c>
      <c r="D22" s="65">
        <f>VLOOKUP($A22,'Return Data'!$B$7:$R$2843,9,0)</f>
        <v>8.9413</v>
      </c>
      <c r="E22" s="66">
        <f t="shared" si="0"/>
        <v>11</v>
      </c>
      <c r="F22" s="65">
        <f>VLOOKUP($A22,'Return Data'!$B$7:$R$2843,10,0)</f>
        <v>8.5097000000000005</v>
      </c>
      <c r="G22" s="66">
        <f t="shared" si="1"/>
        <v>11</v>
      </c>
      <c r="H22" s="65">
        <f>VLOOKUP($A22,'Return Data'!$B$7:$R$2843,11,0)</f>
        <v>8.6760999999999999</v>
      </c>
      <c r="I22" s="66">
        <f t="shared" si="2"/>
        <v>6</v>
      </c>
      <c r="J22" s="65">
        <f>VLOOKUP($A22,'Return Data'!$B$7:$R$2843,12,0)</f>
        <v>10.119</v>
      </c>
      <c r="K22" s="66">
        <f t="shared" si="3"/>
        <v>7</v>
      </c>
      <c r="L22" s="65">
        <f>VLOOKUP($A22,'Return Data'!$B$7:$R$2843,13,0)</f>
        <v>9.3315999999999999</v>
      </c>
      <c r="M22" s="66">
        <f t="shared" si="4"/>
        <v>12</v>
      </c>
      <c r="N22" s="65">
        <f>VLOOKUP($A22,'Return Data'!$B$7:$R$2843,17,0)</f>
        <v>-8.6E-3</v>
      </c>
      <c r="O22" s="66">
        <f t="shared" si="6"/>
        <v>14</v>
      </c>
      <c r="P22" s="65">
        <f>VLOOKUP($A22,'Return Data'!$B$7:$R$2843,14,0)</f>
        <v>1.6467000000000001</v>
      </c>
      <c r="Q22" s="66">
        <f t="shared" si="7"/>
        <v>14</v>
      </c>
      <c r="R22" s="65">
        <f>VLOOKUP($A22,'Return Data'!$B$7:$R$2843,16,0)</f>
        <v>6.6515000000000004</v>
      </c>
      <c r="S22" s="67">
        <f t="shared" si="5"/>
        <v>14</v>
      </c>
    </row>
    <row r="23" spans="1:19" x14ac:dyDescent="0.3">
      <c r="A23" s="82" t="s">
        <v>691</v>
      </c>
      <c r="B23" s="64">
        <f>VLOOKUP($A23,'Return Data'!$B$7:$R$2843,3,0)</f>
        <v>44330</v>
      </c>
      <c r="C23" s="65">
        <f>VLOOKUP($A23,'Return Data'!$B$7:$R$2843,4,0)</f>
        <v>0.1255</v>
      </c>
      <c r="D23" s="65">
        <f>VLOOKUP($A23,'Return Data'!$B$7:$R$2843,9,0)</f>
        <v>11.011699999999999</v>
      </c>
      <c r="E23" s="66">
        <f t="shared" si="0"/>
        <v>7</v>
      </c>
      <c r="F23" s="65">
        <f>VLOOKUP($A23,'Return Data'!$B$7:$R$2843,10,0)</f>
        <v>11.5069</v>
      </c>
      <c r="G23" s="66">
        <f t="shared" si="1"/>
        <v>4</v>
      </c>
      <c r="H23" s="65">
        <f>VLOOKUP($A23,'Return Data'!$B$7:$R$2843,11,0)</f>
        <v>-41.554200000000002</v>
      </c>
      <c r="I23" s="66">
        <f t="shared" si="2"/>
        <v>20</v>
      </c>
      <c r="J23" s="65">
        <f>VLOOKUP($A23,'Return Data'!$B$7:$R$2843,12,0)</f>
        <v>-29.995699999999999</v>
      </c>
      <c r="K23" s="66">
        <f t="shared" si="3"/>
        <v>20</v>
      </c>
      <c r="L23" s="65">
        <f>VLOOKUP($A23,'Return Data'!$B$7:$R$2843,13,0)</f>
        <v>-20.67</v>
      </c>
      <c r="M23" s="66">
        <f t="shared" si="4"/>
        <v>19</v>
      </c>
      <c r="N23" s="65"/>
      <c r="O23" s="66"/>
      <c r="P23" s="65"/>
      <c r="Q23" s="66"/>
      <c r="R23" s="65">
        <f>VLOOKUP($A23,'Return Data'!$B$7:$R$2843,16,0)</f>
        <v>-15.542299999999999</v>
      </c>
      <c r="S23" s="67">
        <f t="shared" si="5"/>
        <v>18</v>
      </c>
    </row>
    <row r="24" spans="1:19" x14ac:dyDescent="0.3">
      <c r="A24" s="82" t="s">
        <v>694</v>
      </c>
      <c r="B24" s="64">
        <f>VLOOKUP($A24,'Return Data'!$B$7:$R$2843,3,0)</f>
        <v>44330</v>
      </c>
      <c r="C24" s="65">
        <f>VLOOKUP($A24,'Return Data'!$B$7:$R$2843,4,0)</f>
        <v>15.896699999999999</v>
      </c>
      <c r="D24" s="65">
        <f>VLOOKUP($A24,'Return Data'!$B$7:$R$2843,9,0)</f>
        <v>4.7553999999999998</v>
      </c>
      <c r="E24" s="66">
        <f t="shared" si="0"/>
        <v>19</v>
      </c>
      <c r="F24" s="65">
        <f>VLOOKUP($A24,'Return Data'!$B$7:$R$2843,10,0)</f>
        <v>10.7944</v>
      </c>
      <c r="G24" s="66">
        <f t="shared" si="1"/>
        <v>6</v>
      </c>
      <c r="H24" s="65">
        <f>VLOOKUP($A24,'Return Data'!$B$7:$R$2843,11,0)</f>
        <v>12.0739</v>
      </c>
      <c r="I24" s="66">
        <f t="shared" si="2"/>
        <v>4</v>
      </c>
      <c r="J24" s="65">
        <f>VLOOKUP($A24,'Return Data'!$B$7:$R$2843,12,0)</f>
        <v>12.026300000000001</v>
      </c>
      <c r="K24" s="66">
        <f t="shared" si="3"/>
        <v>3</v>
      </c>
      <c r="L24" s="65">
        <f>VLOOKUP($A24,'Return Data'!$B$7:$R$2843,13,0)</f>
        <v>9.2271000000000001</v>
      </c>
      <c r="M24" s="66">
        <f t="shared" si="4"/>
        <v>13</v>
      </c>
      <c r="N24" s="65">
        <f>VLOOKUP($A24,'Return Data'!$B$7:$R$2843,17,0)</f>
        <v>2.7158000000000002</v>
      </c>
      <c r="O24" s="66">
        <f>RANK(N24,N$8:N$27,0)</f>
        <v>13</v>
      </c>
      <c r="P24" s="65">
        <f>VLOOKUP($A24,'Return Data'!$B$7:$R$2843,14,0)</f>
        <v>3.7252000000000001</v>
      </c>
      <c r="Q24" s="66">
        <f>RANK(P24,P$8:P$27,0)</f>
        <v>11</v>
      </c>
      <c r="R24" s="65">
        <f>VLOOKUP($A24,'Return Data'!$B$7:$R$2843,16,0)</f>
        <v>7.2445000000000004</v>
      </c>
      <c r="S24" s="67">
        <f t="shared" si="5"/>
        <v>11</v>
      </c>
    </row>
    <row r="25" spans="1:19" x14ac:dyDescent="0.3">
      <c r="A25" s="82" t="s">
        <v>700</v>
      </c>
      <c r="B25" s="64">
        <f>VLOOKUP($A25,'Return Data'!$B$7:$R$2843,3,0)</f>
        <v>44330</v>
      </c>
      <c r="C25" s="65">
        <f>VLOOKUP($A25,'Return Data'!$B$7:$R$2843,4,0)</f>
        <v>36.3902</v>
      </c>
      <c r="D25" s="65">
        <f>VLOOKUP($A25,'Return Data'!$B$7:$R$2843,9,0)</f>
        <v>9.1373999999999995</v>
      </c>
      <c r="E25" s="66">
        <f t="shared" si="0"/>
        <v>10</v>
      </c>
      <c r="F25" s="65">
        <f>VLOOKUP($A25,'Return Data'!$B$7:$R$2843,10,0)</f>
        <v>7.6</v>
      </c>
      <c r="G25" s="66">
        <f t="shared" si="1"/>
        <v>13</v>
      </c>
      <c r="H25" s="65">
        <f>VLOOKUP($A25,'Return Data'!$B$7:$R$2843,11,0)</f>
        <v>5.6435000000000004</v>
      </c>
      <c r="I25" s="66">
        <f t="shared" si="2"/>
        <v>13</v>
      </c>
      <c r="J25" s="65">
        <f>VLOOKUP($A25,'Return Data'!$B$7:$R$2843,12,0)</f>
        <v>8.0211000000000006</v>
      </c>
      <c r="K25" s="66">
        <f t="shared" si="3"/>
        <v>11</v>
      </c>
      <c r="L25" s="65">
        <f>VLOOKUP($A25,'Return Data'!$B$7:$R$2843,13,0)</f>
        <v>10.183199999999999</v>
      </c>
      <c r="M25" s="66">
        <f t="shared" si="4"/>
        <v>10</v>
      </c>
      <c r="N25" s="65">
        <f>VLOOKUP($A25,'Return Data'!$B$7:$R$2843,17,0)</f>
        <v>8.7702000000000009</v>
      </c>
      <c r="O25" s="66">
        <f>RANK(N25,N$8:N$27,0)</f>
        <v>3</v>
      </c>
      <c r="P25" s="65">
        <f>VLOOKUP($A25,'Return Data'!$B$7:$R$2843,14,0)</f>
        <v>8.1575000000000006</v>
      </c>
      <c r="Q25" s="66">
        <f>RANK(P25,P$8:P$27,0)</f>
        <v>5</v>
      </c>
      <c r="R25" s="65">
        <f>VLOOKUP($A25,'Return Data'!$B$7:$R$2843,16,0)</f>
        <v>9.2113999999999994</v>
      </c>
      <c r="S25" s="67">
        <f t="shared" si="5"/>
        <v>3</v>
      </c>
    </row>
    <row r="26" spans="1:19" x14ac:dyDescent="0.3">
      <c r="A26" s="82" t="s">
        <v>708</v>
      </c>
      <c r="B26" s="64">
        <f>VLOOKUP($A26,'Return Data'!$B$7:$R$2843,3,0)</f>
        <v>44330</v>
      </c>
      <c r="C26" s="65">
        <f>VLOOKUP($A26,'Return Data'!$B$7:$R$2843,4,0)</f>
        <v>0.63180000000000003</v>
      </c>
      <c r="D26" s="65">
        <f>VLOOKUP($A26,'Return Data'!$B$7:$R$2843,9,0)</f>
        <v>11.3041</v>
      </c>
      <c r="E26" s="66">
        <f t="shared" si="0"/>
        <v>6</v>
      </c>
      <c r="F26" s="65">
        <f>VLOOKUP($A26,'Return Data'!$B$7:$R$2843,10,0)</f>
        <v>11.493600000000001</v>
      </c>
      <c r="G26" s="66">
        <f t="shared" si="1"/>
        <v>5</v>
      </c>
      <c r="H26" s="65">
        <f>VLOOKUP($A26,'Return Data'!$B$7:$R$2843,11,0)</f>
        <v>-40.505099999999999</v>
      </c>
      <c r="I26" s="66">
        <f t="shared" si="2"/>
        <v>19</v>
      </c>
      <c r="J26" s="65">
        <f>VLOOKUP($A26,'Return Data'!$B$7:$R$2843,12,0)</f>
        <v>-24.718299999999999</v>
      </c>
      <c r="K26" s="66">
        <f t="shared" si="3"/>
        <v>19</v>
      </c>
      <c r="L26" s="65">
        <f>VLOOKUP($A26,'Return Data'!$B$7:$R$2843,13,0)</f>
        <v>-59.170200000000001</v>
      </c>
      <c r="M26" s="66">
        <f t="shared" si="4"/>
        <v>20</v>
      </c>
      <c r="N26" s="65"/>
      <c r="O26" s="66"/>
      <c r="P26" s="65"/>
      <c r="Q26" s="66"/>
      <c r="R26" s="65">
        <f>VLOOKUP($A26,'Return Data'!$B$7:$R$2843,16,0)</f>
        <v>-50.716900000000003</v>
      </c>
      <c r="S26" s="67">
        <f t="shared" si="5"/>
        <v>20</v>
      </c>
    </row>
    <row r="27" spans="1:19" x14ac:dyDescent="0.3">
      <c r="A27" s="82" t="s">
        <v>710</v>
      </c>
      <c r="B27" s="64">
        <f>VLOOKUP($A27,'Return Data'!$B$7:$R$2843,3,0)</f>
        <v>44330</v>
      </c>
      <c r="C27" s="65">
        <f>VLOOKUP($A27,'Return Data'!$B$7:$R$2843,4,0)</f>
        <v>12.5846</v>
      </c>
      <c r="D27" s="65">
        <f>VLOOKUP($A27,'Return Data'!$B$7:$R$2843,9,0)</f>
        <v>6.9485999999999999</v>
      </c>
      <c r="E27" s="66">
        <f t="shared" si="0"/>
        <v>13</v>
      </c>
      <c r="F27" s="65">
        <f>VLOOKUP($A27,'Return Data'!$B$7:$R$2843,10,0)</f>
        <v>6.9881000000000002</v>
      </c>
      <c r="G27" s="66">
        <f t="shared" si="1"/>
        <v>14</v>
      </c>
      <c r="H27" s="65">
        <f>VLOOKUP($A27,'Return Data'!$B$7:$R$2843,11,0)</f>
        <v>5.5872000000000002</v>
      </c>
      <c r="I27" s="66">
        <f t="shared" si="2"/>
        <v>14</v>
      </c>
      <c r="J27" s="65">
        <f>VLOOKUP($A27,'Return Data'!$B$7:$R$2843,12,0)</f>
        <v>7.1649000000000003</v>
      </c>
      <c r="K27" s="66">
        <f t="shared" si="3"/>
        <v>15</v>
      </c>
      <c r="L27" s="65">
        <f>VLOOKUP($A27,'Return Data'!$B$7:$R$2843,13,0)</f>
        <v>-1.9417</v>
      </c>
      <c r="M27" s="66">
        <f t="shared" si="4"/>
        <v>18</v>
      </c>
      <c r="N27" s="65">
        <f>VLOOKUP($A27,'Return Data'!$B$7:$R$2843,17,0)</f>
        <v>-16.517600000000002</v>
      </c>
      <c r="O27" s="66">
        <f>RANK(N27,N$8:N$27,0)</f>
        <v>16</v>
      </c>
      <c r="P27" s="65">
        <f>VLOOKUP($A27,'Return Data'!$B$7:$R$2843,14,0)</f>
        <v>-9.3520000000000003</v>
      </c>
      <c r="Q27" s="66">
        <f>RANK(P27,P$8:P$27,0)</f>
        <v>16</v>
      </c>
      <c r="R27" s="65">
        <f>VLOOKUP($A27,'Return Data'!$B$7:$R$2843,16,0)</f>
        <v>2.6349999999999998</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9.2496350000000014</v>
      </c>
      <c r="E29" s="88"/>
      <c r="F29" s="89">
        <f>AVERAGE(F8:F27)</f>
        <v>10.116215</v>
      </c>
      <c r="G29" s="88"/>
      <c r="H29" s="89">
        <f>AVERAGE(H8:H27)</f>
        <v>3.3789300000000013</v>
      </c>
      <c r="I29" s="88"/>
      <c r="J29" s="89">
        <f>AVERAGE(J8:J27)</f>
        <v>5.6882650000000003</v>
      </c>
      <c r="K29" s="88"/>
      <c r="L29" s="89">
        <f>AVERAGE(L8:L27)</f>
        <v>4.8848850000000024</v>
      </c>
      <c r="M29" s="88"/>
      <c r="N29" s="89">
        <f>AVERAGE(N8:N27)</f>
        <v>1.5754352941176468</v>
      </c>
      <c r="O29" s="88"/>
      <c r="P29" s="89">
        <f>AVERAGE(P8:P27)</f>
        <v>2.6487235294117646</v>
      </c>
      <c r="Q29" s="88"/>
      <c r="R29" s="89">
        <f>AVERAGE(R8:R27)</f>
        <v>1.3126849999999997</v>
      </c>
      <c r="S29" s="90"/>
    </row>
    <row r="30" spans="1:19" x14ac:dyDescent="0.3">
      <c r="A30" s="87" t="s">
        <v>28</v>
      </c>
      <c r="B30" s="88"/>
      <c r="C30" s="88"/>
      <c r="D30" s="89">
        <f>MIN(D8:D27)</f>
        <v>0</v>
      </c>
      <c r="E30" s="88"/>
      <c r="F30" s="89">
        <f>MIN(F8:F27)</f>
        <v>0</v>
      </c>
      <c r="G30" s="88"/>
      <c r="H30" s="89">
        <f>MIN(H8:H27)</f>
        <v>-41.554200000000002</v>
      </c>
      <c r="I30" s="88"/>
      <c r="J30" s="89">
        <f>MIN(J8:J27)</f>
        <v>-29.995699999999999</v>
      </c>
      <c r="K30" s="88"/>
      <c r="L30" s="89">
        <f>MIN(L8:L27)</f>
        <v>-59.170200000000001</v>
      </c>
      <c r="M30" s="88"/>
      <c r="N30" s="89">
        <f>MIN(N8:N27)</f>
        <v>-41.576900000000002</v>
      </c>
      <c r="O30" s="88"/>
      <c r="P30" s="89">
        <f>MIN(P8:P27)</f>
        <v>-31.9513</v>
      </c>
      <c r="Q30" s="88"/>
      <c r="R30" s="89">
        <f>MIN(R8:R27)</f>
        <v>-50.716900000000003</v>
      </c>
      <c r="S30" s="90"/>
    </row>
    <row r="31" spans="1:19" ht="15" thickBot="1" x14ac:dyDescent="0.35">
      <c r="A31" s="91" t="s">
        <v>29</v>
      </c>
      <c r="B31" s="92"/>
      <c r="C31" s="92"/>
      <c r="D31" s="93">
        <f>MAX(D8:D27)</f>
        <v>18.817799999999998</v>
      </c>
      <c r="E31" s="92"/>
      <c r="F31" s="93">
        <f>MAX(F8:F27)</f>
        <v>23.4909</v>
      </c>
      <c r="G31" s="92"/>
      <c r="H31" s="93">
        <f>MAX(H8:H27)</f>
        <v>20.864000000000001</v>
      </c>
      <c r="I31" s="92"/>
      <c r="J31" s="93">
        <f>MAX(J8:J27)</f>
        <v>20.970500000000001</v>
      </c>
      <c r="K31" s="92"/>
      <c r="L31" s="93">
        <f>MAX(L8:L27)</f>
        <v>16.808</v>
      </c>
      <c r="M31" s="92"/>
      <c r="N31" s="93">
        <f>MAX(N8:N27)</f>
        <v>10.338800000000001</v>
      </c>
      <c r="O31" s="92"/>
      <c r="P31" s="93">
        <f>MAX(P8:P27)</f>
        <v>9.3933999999999997</v>
      </c>
      <c r="Q31" s="92"/>
      <c r="R31" s="93">
        <f>MAX(R8:R27)</f>
        <v>9.7804000000000002</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1604</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44330</v>
      </c>
      <c r="C8" s="65">
        <f>VLOOKUP($A8,'Return Data'!$B$7:$R$2843,4,0)</f>
        <v>15.4802</v>
      </c>
      <c r="D8" s="65">
        <f>VLOOKUP($A8,'Return Data'!$B$7:$R$2843,9,0)</f>
        <v>6.0369000000000002</v>
      </c>
      <c r="E8" s="66">
        <f t="shared" ref="E8:E27" si="0">RANK(D8,D$8:D$27,0)</f>
        <v>14</v>
      </c>
      <c r="F8" s="65">
        <f>VLOOKUP($A8,'Return Data'!$B$7:$R$2843,10,0)</f>
        <v>8.7312999999999992</v>
      </c>
      <c r="G8" s="66">
        <f t="shared" ref="G8:G27" si="1">RANK(F8,F$8:F$27,0)</f>
        <v>8</v>
      </c>
      <c r="H8" s="65">
        <f>VLOOKUP($A8,'Return Data'!$B$7:$R$2843,11,0)</f>
        <v>9.0641999999999996</v>
      </c>
      <c r="I8" s="66">
        <f t="shared" ref="I8:I27" si="2">RANK(H8,H$8:H$27,0)</f>
        <v>5</v>
      </c>
      <c r="J8" s="65">
        <f>VLOOKUP($A8,'Return Data'!$B$7:$R$2843,12,0)</f>
        <v>9.4962999999999997</v>
      </c>
      <c r="K8" s="66">
        <f t="shared" ref="K8:K27" si="3">RANK(J8,J$8:J$27,0)</f>
        <v>6</v>
      </c>
      <c r="L8" s="65">
        <f>VLOOKUP($A8,'Return Data'!$B$7:$R$2843,13,0)</f>
        <v>12.238</v>
      </c>
      <c r="M8" s="66">
        <f t="shared" ref="M8:M27" si="4">RANK(L8,L$8:L$27,0)</f>
        <v>5</v>
      </c>
      <c r="N8" s="65">
        <f>VLOOKUP($A8,'Return Data'!$B$7:$R$2843,17,0)</f>
        <v>6.31</v>
      </c>
      <c r="O8" s="66">
        <f>RANK(N8,N$8:N$27,0)</f>
        <v>6</v>
      </c>
      <c r="P8" s="65">
        <f>VLOOKUP($A8,'Return Data'!$B$7:$R$2843,14,0)</f>
        <v>6.1676000000000002</v>
      </c>
      <c r="Q8" s="66">
        <f>RANK(P8,P$8:P$27,0)</f>
        <v>7</v>
      </c>
      <c r="R8" s="65">
        <f>VLOOKUP($A8,'Return Data'!$B$7:$R$2843,16,0)</f>
        <v>7.4397000000000002</v>
      </c>
      <c r="S8" s="67">
        <f t="shared" ref="S8:S27" si="5">RANK(R8,R$8:R$27,0)</f>
        <v>7</v>
      </c>
    </row>
    <row r="9" spans="1:19" x14ac:dyDescent="0.3">
      <c r="A9" s="82" t="s">
        <v>655</v>
      </c>
      <c r="B9" s="64">
        <f>VLOOKUP($A9,'Return Data'!$B$7:$R$2843,3,0)</f>
        <v>44330</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-16.9937</v>
      </c>
      <c r="S9" s="67">
        <f t="shared" si="5"/>
        <v>19</v>
      </c>
    </row>
    <row r="10" spans="1:19" x14ac:dyDescent="0.3">
      <c r="A10" s="82" t="s">
        <v>657</v>
      </c>
      <c r="B10" s="64">
        <f>VLOOKUP($A10,'Return Data'!$B$7:$R$2843,3,0)</f>
        <v>44330</v>
      </c>
      <c r="C10" s="65">
        <f>VLOOKUP($A10,'Return Data'!$B$7:$R$2843,4,0)</f>
        <v>16.470099999999999</v>
      </c>
      <c r="D10" s="65">
        <f>VLOOKUP($A10,'Return Data'!$B$7:$R$2843,9,0)</f>
        <v>8.8285</v>
      </c>
      <c r="E10" s="66">
        <f t="shared" si="0"/>
        <v>9</v>
      </c>
      <c r="F10" s="65">
        <f>VLOOKUP($A10,'Return Data'!$B$7:$R$2843,10,0)</f>
        <v>8.5053999999999998</v>
      </c>
      <c r="G10" s="66">
        <f t="shared" si="1"/>
        <v>9</v>
      </c>
      <c r="H10" s="65">
        <f>VLOOKUP($A10,'Return Data'!$B$7:$R$2843,11,0)</f>
        <v>7.1477000000000004</v>
      </c>
      <c r="I10" s="66">
        <f t="shared" si="2"/>
        <v>8</v>
      </c>
      <c r="J10" s="65">
        <f>VLOOKUP($A10,'Return Data'!$B$7:$R$2843,12,0)</f>
        <v>7.9821</v>
      </c>
      <c r="K10" s="66">
        <f t="shared" si="3"/>
        <v>9</v>
      </c>
      <c r="L10" s="65">
        <f>VLOOKUP($A10,'Return Data'!$B$7:$R$2843,13,0)</f>
        <v>9.2492999999999999</v>
      </c>
      <c r="M10" s="66">
        <f t="shared" si="4"/>
        <v>10</v>
      </c>
      <c r="N10" s="65">
        <f>VLOOKUP($A10,'Return Data'!$B$7:$R$2843,17,0)</f>
        <v>6.1414999999999997</v>
      </c>
      <c r="O10" s="66">
        <f t="shared" ref="O10:O22" si="6">RANK(N10,N$8:N$27,0)</f>
        <v>7</v>
      </c>
      <c r="P10" s="65">
        <f>VLOOKUP($A10,'Return Data'!$B$7:$R$2843,14,0)</f>
        <v>6.5218999999999996</v>
      </c>
      <c r="Q10" s="66">
        <f t="shared" ref="Q10:Q22" si="7">RANK(P10,P$8:P$27,0)</f>
        <v>6</v>
      </c>
      <c r="R10" s="65">
        <f>VLOOKUP($A10,'Return Data'!$B$7:$R$2843,16,0)</f>
        <v>7.5724</v>
      </c>
      <c r="S10" s="67">
        <f t="shared" si="5"/>
        <v>6</v>
      </c>
    </row>
    <row r="11" spans="1:19" x14ac:dyDescent="0.3">
      <c r="A11" s="82" t="s">
        <v>658</v>
      </c>
      <c r="B11" s="64">
        <f>VLOOKUP($A11,'Return Data'!$B$7:$R$2843,3,0)</f>
        <v>44330</v>
      </c>
      <c r="C11" s="65">
        <f>VLOOKUP($A11,'Return Data'!$B$7:$R$2843,4,0)</f>
        <v>15.660500000000001</v>
      </c>
      <c r="D11" s="65">
        <f>VLOOKUP($A11,'Return Data'!$B$7:$R$2843,9,0)</f>
        <v>5.8860999999999999</v>
      </c>
      <c r="E11" s="66">
        <f t="shared" si="0"/>
        <v>16</v>
      </c>
      <c r="F11" s="65">
        <f>VLOOKUP($A11,'Return Data'!$B$7:$R$2843,10,0)</f>
        <v>22.747900000000001</v>
      </c>
      <c r="G11" s="66">
        <f t="shared" si="1"/>
        <v>1</v>
      </c>
      <c r="H11" s="65">
        <f>VLOOKUP($A11,'Return Data'!$B$7:$R$2843,11,0)</f>
        <v>16.0763</v>
      </c>
      <c r="I11" s="66">
        <f t="shared" si="2"/>
        <v>2</v>
      </c>
      <c r="J11" s="65">
        <f>VLOOKUP($A11,'Return Data'!$B$7:$R$2843,12,0)</f>
        <v>16.3809</v>
      </c>
      <c r="K11" s="66">
        <f t="shared" si="3"/>
        <v>2</v>
      </c>
      <c r="L11" s="65">
        <f>VLOOKUP($A11,'Return Data'!$B$7:$R$2843,13,0)</f>
        <v>15.1914</v>
      </c>
      <c r="M11" s="66">
        <f t="shared" si="4"/>
        <v>2</v>
      </c>
      <c r="N11" s="65">
        <f>VLOOKUP($A11,'Return Data'!$B$7:$R$2843,17,0)</f>
        <v>4.7804000000000002</v>
      </c>
      <c r="O11" s="66">
        <f t="shared" si="6"/>
        <v>8</v>
      </c>
      <c r="P11" s="65">
        <f>VLOOKUP($A11,'Return Data'!$B$7:$R$2843,14,0)</f>
        <v>5.1135000000000002</v>
      </c>
      <c r="Q11" s="66">
        <f t="shared" si="7"/>
        <v>9</v>
      </c>
      <c r="R11" s="65">
        <f>VLOOKUP($A11,'Return Data'!$B$7:$R$2843,16,0)</f>
        <v>7.3678999999999997</v>
      </c>
      <c r="S11" s="67">
        <f t="shared" si="5"/>
        <v>8</v>
      </c>
    </row>
    <row r="12" spans="1:19" x14ac:dyDescent="0.3">
      <c r="A12" s="82" t="s">
        <v>663</v>
      </c>
      <c r="B12" s="64">
        <f>VLOOKUP($A12,'Return Data'!$B$7:$R$2843,3,0)</f>
        <v>44330</v>
      </c>
      <c r="C12" s="65">
        <f>VLOOKUP($A12,'Return Data'!$B$7:$R$2843,4,0)</f>
        <v>4.1959999999999997</v>
      </c>
      <c r="D12" s="65">
        <f>VLOOKUP($A12,'Return Data'!$B$7:$R$2843,9,0)</f>
        <v>17.807200000000002</v>
      </c>
      <c r="E12" s="66">
        <f t="shared" si="0"/>
        <v>2</v>
      </c>
      <c r="F12" s="65">
        <f>VLOOKUP($A12,'Return Data'!$B$7:$R$2843,10,0)</f>
        <v>21.577000000000002</v>
      </c>
      <c r="G12" s="66">
        <f t="shared" si="1"/>
        <v>3</v>
      </c>
      <c r="H12" s="65">
        <f>VLOOKUP($A12,'Return Data'!$B$7:$R$2843,11,0)</f>
        <v>12.781599999999999</v>
      </c>
      <c r="I12" s="66">
        <f t="shared" si="2"/>
        <v>3</v>
      </c>
      <c r="J12" s="65">
        <f>VLOOKUP($A12,'Return Data'!$B$7:$R$2843,12,0)</f>
        <v>10.948600000000001</v>
      </c>
      <c r="K12" s="66">
        <f t="shared" si="3"/>
        <v>3</v>
      </c>
      <c r="L12" s="65">
        <f>VLOOKUP($A12,'Return Data'!$B$7:$R$2843,13,0)</f>
        <v>14.419700000000001</v>
      </c>
      <c r="M12" s="66">
        <f t="shared" si="4"/>
        <v>3</v>
      </c>
      <c r="N12" s="65">
        <f>VLOOKUP($A12,'Return Data'!$B$7:$R$2843,17,0)</f>
        <v>-41.738599999999998</v>
      </c>
      <c r="O12" s="66">
        <f t="shared" si="6"/>
        <v>17</v>
      </c>
      <c r="P12" s="65">
        <f>VLOOKUP($A12,'Return Data'!$B$7:$R$2843,14,0)</f>
        <v>-32.125999999999998</v>
      </c>
      <c r="Q12" s="66">
        <f t="shared" si="7"/>
        <v>17</v>
      </c>
      <c r="R12" s="65">
        <f>VLOOKUP($A12,'Return Data'!$B$7:$R$2843,16,0)</f>
        <v>-13.043699999999999</v>
      </c>
      <c r="S12" s="67">
        <f t="shared" si="5"/>
        <v>17</v>
      </c>
    </row>
    <row r="13" spans="1:19" x14ac:dyDescent="0.3">
      <c r="A13" s="82" t="s">
        <v>665</v>
      </c>
      <c r="B13" s="64">
        <f>VLOOKUP($A13,'Return Data'!$B$7:$R$2843,3,0)</f>
        <v>44330</v>
      </c>
      <c r="C13" s="65">
        <f>VLOOKUP($A13,'Return Data'!$B$7:$R$2843,4,0)</f>
        <v>30.4726</v>
      </c>
      <c r="D13" s="65">
        <f>VLOOKUP($A13,'Return Data'!$B$7:$R$2843,9,0)</f>
        <v>6.5011999999999999</v>
      </c>
      <c r="E13" s="66">
        <f t="shared" si="0"/>
        <v>12</v>
      </c>
      <c r="F13" s="65">
        <f>VLOOKUP($A13,'Return Data'!$B$7:$R$2843,10,0)</f>
        <v>5.1797000000000004</v>
      </c>
      <c r="G13" s="66">
        <f t="shared" si="1"/>
        <v>19</v>
      </c>
      <c r="H13" s="65">
        <f>VLOOKUP($A13,'Return Data'!$B$7:$R$2843,11,0)</f>
        <v>4.2206999999999999</v>
      </c>
      <c r="I13" s="66">
        <f t="shared" si="2"/>
        <v>15</v>
      </c>
      <c r="J13" s="65">
        <f>VLOOKUP($A13,'Return Data'!$B$7:$R$2843,12,0)</f>
        <v>6.4374000000000002</v>
      </c>
      <c r="K13" s="66">
        <f t="shared" si="3"/>
        <v>14</v>
      </c>
      <c r="L13" s="65">
        <f>VLOOKUP($A13,'Return Data'!$B$7:$R$2843,13,0)</f>
        <v>6.7484000000000002</v>
      </c>
      <c r="M13" s="66">
        <f t="shared" si="4"/>
        <v>15</v>
      </c>
      <c r="N13" s="65">
        <f>VLOOKUP($A13,'Return Data'!$B$7:$R$2843,17,0)</f>
        <v>4.2680999999999996</v>
      </c>
      <c r="O13" s="66">
        <f t="shared" si="6"/>
        <v>10</v>
      </c>
      <c r="P13" s="65">
        <f>VLOOKUP($A13,'Return Data'!$B$7:$R$2843,14,0)</f>
        <v>2.2021999999999999</v>
      </c>
      <c r="Q13" s="66">
        <f t="shared" si="7"/>
        <v>12</v>
      </c>
      <c r="R13" s="65">
        <f>VLOOKUP($A13,'Return Data'!$B$7:$R$2843,16,0)</f>
        <v>6.3798000000000004</v>
      </c>
      <c r="S13" s="67">
        <f t="shared" si="5"/>
        <v>11</v>
      </c>
    </row>
    <row r="14" spans="1:19" x14ac:dyDescent="0.3">
      <c r="A14" s="82" t="s">
        <v>666</v>
      </c>
      <c r="B14" s="64">
        <f>VLOOKUP($A14,'Return Data'!$B$7:$R$2843,3,0)</f>
        <v>44330</v>
      </c>
      <c r="C14" s="65">
        <f>VLOOKUP($A14,'Return Data'!$B$7:$R$2843,4,0)</f>
        <v>21.222300000000001</v>
      </c>
      <c r="D14" s="65">
        <f>VLOOKUP($A14,'Return Data'!$B$7:$R$2843,9,0)</f>
        <v>18.821200000000001</v>
      </c>
      <c r="E14" s="66">
        <f t="shared" si="0"/>
        <v>1</v>
      </c>
      <c r="F14" s="65">
        <f>VLOOKUP($A14,'Return Data'!$B$7:$R$2843,10,0)</f>
        <v>21.6616</v>
      </c>
      <c r="G14" s="66">
        <f t="shared" si="1"/>
        <v>2</v>
      </c>
      <c r="H14" s="65">
        <f>VLOOKUP($A14,'Return Data'!$B$7:$R$2843,11,0)</f>
        <v>20.4283</v>
      </c>
      <c r="I14" s="66">
        <f t="shared" si="2"/>
        <v>1</v>
      </c>
      <c r="J14" s="65">
        <f>VLOOKUP($A14,'Return Data'!$B$7:$R$2843,12,0)</f>
        <v>20.443100000000001</v>
      </c>
      <c r="K14" s="66">
        <f t="shared" si="3"/>
        <v>1</v>
      </c>
      <c r="L14" s="65">
        <f>VLOOKUP($A14,'Return Data'!$B$7:$R$2843,13,0)</f>
        <v>16.2394</v>
      </c>
      <c r="M14" s="66">
        <f t="shared" si="4"/>
        <v>1</v>
      </c>
      <c r="N14" s="65">
        <f>VLOOKUP($A14,'Return Data'!$B$7:$R$2843,17,0)</f>
        <v>4.2557999999999998</v>
      </c>
      <c r="O14" s="66">
        <f t="shared" si="6"/>
        <v>11</v>
      </c>
      <c r="P14" s="65">
        <f>VLOOKUP($A14,'Return Data'!$B$7:$R$2843,14,0)</f>
        <v>5.5166000000000004</v>
      </c>
      <c r="Q14" s="66">
        <f t="shared" si="7"/>
        <v>8</v>
      </c>
      <c r="R14" s="65">
        <f>VLOOKUP($A14,'Return Data'!$B$7:$R$2843,16,0)</f>
        <v>8.2964000000000002</v>
      </c>
      <c r="S14" s="67">
        <f t="shared" si="5"/>
        <v>3</v>
      </c>
    </row>
    <row r="15" spans="1:19" x14ac:dyDescent="0.3">
      <c r="A15" s="82" t="s">
        <v>674</v>
      </c>
      <c r="B15" s="64">
        <f>VLOOKUP($A15,'Return Data'!$B$7:$R$2843,3,0)</f>
        <v>44330</v>
      </c>
      <c r="C15" s="65">
        <f>VLOOKUP($A15,'Return Data'!$B$7:$R$2843,4,0)</f>
        <v>18.481999999999999</v>
      </c>
      <c r="D15" s="65">
        <f>VLOOKUP($A15,'Return Data'!$B$7:$R$2843,9,0)</f>
        <v>11.8414</v>
      </c>
      <c r="E15" s="66">
        <f t="shared" si="0"/>
        <v>3</v>
      </c>
      <c r="F15" s="65">
        <f>VLOOKUP($A15,'Return Data'!$B$7:$R$2843,10,0)</f>
        <v>9.3790999999999993</v>
      </c>
      <c r="G15" s="66">
        <f t="shared" si="1"/>
        <v>7</v>
      </c>
      <c r="H15" s="65">
        <f>VLOOKUP($A15,'Return Data'!$B$7:$R$2843,11,0)</f>
        <v>8.1224000000000007</v>
      </c>
      <c r="I15" s="66">
        <f t="shared" si="2"/>
        <v>6</v>
      </c>
      <c r="J15" s="65">
        <f>VLOOKUP($A15,'Return Data'!$B$7:$R$2843,12,0)</f>
        <v>9.7883999999999993</v>
      </c>
      <c r="K15" s="66">
        <f t="shared" si="3"/>
        <v>5</v>
      </c>
      <c r="L15" s="65">
        <f>VLOOKUP($A15,'Return Data'!$B$7:$R$2843,13,0)</f>
        <v>12.444900000000001</v>
      </c>
      <c r="M15" s="66">
        <f t="shared" si="4"/>
        <v>4</v>
      </c>
      <c r="N15" s="65">
        <f>VLOOKUP($A15,'Return Data'!$B$7:$R$2843,17,0)</f>
        <v>9.8355999999999995</v>
      </c>
      <c r="O15" s="66">
        <f t="shared" si="6"/>
        <v>1</v>
      </c>
      <c r="P15" s="65">
        <f>VLOOKUP($A15,'Return Data'!$B$7:$R$2843,14,0)</f>
        <v>8.8338999999999999</v>
      </c>
      <c r="Q15" s="66">
        <f t="shared" si="7"/>
        <v>1</v>
      </c>
      <c r="R15" s="65">
        <f>VLOOKUP($A15,'Return Data'!$B$7:$R$2843,16,0)</f>
        <v>8.98</v>
      </c>
      <c r="S15" s="67">
        <f t="shared" si="5"/>
        <v>1</v>
      </c>
    </row>
    <row r="16" spans="1:19" x14ac:dyDescent="0.3">
      <c r="A16" s="82" t="s">
        <v>676</v>
      </c>
      <c r="B16" s="64">
        <f>VLOOKUP($A16,'Return Data'!$B$7:$R$2843,3,0)</f>
        <v>44330</v>
      </c>
      <c r="C16" s="65">
        <f>VLOOKUP($A16,'Return Data'!$B$7:$R$2843,4,0)</f>
        <v>23.8445</v>
      </c>
      <c r="D16" s="65">
        <f>VLOOKUP($A16,'Return Data'!$B$7:$R$2843,9,0)</f>
        <v>9.6334999999999997</v>
      </c>
      <c r="E16" s="66">
        <f t="shared" si="0"/>
        <v>8</v>
      </c>
      <c r="F16" s="65">
        <f>VLOOKUP($A16,'Return Data'!$B$7:$R$2843,10,0)</f>
        <v>7.2352999999999996</v>
      </c>
      <c r="G16" s="66">
        <f t="shared" si="1"/>
        <v>12</v>
      </c>
      <c r="H16" s="65">
        <f>VLOOKUP($A16,'Return Data'!$B$7:$R$2843,11,0)</f>
        <v>6.306</v>
      </c>
      <c r="I16" s="66">
        <f t="shared" si="2"/>
        <v>9</v>
      </c>
      <c r="J16" s="65">
        <f>VLOOKUP($A16,'Return Data'!$B$7:$R$2843,12,0)</f>
        <v>7.6031000000000004</v>
      </c>
      <c r="K16" s="66">
        <f t="shared" si="3"/>
        <v>10</v>
      </c>
      <c r="L16" s="65">
        <f>VLOOKUP($A16,'Return Data'!$B$7:$R$2843,13,0)</f>
        <v>9.8886000000000003</v>
      </c>
      <c r="M16" s="66">
        <f t="shared" si="4"/>
        <v>7</v>
      </c>
      <c r="N16" s="65">
        <f>VLOOKUP($A16,'Return Data'!$B$7:$R$2843,17,0)</f>
        <v>9.2529000000000003</v>
      </c>
      <c r="O16" s="66">
        <f t="shared" si="6"/>
        <v>2</v>
      </c>
      <c r="P16" s="65">
        <f>VLOOKUP($A16,'Return Data'!$B$7:$R$2843,14,0)</f>
        <v>8.5376999999999992</v>
      </c>
      <c r="Q16" s="66">
        <f t="shared" si="7"/>
        <v>2</v>
      </c>
      <c r="R16" s="65">
        <f>VLOOKUP($A16,'Return Data'!$B$7:$R$2843,16,0)</f>
        <v>8.6692</v>
      </c>
      <c r="S16" s="67">
        <f t="shared" si="5"/>
        <v>2</v>
      </c>
    </row>
    <row r="17" spans="1:19" x14ac:dyDescent="0.3">
      <c r="A17" s="82" t="s">
        <v>678</v>
      </c>
      <c r="B17" s="64">
        <f>VLOOKUP($A17,'Return Data'!$B$7:$R$2843,3,0)</f>
        <v>44330</v>
      </c>
      <c r="C17" s="65">
        <f>VLOOKUP($A17,'Return Data'!$B$7:$R$2843,4,0)</f>
        <v>13.3149</v>
      </c>
      <c r="D17" s="65">
        <f>VLOOKUP($A17,'Return Data'!$B$7:$R$2843,9,0)</f>
        <v>10.7224</v>
      </c>
      <c r="E17" s="66">
        <f t="shared" si="0"/>
        <v>5</v>
      </c>
      <c r="F17" s="65">
        <f>VLOOKUP($A17,'Return Data'!$B$7:$R$2843,10,0)</f>
        <v>5.2770000000000001</v>
      </c>
      <c r="G17" s="66">
        <f t="shared" si="1"/>
        <v>18</v>
      </c>
      <c r="H17" s="65">
        <f>VLOOKUP($A17,'Return Data'!$B$7:$R$2843,11,0)</f>
        <v>6.1505999999999998</v>
      </c>
      <c r="I17" s="66">
        <f t="shared" si="2"/>
        <v>10</v>
      </c>
      <c r="J17" s="65">
        <f>VLOOKUP($A17,'Return Data'!$B$7:$R$2843,12,0)</f>
        <v>8.2165999999999997</v>
      </c>
      <c r="K17" s="66">
        <f t="shared" si="3"/>
        <v>8</v>
      </c>
      <c r="L17" s="65">
        <f>VLOOKUP($A17,'Return Data'!$B$7:$R$2843,13,0)</f>
        <v>11.3575</v>
      </c>
      <c r="M17" s="66">
        <f t="shared" si="4"/>
        <v>6</v>
      </c>
      <c r="N17" s="65">
        <f>VLOOKUP($A17,'Return Data'!$B$7:$R$2843,17,0)</f>
        <v>-4.2625999999999999</v>
      </c>
      <c r="O17" s="66">
        <f t="shared" si="6"/>
        <v>15</v>
      </c>
      <c r="P17" s="65">
        <f>VLOOKUP($A17,'Return Data'!$B$7:$R$2843,14,0)</f>
        <v>-1.1722999999999999</v>
      </c>
      <c r="Q17" s="66">
        <f t="shared" si="7"/>
        <v>15</v>
      </c>
      <c r="R17" s="65">
        <f>VLOOKUP($A17,'Return Data'!$B$7:$R$2843,16,0)</f>
        <v>4.0548999999999999</v>
      </c>
      <c r="S17" s="67">
        <f t="shared" si="5"/>
        <v>15</v>
      </c>
    </row>
    <row r="18" spans="1:19" x14ac:dyDescent="0.3">
      <c r="A18" s="82" t="s">
        <v>681</v>
      </c>
      <c r="B18" s="64">
        <f>VLOOKUP($A18,'Return Data'!$B$7:$R$2843,3,0)</f>
        <v>44330</v>
      </c>
      <c r="C18" s="65">
        <f>VLOOKUP($A18,'Return Data'!$B$7:$R$2843,4,0)</f>
        <v>13.1358</v>
      </c>
      <c r="D18" s="65">
        <f>VLOOKUP($A18,'Return Data'!$B$7:$R$2843,9,0)</f>
        <v>5.9265999999999996</v>
      </c>
      <c r="E18" s="66">
        <f t="shared" si="0"/>
        <v>15</v>
      </c>
      <c r="F18" s="65">
        <f>VLOOKUP($A18,'Return Data'!$B$7:$R$2843,10,0)</f>
        <v>5.5224000000000002</v>
      </c>
      <c r="G18" s="66">
        <f t="shared" si="1"/>
        <v>17</v>
      </c>
      <c r="H18" s="65">
        <f>VLOOKUP($A18,'Return Data'!$B$7:$R$2843,11,0)</f>
        <v>4.6376999999999997</v>
      </c>
      <c r="I18" s="66">
        <f t="shared" si="2"/>
        <v>14</v>
      </c>
      <c r="J18" s="65">
        <f>VLOOKUP($A18,'Return Data'!$B$7:$R$2843,12,0)</f>
        <v>5.9714</v>
      </c>
      <c r="K18" s="66">
        <f t="shared" si="3"/>
        <v>16</v>
      </c>
      <c r="L18" s="65">
        <f>VLOOKUP($A18,'Return Data'!$B$7:$R$2843,13,0)</f>
        <v>7.5575999999999999</v>
      </c>
      <c r="M18" s="66">
        <f t="shared" si="4"/>
        <v>14</v>
      </c>
      <c r="N18" s="65">
        <f>VLOOKUP($A18,'Return Data'!$B$7:$R$2843,17,0)</f>
        <v>7.3876999999999997</v>
      </c>
      <c r="O18" s="66">
        <f t="shared" si="6"/>
        <v>5</v>
      </c>
      <c r="P18" s="65">
        <f>VLOOKUP($A18,'Return Data'!$B$7:$R$2843,14,0)</f>
        <v>7.1698000000000004</v>
      </c>
      <c r="Q18" s="66">
        <f t="shared" si="7"/>
        <v>5</v>
      </c>
      <c r="R18" s="65">
        <f>VLOOKUP($A18,'Return Data'!$B$7:$R$2843,16,0)</f>
        <v>6.7096999999999998</v>
      </c>
      <c r="S18" s="67">
        <f t="shared" si="5"/>
        <v>10</v>
      </c>
    </row>
    <row r="19" spans="1:19" x14ac:dyDescent="0.3">
      <c r="A19" s="82" t="s">
        <v>682</v>
      </c>
      <c r="B19" s="64">
        <f>VLOOKUP($A19,'Return Data'!$B$7:$R$2843,3,0)</f>
        <v>44330</v>
      </c>
      <c r="C19" s="65">
        <f>VLOOKUP($A19,'Return Data'!$B$7:$R$2843,4,0)</f>
        <v>1454.3236999999999</v>
      </c>
      <c r="D19" s="65">
        <f>VLOOKUP($A19,'Return Data'!$B$7:$R$2843,9,0)</f>
        <v>5.7634999999999996</v>
      </c>
      <c r="E19" s="66">
        <f t="shared" si="0"/>
        <v>17</v>
      </c>
      <c r="F19" s="65">
        <f>VLOOKUP($A19,'Return Data'!$B$7:$R$2843,10,0)</f>
        <v>5.5789999999999997</v>
      </c>
      <c r="G19" s="66">
        <f t="shared" si="1"/>
        <v>16</v>
      </c>
      <c r="H19" s="65">
        <f>VLOOKUP($A19,'Return Data'!$B$7:$R$2843,11,0)</f>
        <v>2.5402</v>
      </c>
      <c r="I19" s="66">
        <f t="shared" si="2"/>
        <v>17</v>
      </c>
      <c r="J19" s="65">
        <f>VLOOKUP($A19,'Return Data'!$B$7:$R$2843,12,0)</f>
        <v>3.6724000000000001</v>
      </c>
      <c r="K19" s="66">
        <f t="shared" si="3"/>
        <v>17</v>
      </c>
      <c r="L19" s="65">
        <f>VLOOKUP($A19,'Return Data'!$B$7:$R$2843,13,0)</f>
        <v>5.9396000000000004</v>
      </c>
      <c r="M19" s="66">
        <f t="shared" si="4"/>
        <v>16</v>
      </c>
      <c r="N19" s="65">
        <f>VLOOKUP($A19,'Return Data'!$B$7:$R$2843,17,0)</f>
        <v>4.4042000000000003</v>
      </c>
      <c r="O19" s="66">
        <f t="shared" si="6"/>
        <v>9</v>
      </c>
      <c r="P19" s="65">
        <f>VLOOKUP($A19,'Return Data'!$B$7:$R$2843,14,0)</f>
        <v>2.0314999999999999</v>
      </c>
      <c r="Q19" s="66">
        <f t="shared" si="7"/>
        <v>13</v>
      </c>
      <c r="R19" s="65">
        <f>VLOOKUP($A19,'Return Data'!$B$7:$R$2843,16,0)</f>
        <v>5.7530000000000001</v>
      </c>
      <c r="S19" s="67">
        <f t="shared" si="5"/>
        <v>14</v>
      </c>
    </row>
    <row r="20" spans="1:19" x14ac:dyDescent="0.3">
      <c r="A20" s="82" t="s">
        <v>684</v>
      </c>
      <c r="B20" s="64">
        <f>VLOOKUP($A20,'Return Data'!$B$7:$R$2843,3,0)</f>
        <v>44330</v>
      </c>
      <c r="C20" s="65">
        <f>VLOOKUP($A20,'Return Data'!$B$7:$R$2843,4,0)</f>
        <v>23.602399999999999</v>
      </c>
      <c r="D20" s="65">
        <f>VLOOKUP($A20,'Return Data'!$B$7:$R$2843,9,0)</f>
        <v>10.421799999999999</v>
      </c>
      <c r="E20" s="66">
        <f t="shared" si="0"/>
        <v>7</v>
      </c>
      <c r="F20" s="65">
        <f>VLOOKUP($A20,'Return Data'!$B$7:$R$2843,10,0)</f>
        <v>7.9443000000000001</v>
      </c>
      <c r="G20" s="66">
        <f t="shared" si="1"/>
        <v>10</v>
      </c>
      <c r="H20" s="65">
        <f>VLOOKUP($A20,'Return Data'!$B$7:$R$2843,11,0)</f>
        <v>5.9980000000000002</v>
      </c>
      <c r="I20" s="66">
        <f t="shared" si="2"/>
        <v>11</v>
      </c>
      <c r="J20" s="65">
        <f>VLOOKUP($A20,'Return Data'!$B$7:$R$2843,12,0)</f>
        <v>6.6455000000000002</v>
      </c>
      <c r="K20" s="66">
        <f t="shared" si="3"/>
        <v>12</v>
      </c>
      <c r="L20" s="65">
        <f>VLOOKUP($A20,'Return Data'!$B$7:$R$2843,13,0)</f>
        <v>9.4990000000000006</v>
      </c>
      <c r="M20" s="66">
        <f t="shared" si="4"/>
        <v>8</v>
      </c>
      <c r="N20" s="65">
        <f>VLOOKUP($A20,'Return Data'!$B$7:$R$2843,17,0)</f>
        <v>7.4172000000000002</v>
      </c>
      <c r="O20" s="66">
        <f t="shared" si="6"/>
        <v>4</v>
      </c>
      <c r="P20" s="65">
        <f>VLOOKUP($A20,'Return Data'!$B$7:$R$2843,14,0)</f>
        <v>7.2849000000000004</v>
      </c>
      <c r="Q20" s="66">
        <f t="shared" si="7"/>
        <v>4</v>
      </c>
      <c r="R20" s="65">
        <f>VLOOKUP($A20,'Return Data'!$B$7:$R$2843,16,0)</f>
        <v>8.1072000000000006</v>
      </c>
      <c r="S20" s="67">
        <f t="shared" si="5"/>
        <v>4</v>
      </c>
    </row>
    <row r="21" spans="1:19" x14ac:dyDescent="0.3">
      <c r="A21" s="82" t="s">
        <v>686</v>
      </c>
      <c r="B21" s="64">
        <f>VLOOKUP($A21,'Return Data'!$B$7:$R$2843,3,0)</f>
        <v>44330</v>
      </c>
      <c r="C21" s="65">
        <f>VLOOKUP($A21,'Return Data'!$B$7:$R$2843,4,0)</f>
        <v>22.4727</v>
      </c>
      <c r="D21" s="65">
        <f>VLOOKUP($A21,'Return Data'!$B$7:$R$2843,9,0)</f>
        <v>5.2775999999999996</v>
      </c>
      <c r="E21" s="66">
        <f t="shared" si="0"/>
        <v>18</v>
      </c>
      <c r="F21" s="65">
        <f>VLOOKUP($A21,'Return Data'!$B$7:$R$2843,10,0)</f>
        <v>6.0751999999999997</v>
      </c>
      <c r="G21" s="66">
        <f t="shared" si="1"/>
        <v>15</v>
      </c>
      <c r="H21" s="65">
        <f>VLOOKUP($A21,'Return Data'!$B$7:$R$2843,11,0)</f>
        <v>3.8056000000000001</v>
      </c>
      <c r="I21" s="66">
        <f t="shared" si="2"/>
        <v>16</v>
      </c>
      <c r="J21" s="65">
        <f>VLOOKUP($A21,'Return Data'!$B$7:$R$2843,12,0)</f>
        <v>6.5805999999999996</v>
      </c>
      <c r="K21" s="66">
        <f t="shared" si="3"/>
        <v>13</v>
      </c>
      <c r="L21" s="65">
        <f>VLOOKUP($A21,'Return Data'!$B$7:$R$2843,13,0)</f>
        <v>8.6860999999999997</v>
      </c>
      <c r="M21" s="66">
        <f t="shared" si="4"/>
        <v>11</v>
      </c>
      <c r="N21" s="65">
        <f>VLOOKUP($A21,'Return Data'!$B$7:$R$2843,17,0)</f>
        <v>3.3371</v>
      </c>
      <c r="O21" s="66">
        <f t="shared" si="6"/>
        <v>12</v>
      </c>
      <c r="P21" s="65">
        <f>VLOOKUP($A21,'Return Data'!$B$7:$R$2843,14,0)</f>
        <v>4.1344000000000003</v>
      </c>
      <c r="Q21" s="66">
        <f t="shared" si="7"/>
        <v>10</v>
      </c>
      <c r="R21" s="65">
        <f>VLOOKUP($A21,'Return Data'!$B$7:$R$2843,16,0)</f>
        <v>7.2262000000000004</v>
      </c>
      <c r="S21" s="67">
        <f t="shared" si="5"/>
        <v>9</v>
      </c>
    </row>
    <row r="22" spans="1:19" x14ac:dyDescent="0.3">
      <c r="A22" s="82" t="s">
        <v>688</v>
      </c>
      <c r="B22" s="64">
        <f>VLOOKUP($A22,'Return Data'!$B$7:$R$2843,3,0)</f>
        <v>44330</v>
      </c>
      <c r="C22" s="65">
        <f>VLOOKUP($A22,'Return Data'!$B$7:$R$2843,4,0)</f>
        <v>24.862100000000002</v>
      </c>
      <c r="D22" s="65">
        <f>VLOOKUP($A22,'Return Data'!$B$7:$R$2843,9,0)</f>
        <v>8.3183000000000007</v>
      </c>
      <c r="E22" s="66">
        <f t="shared" si="0"/>
        <v>11</v>
      </c>
      <c r="F22" s="65">
        <f>VLOOKUP($A22,'Return Data'!$B$7:$R$2843,10,0)</f>
        <v>7.8745000000000003</v>
      </c>
      <c r="G22" s="66">
        <f t="shared" si="1"/>
        <v>11</v>
      </c>
      <c r="H22" s="65">
        <f>VLOOKUP($A22,'Return Data'!$B$7:$R$2843,11,0)</f>
        <v>8.0320999999999998</v>
      </c>
      <c r="I22" s="66">
        <f t="shared" si="2"/>
        <v>7</v>
      </c>
      <c r="J22" s="65">
        <f>VLOOKUP($A22,'Return Data'!$B$7:$R$2843,12,0)</f>
        <v>9.4575999999999993</v>
      </c>
      <c r="K22" s="66">
        <f t="shared" si="3"/>
        <v>7</v>
      </c>
      <c r="L22" s="65">
        <f>VLOOKUP($A22,'Return Data'!$B$7:$R$2843,13,0)</f>
        <v>8.6606000000000005</v>
      </c>
      <c r="M22" s="66">
        <f t="shared" si="4"/>
        <v>12</v>
      </c>
      <c r="N22" s="65">
        <f>VLOOKUP($A22,'Return Data'!$B$7:$R$2843,17,0)</f>
        <v>-0.62570000000000003</v>
      </c>
      <c r="O22" s="66">
        <f t="shared" si="6"/>
        <v>14</v>
      </c>
      <c r="P22" s="65">
        <f>VLOOKUP($A22,'Return Data'!$B$7:$R$2843,14,0)</f>
        <v>0.96179999999999999</v>
      </c>
      <c r="Q22" s="66">
        <f t="shared" si="7"/>
        <v>14</v>
      </c>
      <c r="R22" s="65">
        <f>VLOOKUP($A22,'Return Data'!$B$7:$R$2843,16,0)</f>
        <v>5.8624000000000001</v>
      </c>
      <c r="S22" s="67">
        <f t="shared" si="5"/>
        <v>13</v>
      </c>
    </row>
    <row r="23" spans="1:19" x14ac:dyDescent="0.3">
      <c r="A23" s="82" t="s">
        <v>690</v>
      </c>
      <c r="B23" s="64">
        <f>VLOOKUP($A23,'Return Data'!$B$7:$R$2843,3,0)</f>
        <v>44330</v>
      </c>
      <c r="C23" s="65">
        <f>VLOOKUP($A23,'Return Data'!$B$7:$R$2843,4,0)</f>
        <v>0.1183</v>
      </c>
      <c r="D23" s="65">
        <f>VLOOKUP($A23,'Return Data'!$B$7:$R$2843,9,0)</f>
        <v>10.705500000000001</v>
      </c>
      <c r="E23" s="66">
        <f t="shared" si="0"/>
        <v>6</v>
      </c>
      <c r="F23" s="65">
        <f>VLOOKUP($A23,'Return Data'!$B$7:$R$2843,10,0)</f>
        <v>11.5098</v>
      </c>
      <c r="G23" s="66">
        <f t="shared" si="1"/>
        <v>4</v>
      </c>
      <c r="H23" s="65">
        <f>VLOOKUP($A23,'Return Data'!$B$7:$R$2843,11,0)</f>
        <v>-41.641199999999998</v>
      </c>
      <c r="I23" s="66">
        <f t="shared" si="2"/>
        <v>20</v>
      </c>
      <c r="J23" s="65">
        <f>VLOOKUP($A23,'Return Data'!$B$7:$R$2843,12,0)</f>
        <v>-30.0518</v>
      </c>
      <c r="K23" s="66">
        <f t="shared" si="3"/>
        <v>20</v>
      </c>
      <c r="L23" s="65">
        <f>VLOOKUP($A23,'Return Data'!$B$7:$R$2843,13,0)</f>
        <v>-20.657299999999999</v>
      </c>
      <c r="M23" s="66">
        <f t="shared" si="4"/>
        <v>19</v>
      </c>
      <c r="N23" s="65"/>
      <c r="O23" s="66"/>
      <c r="P23" s="65"/>
      <c r="Q23" s="66"/>
      <c r="R23" s="65">
        <f>VLOOKUP($A23,'Return Data'!$B$7:$R$2843,16,0)</f>
        <v>-15.577400000000001</v>
      </c>
      <c r="S23" s="67">
        <f t="shared" si="5"/>
        <v>18</v>
      </c>
    </row>
    <row r="24" spans="1:19" x14ac:dyDescent="0.3">
      <c r="A24" s="82" t="s">
        <v>695</v>
      </c>
      <c r="B24" s="64">
        <f>VLOOKUP($A24,'Return Data'!$B$7:$R$2843,3,0)</f>
        <v>44330</v>
      </c>
      <c r="C24" s="65">
        <f>VLOOKUP($A24,'Return Data'!$B$7:$R$2843,4,0)</f>
        <v>14.833500000000001</v>
      </c>
      <c r="D24" s="65">
        <f>VLOOKUP($A24,'Return Data'!$B$7:$R$2843,9,0)</f>
        <v>3.5869</v>
      </c>
      <c r="E24" s="66">
        <f t="shared" si="0"/>
        <v>19</v>
      </c>
      <c r="F24" s="65">
        <f>VLOOKUP($A24,'Return Data'!$B$7:$R$2843,10,0)</f>
        <v>9.6020000000000003</v>
      </c>
      <c r="G24" s="66">
        <f t="shared" si="1"/>
        <v>6</v>
      </c>
      <c r="H24" s="65">
        <f>VLOOKUP($A24,'Return Data'!$B$7:$R$2843,11,0)</f>
        <v>10.858700000000001</v>
      </c>
      <c r="I24" s="66">
        <f t="shared" si="2"/>
        <v>4</v>
      </c>
      <c r="J24" s="65">
        <f>VLOOKUP($A24,'Return Data'!$B$7:$R$2843,12,0)</f>
        <v>10.7677</v>
      </c>
      <c r="K24" s="66">
        <f t="shared" si="3"/>
        <v>4</v>
      </c>
      <c r="L24" s="65">
        <f>VLOOKUP($A24,'Return Data'!$B$7:$R$2843,13,0)</f>
        <v>7.9122000000000003</v>
      </c>
      <c r="M24" s="66">
        <f t="shared" si="4"/>
        <v>13</v>
      </c>
      <c r="N24" s="65">
        <f>VLOOKUP($A24,'Return Data'!$B$7:$R$2843,17,0)</f>
        <v>1.6027</v>
      </c>
      <c r="O24" s="66">
        <f>RANK(N24,N$8:N$27,0)</f>
        <v>13</v>
      </c>
      <c r="P24" s="65">
        <f>VLOOKUP($A24,'Return Data'!$B$7:$R$2843,14,0)</f>
        <v>2.6307999999999998</v>
      </c>
      <c r="Q24" s="66">
        <f>RANK(P24,P$8:P$27,0)</f>
        <v>11</v>
      </c>
      <c r="R24" s="65">
        <f>VLOOKUP($A24,'Return Data'!$B$7:$R$2843,16,0)</f>
        <v>6.1300999999999997</v>
      </c>
      <c r="S24" s="67">
        <f t="shared" si="5"/>
        <v>12</v>
      </c>
    </row>
    <row r="25" spans="1:19" x14ac:dyDescent="0.3">
      <c r="A25" s="82" t="s">
        <v>701</v>
      </c>
      <c r="B25" s="64">
        <f>VLOOKUP($A25,'Return Data'!$B$7:$R$2843,3,0)</f>
        <v>44330</v>
      </c>
      <c r="C25" s="65">
        <f>VLOOKUP($A25,'Return Data'!$B$7:$R$2843,4,0)</f>
        <v>34.599600000000002</v>
      </c>
      <c r="D25" s="65">
        <f>VLOOKUP($A25,'Return Data'!$B$7:$R$2843,9,0)</f>
        <v>8.5023</v>
      </c>
      <c r="E25" s="66">
        <f t="shared" si="0"/>
        <v>10</v>
      </c>
      <c r="F25" s="65">
        <f>VLOOKUP($A25,'Return Data'!$B$7:$R$2843,10,0)</f>
        <v>6.9607000000000001</v>
      </c>
      <c r="G25" s="66">
        <f t="shared" si="1"/>
        <v>13</v>
      </c>
      <c r="H25" s="65">
        <f>VLOOKUP($A25,'Return Data'!$B$7:$R$2843,11,0)</f>
        <v>4.9863999999999997</v>
      </c>
      <c r="I25" s="66">
        <f t="shared" si="2"/>
        <v>12</v>
      </c>
      <c r="J25" s="65">
        <f>VLOOKUP($A25,'Return Data'!$B$7:$R$2843,12,0)</f>
        <v>7.3479999999999999</v>
      </c>
      <c r="K25" s="66">
        <f t="shared" si="3"/>
        <v>11</v>
      </c>
      <c r="L25" s="65">
        <f>VLOOKUP($A25,'Return Data'!$B$7:$R$2843,13,0)</f>
        <v>9.4857999999999993</v>
      </c>
      <c r="M25" s="66">
        <f t="shared" si="4"/>
        <v>9</v>
      </c>
      <c r="N25" s="65">
        <f>VLOOKUP($A25,'Return Data'!$B$7:$R$2843,17,0)</f>
        <v>8.1006999999999998</v>
      </c>
      <c r="O25" s="66">
        <f>RANK(N25,N$8:N$27,0)</f>
        <v>3</v>
      </c>
      <c r="P25" s="65">
        <f>VLOOKUP($A25,'Return Data'!$B$7:$R$2843,14,0)</f>
        <v>7.4402999999999997</v>
      </c>
      <c r="Q25" s="66">
        <f>RANK(P25,P$8:P$27,0)</f>
        <v>3</v>
      </c>
      <c r="R25" s="65">
        <f>VLOOKUP($A25,'Return Data'!$B$7:$R$2843,16,0)</f>
        <v>7.6475</v>
      </c>
      <c r="S25" s="67">
        <f t="shared" si="5"/>
        <v>5</v>
      </c>
    </row>
    <row r="26" spans="1:19" x14ac:dyDescent="0.3">
      <c r="A26" s="82" t="s">
        <v>709</v>
      </c>
      <c r="B26" s="64">
        <f>VLOOKUP($A26,'Return Data'!$B$7:$R$2843,3,0)</f>
        <v>44330</v>
      </c>
      <c r="C26" s="65">
        <f>VLOOKUP($A26,'Return Data'!$B$7:$R$2843,4,0)</f>
        <v>0.5756</v>
      </c>
      <c r="D26" s="65">
        <f>VLOOKUP($A26,'Return Data'!$B$7:$R$2843,9,0)</f>
        <v>11.206099999999999</v>
      </c>
      <c r="E26" s="66">
        <f t="shared" si="0"/>
        <v>4</v>
      </c>
      <c r="F26" s="65">
        <f>VLOOKUP($A26,'Return Data'!$B$7:$R$2843,10,0)</f>
        <v>11.394399999999999</v>
      </c>
      <c r="G26" s="66">
        <f t="shared" si="1"/>
        <v>5</v>
      </c>
      <c r="H26" s="65">
        <f>VLOOKUP($A26,'Return Data'!$B$7:$R$2843,11,0)</f>
        <v>-40.952800000000003</v>
      </c>
      <c r="I26" s="66">
        <f t="shared" si="2"/>
        <v>19</v>
      </c>
      <c r="J26" s="65">
        <f>VLOOKUP($A26,'Return Data'!$B$7:$R$2843,12,0)</f>
        <v>-25.017900000000001</v>
      </c>
      <c r="K26" s="66">
        <f t="shared" si="3"/>
        <v>19</v>
      </c>
      <c r="L26" s="65">
        <f>VLOOKUP($A26,'Return Data'!$B$7:$R$2843,13,0)</f>
        <v>-59.621200000000002</v>
      </c>
      <c r="M26" s="66">
        <f t="shared" si="4"/>
        <v>20</v>
      </c>
      <c r="N26" s="65"/>
      <c r="O26" s="66"/>
      <c r="P26" s="65"/>
      <c r="Q26" s="66"/>
      <c r="R26" s="65">
        <f>VLOOKUP($A26,'Return Data'!$B$7:$R$2843,16,0)</f>
        <v>-51.155299999999997</v>
      </c>
      <c r="S26" s="67">
        <f t="shared" si="5"/>
        <v>20</v>
      </c>
    </row>
    <row r="27" spans="1:19" x14ac:dyDescent="0.3">
      <c r="A27" s="82" t="s">
        <v>711</v>
      </c>
      <c r="B27" s="64">
        <f>VLOOKUP($A27,'Return Data'!$B$7:$R$2843,3,0)</f>
        <v>44330</v>
      </c>
      <c r="C27" s="65">
        <f>VLOOKUP($A27,'Return Data'!$B$7:$R$2843,4,0)</f>
        <v>11.474600000000001</v>
      </c>
      <c r="D27" s="65">
        <f>VLOOKUP($A27,'Return Data'!$B$7:$R$2843,9,0)</f>
        <v>6.1261999999999999</v>
      </c>
      <c r="E27" s="66">
        <f t="shared" si="0"/>
        <v>13</v>
      </c>
      <c r="F27" s="65">
        <f>VLOOKUP($A27,'Return Data'!$B$7:$R$2843,10,0)</f>
        <v>6.1615000000000002</v>
      </c>
      <c r="G27" s="66">
        <f t="shared" si="1"/>
        <v>14</v>
      </c>
      <c r="H27" s="65">
        <f>VLOOKUP($A27,'Return Data'!$B$7:$R$2843,11,0)</f>
        <v>4.7411000000000003</v>
      </c>
      <c r="I27" s="66">
        <f t="shared" si="2"/>
        <v>13</v>
      </c>
      <c r="J27" s="65">
        <f>VLOOKUP($A27,'Return Data'!$B$7:$R$2843,12,0)</f>
        <v>6.2788000000000004</v>
      </c>
      <c r="K27" s="66">
        <f t="shared" si="3"/>
        <v>15</v>
      </c>
      <c r="L27" s="65">
        <f>VLOOKUP($A27,'Return Data'!$B$7:$R$2843,13,0)</f>
        <v>-2.7509999999999999</v>
      </c>
      <c r="M27" s="66">
        <f t="shared" si="4"/>
        <v>18</v>
      </c>
      <c r="N27" s="65">
        <f>VLOOKUP($A27,'Return Data'!$B$7:$R$2843,17,0)</f>
        <v>-17.231300000000001</v>
      </c>
      <c r="O27" s="66">
        <f>RANK(N27,N$8:N$27,0)</f>
        <v>16</v>
      </c>
      <c r="P27" s="65">
        <f>VLOOKUP($A27,'Return Data'!$B$7:$R$2843,14,0)</f>
        <v>-10.1829</v>
      </c>
      <c r="Q27" s="66">
        <f>RANK(P27,P$8:P$27,0)</f>
        <v>16</v>
      </c>
      <c r="R27" s="65">
        <f>VLOOKUP($A27,'Return Data'!$B$7:$R$2843,16,0)</f>
        <v>1.6337999999999999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8.5956599999999987</v>
      </c>
      <c r="E29" s="88"/>
      <c r="F29" s="89">
        <f>AVERAGE(F8:F27)</f>
        <v>9.4459049999999998</v>
      </c>
      <c r="G29" s="88"/>
      <c r="H29" s="89">
        <f>AVERAGE(H8:H27)</f>
        <v>2.6651799999999999</v>
      </c>
      <c r="I29" s="88"/>
      <c r="J29" s="89">
        <f>AVERAGE(J8:J27)</f>
        <v>4.9474400000000003</v>
      </c>
      <c r="K29" s="88"/>
      <c r="L29" s="89">
        <f>AVERAGE(L8:L27)</f>
        <v>4.124430000000002</v>
      </c>
      <c r="M29" s="88"/>
      <c r="N29" s="89">
        <f>AVERAGE(N8:N27)</f>
        <v>0.77857058823529424</v>
      </c>
      <c r="O29" s="88"/>
      <c r="P29" s="89">
        <f>AVERAGE(P8:P27)</f>
        <v>1.8273941176470585</v>
      </c>
      <c r="Q29" s="88"/>
      <c r="R29" s="89">
        <f>AVERAGE(R8:R27)</f>
        <v>0.5530050000000003</v>
      </c>
      <c r="S29" s="90"/>
    </row>
    <row r="30" spans="1:19" x14ac:dyDescent="0.3">
      <c r="A30" s="87" t="s">
        <v>28</v>
      </c>
      <c r="B30" s="88"/>
      <c r="C30" s="88"/>
      <c r="D30" s="89">
        <f>MIN(D8:D27)</f>
        <v>0</v>
      </c>
      <c r="E30" s="88"/>
      <c r="F30" s="89">
        <f>MIN(F8:F27)</f>
        <v>0</v>
      </c>
      <c r="G30" s="88"/>
      <c r="H30" s="89">
        <f>MIN(H8:H27)</f>
        <v>-41.641199999999998</v>
      </c>
      <c r="I30" s="88"/>
      <c r="J30" s="89">
        <f>MIN(J8:J27)</f>
        <v>-30.0518</v>
      </c>
      <c r="K30" s="88"/>
      <c r="L30" s="89">
        <f>MIN(L8:L27)</f>
        <v>-59.621200000000002</v>
      </c>
      <c r="M30" s="88"/>
      <c r="N30" s="89">
        <f>MIN(N8:N27)</f>
        <v>-41.738599999999998</v>
      </c>
      <c r="O30" s="88"/>
      <c r="P30" s="89">
        <f>MIN(P8:P27)</f>
        <v>-32.125999999999998</v>
      </c>
      <c r="Q30" s="88"/>
      <c r="R30" s="89">
        <f>MIN(R8:R27)</f>
        <v>-51.155299999999997</v>
      </c>
      <c r="S30" s="90"/>
    </row>
    <row r="31" spans="1:19" ht="15" thickBot="1" x14ac:dyDescent="0.35">
      <c r="A31" s="91" t="s">
        <v>29</v>
      </c>
      <c r="B31" s="92"/>
      <c r="C31" s="92"/>
      <c r="D31" s="93">
        <f>MAX(D8:D27)</f>
        <v>18.821200000000001</v>
      </c>
      <c r="E31" s="92"/>
      <c r="F31" s="93">
        <f>MAX(F8:F27)</f>
        <v>22.747900000000001</v>
      </c>
      <c r="G31" s="92"/>
      <c r="H31" s="93">
        <f>MAX(H8:H27)</f>
        <v>20.4283</v>
      </c>
      <c r="I31" s="92"/>
      <c r="J31" s="93">
        <f>MAX(J8:J27)</f>
        <v>20.443100000000001</v>
      </c>
      <c r="K31" s="92"/>
      <c r="L31" s="93">
        <f>MAX(L8:L27)</f>
        <v>16.2394</v>
      </c>
      <c r="M31" s="92"/>
      <c r="N31" s="93">
        <f>MAX(N8:N27)</f>
        <v>9.8355999999999995</v>
      </c>
      <c r="O31" s="92"/>
      <c r="P31" s="93">
        <f>MAX(P8:P27)</f>
        <v>8.8338999999999999</v>
      </c>
      <c r="Q31" s="92"/>
      <c r="R31" s="93">
        <f>MAX(R8:R27)</f>
        <v>8.98</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1600</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44330</v>
      </c>
      <c r="C8" s="65">
        <f>VLOOKUP($A8,'Return Data'!$B$7:$R$2843,4,0)</f>
        <v>87.688100000000006</v>
      </c>
      <c r="D8" s="65">
        <f>VLOOKUP($A8,'Return Data'!$B$7:$R$2843,9,0)</f>
        <v>8.1895000000000007</v>
      </c>
      <c r="E8" s="66">
        <f>RANK(D8,D$8:D$27,0)</f>
        <v>7</v>
      </c>
      <c r="F8" s="65">
        <f>VLOOKUP($A8,'Return Data'!$B$7:$R$2843,10,0)</f>
        <v>7.7092000000000001</v>
      </c>
      <c r="G8" s="66">
        <f>RANK(F8,F$8:F$27,0)</f>
        <v>4</v>
      </c>
      <c r="H8" s="65">
        <f>VLOOKUP($A8,'Return Data'!$B$7:$R$2843,11,0)</f>
        <v>4.6733000000000002</v>
      </c>
      <c r="I8" s="66">
        <f>RANK(H8,H$8:H$27,0)</f>
        <v>5</v>
      </c>
      <c r="J8" s="65">
        <f>VLOOKUP($A8,'Return Data'!$B$7:$R$2843,12,0)</f>
        <v>6.1730999999999998</v>
      </c>
      <c r="K8" s="66">
        <f>RANK(J8,J$8:J$27,0)</f>
        <v>5</v>
      </c>
      <c r="L8" s="65">
        <f>VLOOKUP($A8,'Return Data'!$B$7:$R$2843,13,0)</f>
        <v>8.8400999999999996</v>
      </c>
      <c r="M8" s="66">
        <f>RANK(L8,L$8:L$27,0)</f>
        <v>3</v>
      </c>
      <c r="N8" s="65">
        <f>VLOOKUP($A8,'Return Data'!$B$7:$R$2843,17,0)</f>
        <v>9.8681999999999999</v>
      </c>
      <c r="O8" s="66">
        <f>RANK(N8,N$8:N$27,0)</f>
        <v>5</v>
      </c>
      <c r="P8" s="65">
        <f>VLOOKUP($A8,'Return Data'!$B$7:$R$2843,14,0)</f>
        <v>9.5150000000000006</v>
      </c>
      <c r="Q8" s="66">
        <f>RANK(P8,P$8:P$27,0)</f>
        <v>4</v>
      </c>
      <c r="R8" s="65">
        <f>VLOOKUP($A8,'Return Data'!$B$7:$R$2843,16,0)</f>
        <v>9.0329999999999995</v>
      </c>
      <c r="S8" s="67">
        <f>RANK(R8,R$8:R$27,0)</f>
        <v>5</v>
      </c>
    </row>
    <row r="9" spans="1:19" x14ac:dyDescent="0.3">
      <c r="A9" s="82" t="s">
        <v>613</v>
      </c>
      <c r="B9" s="64">
        <f>VLOOKUP($A9,'Return Data'!$B$7:$R$2843,3,0)</f>
        <v>44330</v>
      </c>
      <c r="C9" s="65">
        <f>VLOOKUP($A9,'Return Data'!$B$7:$R$2843,4,0)</f>
        <v>13.7087</v>
      </c>
      <c r="D9" s="65">
        <f>VLOOKUP($A9,'Return Data'!$B$7:$R$2843,9,0)</f>
        <v>8.7363</v>
      </c>
      <c r="E9" s="66">
        <f t="shared" ref="E9:E27" si="0">RANK(D9,D$8:D$27,0)</f>
        <v>4</v>
      </c>
      <c r="F9" s="65">
        <f>VLOOKUP($A9,'Return Data'!$B$7:$R$2843,10,0)</f>
        <v>7.1745000000000001</v>
      </c>
      <c r="G9" s="66">
        <f t="shared" ref="G9:G27" si="1">RANK(F9,F$8:F$27,0)</f>
        <v>9</v>
      </c>
      <c r="H9" s="65">
        <f>VLOOKUP($A9,'Return Data'!$B$7:$R$2843,11,0)</f>
        <v>4.827</v>
      </c>
      <c r="I9" s="66">
        <f t="shared" ref="I9:I27" si="2">RANK(H9,H$8:H$27,0)</f>
        <v>3</v>
      </c>
      <c r="J9" s="65">
        <f>VLOOKUP($A9,'Return Data'!$B$7:$R$2843,12,0)</f>
        <v>6.5678999999999998</v>
      </c>
      <c r="K9" s="66">
        <f t="shared" ref="K9:K27" si="3">RANK(J9,J$8:J$27,0)</f>
        <v>3</v>
      </c>
      <c r="L9" s="65">
        <f>VLOOKUP($A9,'Return Data'!$B$7:$R$2843,13,0)</f>
        <v>10.116199999999999</v>
      </c>
      <c r="M9" s="66">
        <f t="shared" ref="M9:M27" si="4">RANK(L9,L$8:L$27,0)</f>
        <v>1</v>
      </c>
      <c r="N9" s="65">
        <f>VLOOKUP($A9,'Return Data'!$B$7:$R$2843,17,0)</f>
        <v>8.4518000000000004</v>
      </c>
      <c r="O9" s="66">
        <f t="shared" ref="O9:O27" si="5">RANK(N9,N$8:N$27,0)</f>
        <v>15</v>
      </c>
      <c r="P9" s="65">
        <f>VLOOKUP($A9,'Return Data'!$B$7:$R$2843,14,0)</f>
        <v>8.9207000000000001</v>
      </c>
      <c r="Q9" s="66">
        <f t="shared" ref="Q9:Q24" si="6">RANK(P9,P$8:P$27,0)</f>
        <v>9</v>
      </c>
      <c r="R9" s="65">
        <f>VLOOKUP($A9,'Return Data'!$B$7:$R$2843,16,0)</f>
        <v>8.5654000000000003</v>
      </c>
      <c r="S9" s="67">
        <f t="shared" ref="S9:S27" si="7">RANK(R9,R$8:R$27,0)</f>
        <v>10</v>
      </c>
    </row>
    <row r="10" spans="1:19" x14ac:dyDescent="0.3">
      <c r="A10" s="82" t="s">
        <v>616</v>
      </c>
      <c r="B10" s="64">
        <f>VLOOKUP($A10,'Return Data'!$B$7:$R$2843,3,0)</f>
        <v>44330</v>
      </c>
      <c r="C10" s="65">
        <f>VLOOKUP($A10,'Return Data'!$B$7:$R$2843,4,0)</f>
        <v>22.807600000000001</v>
      </c>
      <c r="D10" s="65">
        <f>VLOOKUP($A10,'Return Data'!$B$7:$R$2843,9,0)</f>
        <v>6.8574000000000002</v>
      </c>
      <c r="E10" s="66">
        <f t="shared" si="0"/>
        <v>15</v>
      </c>
      <c r="F10" s="65">
        <f>VLOOKUP($A10,'Return Data'!$B$7:$R$2843,10,0)</f>
        <v>5.3083</v>
      </c>
      <c r="G10" s="66">
        <f t="shared" si="1"/>
        <v>17</v>
      </c>
      <c r="H10" s="65">
        <f>VLOOKUP($A10,'Return Data'!$B$7:$R$2843,11,0)</f>
        <v>2.6839</v>
      </c>
      <c r="I10" s="66">
        <f t="shared" si="2"/>
        <v>18</v>
      </c>
      <c r="J10" s="65">
        <f>VLOOKUP($A10,'Return Data'!$B$7:$R$2843,12,0)</f>
        <v>4.5359999999999996</v>
      </c>
      <c r="K10" s="66">
        <f t="shared" si="3"/>
        <v>18</v>
      </c>
      <c r="L10" s="65">
        <f>VLOOKUP($A10,'Return Data'!$B$7:$R$2843,13,0)</f>
        <v>7.4573</v>
      </c>
      <c r="M10" s="66">
        <f t="shared" si="4"/>
        <v>14</v>
      </c>
      <c r="N10" s="65">
        <f>VLOOKUP($A10,'Return Data'!$B$7:$R$2843,17,0)</f>
        <v>4.9882999999999997</v>
      </c>
      <c r="O10" s="66">
        <f t="shared" si="5"/>
        <v>18</v>
      </c>
      <c r="P10" s="65">
        <f>VLOOKUP($A10,'Return Data'!$B$7:$R$2843,14,0)</f>
        <v>5.5260999999999996</v>
      </c>
      <c r="Q10" s="66">
        <f t="shared" si="6"/>
        <v>14</v>
      </c>
      <c r="R10" s="65">
        <f>VLOOKUP($A10,'Return Data'!$B$7:$R$2843,16,0)</f>
        <v>7.5316000000000001</v>
      </c>
      <c r="S10" s="67">
        <f t="shared" si="7"/>
        <v>17</v>
      </c>
    </row>
    <row r="11" spans="1:19" x14ac:dyDescent="0.3">
      <c r="A11" s="82" t="s">
        <v>617</v>
      </c>
      <c r="B11" s="64">
        <f>VLOOKUP($A11,'Return Data'!$B$7:$R$2843,3,0)</f>
        <v>44330</v>
      </c>
      <c r="C11" s="65">
        <f>VLOOKUP($A11,'Return Data'!$B$7:$R$2843,4,0)</f>
        <v>18.2593</v>
      </c>
      <c r="D11" s="65">
        <f>VLOOKUP($A11,'Return Data'!$B$7:$R$2843,9,0)</f>
        <v>7.3495999999999997</v>
      </c>
      <c r="E11" s="66">
        <f t="shared" si="0"/>
        <v>13</v>
      </c>
      <c r="F11" s="65">
        <f>VLOOKUP($A11,'Return Data'!$B$7:$R$2843,10,0)</f>
        <v>6.7409999999999997</v>
      </c>
      <c r="G11" s="66">
        <f t="shared" si="1"/>
        <v>14</v>
      </c>
      <c r="H11" s="65">
        <f>VLOOKUP($A11,'Return Data'!$B$7:$R$2843,11,0)</f>
        <v>3.706</v>
      </c>
      <c r="I11" s="66">
        <f t="shared" si="2"/>
        <v>14</v>
      </c>
      <c r="J11" s="65">
        <f>VLOOKUP($A11,'Return Data'!$B$7:$R$2843,12,0)</f>
        <v>5.2049000000000003</v>
      </c>
      <c r="K11" s="66">
        <f t="shared" si="3"/>
        <v>13</v>
      </c>
      <c r="L11" s="65">
        <f>VLOOKUP($A11,'Return Data'!$B$7:$R$2843,13,0)</f>
        <v>7.2241</v>
      </c>
      <c r="M11" s="66">
        <f t="shared" si="4"/>
        <v>17</v>
      </c>
      <c r="N11" s="65">
        <f>VLOOKUP($A11,'Return Data'!$B$7:$R$2843,17,0)</f>
        <v>9.0107999999999997</v>
      </c>
      <c r="O11" s="66">
        <f t="shared" si="5"/>
        <v>13</v>
      </c>
      <c r="P11" s="65">
        <f>VLOOKUP($A11,'Return Data'!$B$7:$R$2843,14,0)</f>
        <v>8.7827999999999999</v>
      </c>
      <c r="Q11" s="66">
        <f t="shared" si="6"/>
        <v>10</v>
      </c>
      <c r="R11" s="65">
        <f>VLOOKUP($A11,'Return Data'!$B$7:$R$2843,16,0)</f>
        <v>8.6363000000000003</v>
      </c>
      <c r="S11" s="67">
        <f t="shared" si="7"/>
        <v>9</v>
      </c>
    </row>
    <row r="12" spans="1:19" x14ac:dyDescent="0.3">
      <c r="A12" s="82" t="s">
        <v>619</v>
      </c>
      <c r="B12" s="64">
        <f>VLOOKUP($A12,'Return Data'!$B$7:$R$2843,3,0)</f>
        <v>44330</v>
      </c>
      <c r="C12" s="65">
        <f>VLOOKUP($A12,'Return Data'!$B$7:$R$2843,4,0)</f>
        <v>12.871499999999999</v>
      </c>
      <c r="D12" s="65">
        <f>VLOOKUP($A12,'Return Data'!$B$7:$R$2843,9,0)</f>
        <v>5.1003999999999996</v>
      </c>
      <c r="E12" s="66">
        <f t="shared" si="0"/>
        <v>17</v>
      </c>
      <c r="F12" s="65">
        <f>VLOOKUP($A12,'Return Data'!$B$7:$R$2843,10,0)</f>
        <v>5.1284999999999998</v>
      </c>
      <c r="G12" s="66">
        <f t="shared" si="1"/>
        <v>18</v>
      </c>
      <c r="H12" s="65">
        <f>VLOOKUP($A12,'Return Data'!$B$7:$R$2843,11,0)</f>
        <v>3.6810999999999998</v>
      </c>
      <c r="I12" s="66">
        <f t="shared" si="2"/>
        <v>15</v>
      </c>
      <c r="J12" s="65">
        <f>VLOOKUP($A12,'Return Data'!$B$7:$R$2843,12,0)</f>
        <v>4.7287999999999997</v>
      </c>
      <c r="K12" s="66">
        <f t="shared" si="3"/>
        <v>16</v>
      </c>
      <c r="L12" s="65">
        <f>VLOOKUP($A12,'Return Data'!$B$7:$R$2843,13,0)</f>
        <v>7.2339000000000002</v>
      </c>
      <c r="M12" s="66">
        <f t="shared" si="4"/>
        <v>16</v>
      </c>
      <c r="N12" s="65">
        <f>VLOOKUP($A12,'Return Data'!$B$7:$R$2843,17,0)</f>
        <v>9.1911000000000005</v>
      </c>
      <c r="O12" s="66">
        <f t="shared" si="5"/>
        <v>11</v>
      </c>
      <c r="P12" s="65"/>
      <c r="Q12" s="66"/>
      <c r="R12" s="65">
        <f>VLOOKUP($A12,'Return Data'!$B$7:$R$2843,16,0)</f>
        <v>9.8895999999999997</v>
      </c>
      <c r="S12" s="67">
        <f t="shared" si="7"/>
        <v>1</v>
      </c>
    </row>
    <row r="13" spans="1:19" x14ac:dyDescent="0.3">
      <c r="A13" s="82" t="s">
        <v>621</v>
      </c>
      <c r="B13" s="64">
        <f>VLOOKUP($A13,'Return Data'!$B$7:$R$2843,3,0)</f>
        <v>44330</v>
      </c>
      <c r="C13" s="65">
        <f>VLOOKUP($A13,'Return Data'!$B$7:$R$2843,4,0)</f>
        <v>13.829499999999999</v>
      </c>
      <c r="D13" s="65">
        <f>VLOOKUP($A13,'Return Data'!$B$7:$R$2843,9,0)</f>
        <v>3.5575999999999999</v>
      </c>
      <c r="E13" s="66">
        <f t="shared" si="0"/>
        <v>19</v>
      </c>
      <c r="F13" s="65">
        <f>VLOOKUP($A13,'Return Data'!$B$7:$R$2843,10,0)</f>
        <v>3.4135</v>
      </c>
      <c r="G13" s="66">
        <f t="shared" si="1"/>
        <v>19</v>
      </c>
      <c r="H13" s="65">
        <f>VLOOKUP($A13,'Return Data'!$B$7:$R$2843,11,0)</f>
        <v>3.9420999999999999</v>
      </c>
      <c r="I13" s="66">
        <f t="shared" si="2"/>
        <v>11</v>
      </c>
      <c r="J13" s="65">
        <f>VLOOKUP($A13,'Return Data'!$B$7:$R$2843,12,0)</f>
        <v>4.4741</v>
      </c>
      <c r="K13" s="66">
        <f t="shared" si="3"/>
        <v>19</v>
      </c>
      <c r="L13" s="65">
        <f>VLOOKUP($A13,'Return Data'!$B$7:$R$2843,13,0)</f>
        <v>-0.32</v>
      </c>
      <c r="M13" s="66">
        <f t="shared" si="4"/>
        <v>19</v>
      </c>
      <c r="N13" s="65">
        <f>VLOOKUP($A13,'Return Data'!$B$7:$R$2843,17,0)</f>
        <v>-2.5588000000000002</v>
      </c>
      <c r="O13" s="66">
        <f t="shared" si="5"/>
        <v>19</v>
      </c>
      <c r="P13" s="65">
        <f>VLOOKUP($A13,'Return Data'!$B$7:$R$2843,14,0)</f>
        <v>0.71940000000000004</v>
      </c>
      <c r="Q13" s="66">
        <f t="shared" si="6"/>
        <v>15</v>
      </c>
      <c r="R13" s="65">
        <f>VLOOKUP($A13,'Return Data'!$B$7:$R$2843,16,0)</f>
        <v>4.9988999999999999</v>
      </c>
      <c r="S13" s="67">
        <f t="shared" si="7"/>
        <v>19</v>
      </c>
    </row>
    <row r="14" spans="1:19" x14ac:dyDescent="0.3">
      <c r="A14" s="82" t="s">
        <v>624</v>
      </c>
      <c r="B14" s="64">
        <f>VLOOKUP($A14,'Return Data'!$B$7:$R$2843,3,0)</f>
        <v>44330</v>
      </c>
      <c r="C14" s="65">
        <f>VLOOKUP($A14,'Return Data'!$B$7:$R$2843,4,0)</f>
        <v>82.440600000000003</v>
      </c>
      <c r="D14" s="65">
        <f>VLOOKUP($A14,'Return Data'!$B$7:$R$2843,9,0)</f>
        <v>7.4953000000000003</v>
      </c>
      <c r="E14" s="66">
        <f t="shared" si="0"/>
        <v>12</v>
      </c>
      <c r="F14" s="65">
        <f>VLOOKUP($A14,'Return Data'!$B$7:$R$2843,10,0)</f>
        <v>7.4760999999999997</v>
      </c>
      <c r="G14" s="66">
        <f t="shared" si="1"/>
        <v>6</v>
      </c>
      <c r="H14" s="65">
        <f>VLOOKUP($A14,'Return Data'!$B$7:$R$2843,11,0)</f>
        <v>4.9610000000000003</v>
      </c>
      <c r="I14" s="66">
        <f t="shared" si="2"/>
        <v>2</v>
      </c>
      <c r="J14" s="65">
        <f>VLOOKUP($A14,'Return Data'!$B$7:$R$2843,12,0)</f>
        <v>7.3007</v>
      </c>
      <c r="K14" s="66">
        <f t="shared" si="3"/>
        <v>1</v>
      </c>
      <c r="L14" s="65">
        <f>VLOOKUP($A14,'Return Data'!$B$7:$R$2843,13,0)</f>
        <v>9.2873999999999999</v>
      </c>
      <c r="M14" s="66">
        <f t="shared" si="4"/>
        <v>2</v>
      </c>
      <c r="N14" s="65">
        <f>VLOOKUP($A14,'Return Data'!$B$7:$R$2843,17,0)</f>
        <v>9.1060999999999996</v>
      </c>
      <c r="O14" s="66">
        <f t="shared" si="5"/>
        <v>12</v>
      </c>
      <c r="P14" s="65">
        <f>VLOOKUP($A14,'Return Data'!$B$7:$R$2843,14,0)</f>
        <v>8.9709000000000003</v>
      </c>
      <c r="Q14" s="66">
        <f t="shared" si="6"/>
        <v>7</v>
      </c>
      <c r="R14" s="65">
        <f>VLOOKUP($A14,'Return Data'!$B$7:$R$2843,16,0)</f>
        <v>9.3833000000000002</v>
      </c>
      <c r="S14" s="67">
        <f t="shared" si="7"/>
        <v>4</v>
      </c>
    </row>
    <row r="15" spans="1:19" x14ac:dyDescent="0.3">
      <c r="A15" s="82" t="s">
        <v>627</v>
      </c>
      <c r="B15" s="64">
        <f>VLOOKUP($A15,'Return Data'!$B$7:$R$2843,3,0)</f>
        <v>44330</v>
      </c>
      <c r="C15" s="65">
        <f>VLOOKUP($A15,'Return Data'!$B$7:$R$2843,4,0)</f>
        <v>25.453399999999998</v>
      </c>
      <c r="D15" s="65">
        <f>VLOOKUP($A15,'Return Data'!$B$7:$R$2843,9,0)</f>
        <v>7.7828999999999997</v>
      </c>
      <c r="E15" s="66">
        <f t="shared" si="0"/>
        <v>9</v>
      </c>
      <c r="F15" s="65">
        <f>VLOOKUP($A15,'Return Data'!$B$7:$R$2843,10,0)</f>
        <v>7.1044999999999998</v>
      </c>
      <c r="G15" s="66">
        <f t="shared" si="1"/>
        <v>11</v>
      </c>
      <c r="H15" s="65">
        <f>VLOOKUP($A15,'Return Data'!$B$7:$R$2843,11,0)</f>
        <v>4.4457000000000004</v>
      </c>
      <c r="I15" s="66">
        <f t="shared" si="2"/>
        <v>6</v>
      </c>
      <c r="J15" s="65">
        <f>VLOOKUP($A15,'Return Data'!$B$7:$R$2843,12,0)</f>
        <v>5.8940000000000001</v>
      </c>
      <c r="K15" s="66">
        <f t="shared" si="3"/>
        <v>6</v>
      </c>
      <c r="L15" s="65">
        <f>VLOOKUP($A15,'Return Data'!$B$7:$R$2843,13,0)</f>
        <v>8.5765999999999991</v>
      </c>
      <c r="M15" s="66">
        <f t="shared" si="4"/>
        <v>5</v>
      </c>
      <c r="N15" s="65">
        <f>VLOOKUP($A15,'Return Data'!$B$7:$R$2843,17,0)</f>
        <v>9.9970999999999997</v>
      </c>
      <c r="O15" s="66">
        <f t="shared" si="5"/>
        <v>4</v>
      </c>
      <c r="P15" s="65">
        <f>VLOOKUP($A15,'Return Data'!$B$7:$R$2843,14,0)</f>
        <v>9.5495000000000001</v>
      </c>
      <c r="Q15" s="66">
        <f t="shared" si="6"/>
        <v>3</v>
      </c>
      <c r="R15" s="65">
        <f>VLOOKUP($A15,'Return Data'!$B$7:$R$2843,16,0)</f>
        <v>8.9192999999999998</v>
      </c>
      <c r="S15" s="67">
        <f t="shared" si="7"/>
        <v>6</v>
      </c>
    </row>
    <row r="16" spans="1:19" x14ac:dyDescent="0.3">
      <c r="A16" s="82" t="s">
        <v>629</v>
      </c>
      <c r="B16" s="64">
        <f>VLOOKUP($A16,'Return Data'!$B$7:$R$2843,3,0)</f>
        <v>44330</v>
      </c>
      <c r="C16" s="65">
        <f>VLOOKUP($A16,'Return Data'!$B$7:$R$2843,4,0)</f>
        <v>23.690100000000001</v>
      </c>
      <c r="D16" s="65">
        <f>VLOOKUP($A16,'Return Data'!$B$7:$R$2843,9,0)</f>
        <v>6.2888999999999999</v>
      </c>
      <c r="E16" s="66">
        <f t="shared" si="0"/>
        <v>16</v>
      </c>
      <c r="F16" s="65">
        <f>VLOOKUP($A16,'Return Data'!$B$7:$R$2843,10,0)</f>
        <v>6.0880000000000001</v>
      </c>
      <c r="G16" s="66">
        <f t="shared" si="1"/>
        <v>16</v>
      </c>
      <c r="H16" s="65">
        <f>VLOOKUP($A16,'Return Data'!$B$7:$R$2843,11,0)</f>
        <v>4.431</v>
      </c>
      <c r="I16" s="66">
        <f t="shared" si="2"/>
        <v>7</v>
      </c>
      <c r="J16" s="65">
        <f>VLOOKUP($A16,'Return Data'!$B$7:$R$2843,12,0)</f>
        <v>5.6180000000000003</v>
      </c>
      <c r="K16" s="66">
        <f t="shared" si="3"/>
        <v>8</v>
      </c>
      <c r="L16" s="65">
        <f>VLOOKUP($A16,'Return Data'!$B$7:$R$2843,13,0)</f>
        <v>8.3694000000000006</v>
      </c>
      <c r="M16" s="66">
        <f t="shared" si="4"/>
        <v>8</v>
      </c>
      <c r="N16" s="65">
        <f>VLOOKUP($A16,'Return Data'!$B$7:$R$2843,17,0)</f>
        <v>9.4468999999999994</v>
      </c>
      <c r="O16" s="66">
        <f t="shared" si="5"/>
        <v>9</v>
      </c>
      <c r="P16" s="65">
        <f>VLOOKUP($A16,'Return Data'!$B$7:$R$2843,14,0)</f>
        <v>9.0818999999999992</v>
      </c>
      <c r="Q16" s="66">
        <f t="shared" si="6"/>
        <v>6</v>
      </c>
      <c r="R16" s="65">
        <f>VLOOKUP($A16,'Return Data'!$B$7:$R$2843,16,0)</f>
        <v>8.9034999999999993</v>
      </c>
      <c r="S16" s="67">
        <f t="shared" si="7"/>
        <v>7</v>
      </c>
    </row>
    <row r="17" spans="1:19" x14ac:dyDescent="0.3">
      <c r="A17" s="82" t="s">
        <v>630</v>
      </c>
      <c r="B17" s="64">
        <f>VLOOKUP($A17,'Return Data'!$B$7:$R$2843,3,0)</f>
        <v>44330</v>
      </c>
      <c r="C17" s="65">
        <f>VLOOKUP($A17,'Return Data'!$B$7:$R$2843,4,0)</f>
        <v>15.454800000000001</v>
      </c>
      <c r="D17" s="65">
        <f>VLOOKUP($A17,'Return Data'!$B$7:$R$2843,9,0)</f>
        <v>9.6983999999999995</v>
      </c>
      <c r="E17" s="66">
        <f t="shared" si="0"/>
        <v>1</v>
      </c>
      <c r="F17" s="65">
        <f>VLOOKUP($A17,'Return Data'!$B$7:$R$2843,10,0)</f>
        <v>8.0155999999999992</v>
      </c>
      <c r="G17" s="66">
        <f t="shared" si="1"/>
        <v>1</v>
      </c>
      <c r="H17" s="65">
        <f>VLOOKUP($A17,'Return Data'!$B$7:$R$2843,11,0)</f>
        <v>4.2579000000000002</v>
      </c>
      <c r="I17" s="66">
        <f t="shared" si="2"/>
        <v>8</v>
      </c>
      <c r="J17" s="65">
        <f>VLOOKUP($A17,'Return Data'!$B$7:$R$2843,12,0)</f>
        <v>5.7241</v>
      </c>
      <c r="K17" s="66">
        <f t="shared" si="3"/>
        <v>7</v>
      </c>
      <c r="L17" s="65">
        <f>VLOOKUP($A17,'Return Data'!$B$7:$R$2843,13,0)</f>
        <v>8.7561999999999998</v>
      </c>
      <c r="M17" s="66">
        <f t="shared" si="4"/>
        <v>4</v>
      </c>
      <c r="N17" s="65">
        <f>VLOOKUP($A17,'Return Data'!$B$7:$R$2843,17,0)</f>
        <v>9.2225999999999999</v>
      </c>
      <c r="O17" s="66">
        <f t="shared" si="5"/>
        <v>10</v>
      </c>
      <c r="P17" s="65">
        <f>VLOOKUP($A17,'Return Data'!$B$7:$R$2843,14,0)</f>
        <v>8.9587000000000003</v>
      </c>
      <c r="Q17" s="66">
        <f t="shared" si="6"/>
        <v>8</v>
      </c>
      <c r="R17" s="65">
        <f>VLOOKUP($A17,'Return Data'!$B$7:$R$2843,16,0)</f>
        <v>8.4943000000000008</v>
      </c>
      <c r="S17" s="67">
        <f t="shared" si="7"/>
        <v>12</v>
      </c>
    </row>
    <row r="18" spans="1:19" x14ac:dyDescent="0.3">
      <c r="A18" s="82" t="s">
        <v>633</v>
      </c>
      <c r="B18" s="64">
        <f>VLOOKUP($A18,'Return Data'!$B$7:$R$2843,3,0)</f>
        <v>44330</v>
      </c>
      <c r="C18" s="65">
        <f>VLOOKUP($A18,'Return Data'!$B$7:$R$2843,4,0)</f>
        <v>2640.1392000000001</v>
      </c>
      <c r="D18" s="65">
        <f>VLOOKUP($A18,'Return Data'!$B$7:$R$2843,9,0)</f>
        <v>8.2812000000000001</v>
      </c>
      <c r="E18" s="66">
        <f t="shared" si="0"/>
        <v>6</v>
      </c>
      <c r="F18" s="65">
        <f>VLOOKUP($A18,'Return Data'!$B$7:$R$2843,10,0)</f>
        <v>7.1158000000000001</v>
      </c>
      <c r="G18" s="66">
        <f t="shared" si="1"/>
        <v>10</v>
      </c>
      <c r="H18" s="65">
        <f>VLOOKUP($A18,'Return Data'!$B$7:$R$2843,11,0)</f>
        <v>3.9167000000000001</v>
      </c>
      <c r="I18" s="66">
        <f t="shared" si="2"/>
        <v>12</v>
      </c>
      <c r="J18" s="65">
        <f>VLOOKUP($A18,'Return Data'!$B$7:$R$2843,12,0)</f>
        <v>5.3253000000000004</v>
      </c>
      <c r="K18" s="66">
        <f t="shared" si="3"/>
        <v>12</v>
      </c>
      <c r="L18" s="65">
        <f>VLOOKUP($A18,'Return Data'!$B$7:$R$2843,13,0)</f>
        <v>8.1448999999999998</v>
      </c>
      <c r="M18" s="66">
        <f t="shared" si="4"/>
        <v>9</v>
      </c>
      <c r="N18" s="65">
        <f>VLOOKUP($A18,'Return Data'!$B$7:$R$2843,17,0)</f>
        <v>9.5760000000000005</v>
      </c>
      <c r="O18" s="66">
        <f t="shared" si="5"/>
        <v>7</v>
      </c>
      <c r="P18" s="65">
        <f>VLOOKUP($A18,'Return Data'!$B$7:$R$2843,14,0)</f>
        <v>9.2660999999999998</v>
      </c>
      <c r="Q18" s="66">
        <f t="shared" si="6"/>
        <v>5</v>
      </c>
      <c r="R18" s="65">
        <f>VLOOKUP($A18,'Return Data'!$B$7:$R$2843,16,0)</f>
        <v>8.0823</v>
      </c>
      <c r="S18" s="67">
        <f t="shared" si="7"/>
        <v>16</v>
      </c>
    </row>
    <row r="19" spans="1:19" x14ac:dyDescent="0.3">
      <c r="A19" s="82" t="s">
        <v>635</v>
      </c>
      <c r="B19" s="64">
        <f>VLOOKUP($A19,'Return Data'!$B$7:$R$2843,3,0)</f>
        <v>44330</v>
      </c>
      <c r="C19" s="65">
        <f>VLOOKUP($A19,'Return Data'!$B$7:$R$2843,4,0)</f>
        <v>3011.8384999999998</v>
      </c>
      <c r="D19" s="65">
        <f>VLOOKUP($A19,'Return Data'!$B$7:$R$2843,9,0)</f>
        <v>6.8826999999999998</v>
      </c>
      <c r="E19" s="66">
        <f t="shared" si="0"/>
        <v>14</v>
      </c>
      <c r="F19" s="65">
        <f>VLOOKUP($A19,'Return Data'!$B$7:$R$2843,10,0)</f>
        <v>6.8982000000000001</v>
      </c>
      <c r="G19" s="66">
        <f t="shared" si="1"/>
        <v>12</v>
      </c>
      <c r="H19" s="65">
        <f>VLOOKUP($A19,'Return Data'!$B$7:$R$2843,11,0)</f>
        <v>4.0655999999999999</v>
      </c>
      <c r="I19" s="66">
        <f t="shared" si="2"/>
        <v>10</v>
      </c>
      <c r="J19" s="65">
        <f>VLOOKUP($A19,'Return Data'!$B$7:$R$2843,12,0)</f>
        <v>5.5301999999999998</v>
      </c>
      <c r="K19" s="66">
        <f t="shared" si="3"/>
        <v>10</v>
      </c>
      <c r="L19" s="65">
        <f>VLOOKUP($A19,'Return Data'!$B$7:$R$2843,13,0)</f>
        <v>7.9108000000000001</v>
      </c>
      <c r="M19" s="66">
        <f t="shared" si="4"/>
        <v>12</v>
      </c>
      <c r="N19" s="65">
        <f>VLOOKUP($A19,'Return Data'!$B$7:$R$2843,17,0)</f>
        <v>8.7347999999999999</v>
      </c>
      <c r="O19" s="66">
        <f t="shared" si="5"/>
        <v>14</v>
      </c>
      <c r="P19" s="65">
        <f>VLOOKUP($A19,'Return Data'!$B$7:$R$2843,14,0)</f>
        <v>8.7444000000000006</v>
      </c>
      <c r="Q19" s="66">
        <f t="shared" si="6"/>
        <v>11</v>
      </c>
      <c r="R19" s="65">
        <f>VLOOKUP($A19,'Return Data'!$B$7:$R$2843,16,0)</f>
        <v>8.7688000000000006</v>
      </c>
      <c r="S19" s="67">
        <f t="shared" si="7"/>
        <v>8</v>
      </c>
    </row>
    <row r="20" spans="1:19" x14ac:dyDescent="0.3">
      <c r="A20" s="82" t="s">
        <v>636</v>
      </c>
      <c r="B20" s="64">
        <f>VLOOKUP($A20,'Return Data'!$B$7:$R$2843,3,0)</f>
        <v>44330</v>
      </c>
      <c r="C20" s="65">
        <f>VLOOKUP($A20,'Return Data'!$B$7:$R$2843,4,0)</f>
        <v>60.335599999999999</v>
      </c>
      <c r="D20" s="65">
        <f>VLOOKUP($A20,'Return Data'!$B$7:$R$2843,9,0)</f>
        <v>5.0395000000000003</v>
      </c>
      <c r="E20" s="66">
        <f t="shared" si="0"/>
        <v>18</v>
      </c>
      <c r="F20" s="65">
        <f>VLOOKUP($A20,'Return Data'!$B$7:$R$2843,10,0)</f>
        <v>7.3704999999999998</v>
      </c>
      <c r="G20" s="66">
        <f t="shared" si="1"/>
        <v>7</v>
      </c>
      <c r="H20" s="65">
        <f>VLOOKUP($A20,'Return Data'!$B$7:$R$2843,11,0)</f>
        <v>2.6587000000000001</v>
      </c>
      <c r="I20" s="66">
        <f t="shared" si="2"/>
        <v>19</v>
      </c>
      <c r="J20" s="65">
        <f>VLOOKUP($A20,'Return Data'!$B$7:$R$2843,12,0)</f>
        <v>4.5376000000000003</v>
      </c>
      <c r="K20" s="66">
        <f t="shared" si="3"/>
        <v>17</v>
      </c>
      <c r="L20" s="65">
        <f>VLOOKUP($A20,'Return Data'!$B$7:$R$2843,13,0)</f>
        <v>7.2100999999999997</v>
      </c>
      <c r="M20" s="66">
        <f t="shared" si="4"/>
        <v>18</v>
      </c>
      <c r="N20" s="65">
        <f>VLOOKUP($A20,'Return Data'!$B$7:$R$2843,17,0)</f>
        <v>11.670299999999999</v>
      </c>
      <c r="O20" s="66">
        <f t="shared" si="5"/>
        <v>1</v>
      </c>
      <c r="P20" s="65">
        <f>VLOOKUP($A20,'Return Data'!$B$7:$R$2843,14,0)</f>
        <v>10.4649</v>
      </c>
      <c r="Q20" s="66">
        <f t="shared" si="6"/>
        <v>1</v>
      </c>
      <c r="R20" s="65">
        <f>VLOOKUP($A20,'Return Data'!$B$7:$R$2843,16,0)</f>
        <v>8.4185999999999996</v>
      </c>
      <c r="S20" s="67">
        <f t="shared" si="7"/>
        <v>13</v>
      </c>
    </row>
    <row r="21" spans="1:19" x14ac:dyDescent="0.3">
      <c r="A21" s="117" t="s">
        <v>1776</v>
      </c>
      <c r="B21" s="64">
        <f>VLOOKUP($A21,'Return Data'!$B$7:$R$2843,3,0)</f>
        <v>44330</v>
      </c>
      <c r="C21" s="65">
        <f>VLOOKUP($A21,'Return Data'!$B$7:$R$2843,4,0)</f>
        <v>47.373800000000003</v>
      </c>
      <c r="D21" s="65">
        <f>VLOOKUP($A21,'Return Data'!$B$7:$R$2843,9,0)</f>
        <v>8.5753000000000004</v>
      </c>
      <c r="E21" s="66">
        <f t="shared" si="0"/>
        <v>5</v>
      </c>
      <c r="F21" s="65">
        <f>VLOOKUP($A21,'Return Data'!$B$7:$R$2843,10,0)</f>
        <v>7.8018999999999998</v>
      </c>
      <c r="G21" s="66">
        <f t="shared" si="1"/>
        <v>2</v>
      </c>
      <c r="H21" s="65">
        <f>VLOOKUP($A21,'Return Data'!$B$7:$R$2843,11,0)</f>
        <v>5.1764000000000001</v>
      </c>
      <c r="I21" s="66">
        <f t="shared" si="2"/>
        <v>1</v>
      </c>
      <c r="J21" s="65">
        <f>VLOOKUP($A21,'Return Data'!$B$7:$R$2843,12,0)</f>
        <v>6.9752999999999998</v>
      </c>
      <c r="K21" s="66">
        <f t="shared" si="3"/>
        <v>2</v>
      </c>
      <c r="L21" s="65">
        <f>VLOOKUP($A21,'Return Data'!$B$7:$R$2843,13,0)</f>
        <v>8.5222999999999995</v>
      </c>
      <c r="M21" s="66">
        <f t="shared" si="4"/>
        <v>6</v>
      </c>
      <c r="N21" s="65">
        <f>VLOOKUP($A21,'Return Data'!$B$7:$R$2843,17,0)</f>
        <v>8.2866999999999997</v>
      </c>
      <c r="O21" s="66">
        <f t="shared" si="5"/>
        <v>16</v>
      </c>
      <c r="P21" s="65">
        <f>VLOOKUP($A21,'Return Data'!$B$7:$R$2843,14,0)</f>
        <v>8.2957999999999998</v>
      </c>
      <c r="Q21" s="66">
        <f t="shared" si="6"/>
        <v>13</v>
      </c>
      <c r="R21" s="65">
        <f>VLOOKUP($A21,'Return Data'!$B$7:$R$2843,16,0)</f>
        <v>8.5321999999999996</v>
      </c>
      <c r="S21" s="67">
        <f t="shared" si="7"/>
        <v>11</v>
      </c>
    </row>
    <row r="22" spans="1:19" x14ac:dyDescent="0.3">
      <c r="A22" s="82" t="s">
        <v>639</v>
      </c>
      <c r="B22" s="64">
        <f>VLOOKUP($A22,'Return Data'!$B$7:$R$2843,3,0)</f>
        <v>44330</v>
      </c>
      <c r="C22" s="65">
        <f>VLOOKUP($A22,'Return Data'!$B$7:$R$2843,4,0)</f>
        <v>36.894799999999996</v>
      </c>
      <c r="D22" s="65">
        <f>VLOOKUP($A22,'Return Data'!$B$7:$R$2843,9,0)</f>
        <v>9.4953000000000003</v>
      </c>
      <c r="E22" s="66">
        <f t="shared" si="0"/>
        <v>3</v>
      </c>
      <c r="F22" s="65">
        <f>VLOOKUP($A22,'Return Data'!$B$7:$R$2843,10,0)</f>
        <v>7.5178000000000003</v>
      </c>
      <c r="G22" s="66">
        <f t="shared" si="1"/>
        <v>5</v>
      </c>
      <c r="H22" s="65">
        <f>VLOOKUP($A22,'Return Data'!$B$7:$R$2843,11,0)</f>
        <v>4.8209999999999997</v>
      </c>
      <c r="I22" s="66">
        <f t="shared" si="2"/>
        <v>4</v>
      </c>
      <c r="J22" s="65">
        <f>VLOOKUP($A22,'Return Data'!$B$7:$R$2843,12,0)</f>
        <v>6.5369000000000002</v>
      </c>
      <c r="K22" s="66">
        <f t="shared" si="3"/>
        <v>4</v>
      </c>
      <c r="L22" s="65">
        <f>VLOOKUP($A22,'Return Data'!$B$7:$R$2843,13,0)</f>
        <v>8.4016000000000002</v>
      </c>
      <c r="M22" s="66">
        <f t="shared" si="4"/>
        <v>7</v>
      </c>
      <c r="N22" s="65">
        <f>VLOOKUP($A22,'Return Data'!$B$7:$R$2843,17,0)</f>
        <v>9.6044999999999998</v>
      </c>
      <c r="O22" s="66">
        <f t="shared" si="5"/>
        <v>6</v>
      </c>
      <c r="P22" s="65">
        <f>VLOOKUP($A22,'Return Data'!$B$7:$R$2843,14,0)</f>
        <v>8.7124000000000006</v>
      </c>
      <c r="Q22" s="66">
        <f t="shared" si="6"/>
        <v>12</v>
      </c>
      <c r="R22" s="65">
        <f>VLOOKUP($A22,'Return Data'!$B$7:$R$2843,16,0)</f>
        <v>8.1692999999999998</v>
      </c>
      <c r="S22" s="67">
        <f t="shared" si="7"/>
        <v>15</v>
      </c>
    </row>
    <row r="23" spans="1:19" x14ac:dyDescent="0.3">
      <c r="A23" s="82" t="s">
        <v>640</v>
      </c>
      <c r="B23" s="64">
        <f>VLOOKUP($A23,'Return Data'!$B$7:$R$2843,3,0)</f>
        <v>44330</v>
      </c>
      <c r="C23" s="65">
        <f>VLOOKUP($A23,'Return Data'!$B$7:$R$2843,4,0)</f>
        <v>12.334300000000001</v>
      </c>
      <c r="D23" s="65">
        <f>VLOOKUP($A23,'Return Data'!$B$7:$R$2843,9,0)</f>
        <v>7.6056999999999997</v>
      </c>
      <c r="E23" s="66">
        <f t="shared" si="0"/>
        <v>11</v>
      </c>
      <c r="F23" s="65">
        <f>VLOOKUP($A23,'Return Data'!$B$7:$R$2843,10,0)</f>
        <v>6.2484000000000002</v>
      </c>
      <c r="G23" s="66">
        <f t="shared" si="1"/>
        <v>15</v>
      </c>
      <c r="H23" s="65">
        <f>VLOOKUP($A23,'Return Data'!$B$7:$R$2843,11,0)</f>
        <v>3.3828</v>
      </c>
      <c r="I23" s="66">
        <f t="shared" si="2"/>
        <v>16</v>
      </c>
      <c r="J23" s="65">
        <f>VLOOKUP($A23,'Return Data'!$B$7:$R$2843,12,0)</f>
        <v>4.9622000000000002</v>
      </c>
      <c r="K23" s="66">
        <f t="shared" si="3"/>
        <v>14</v>
      </c>
      <c r="L23" s="65">
        <f>VLOOKUP($A23,'Return Data'!$B$7:$R$2843,13,0)</f>
        <v>7.3209999999999997</v>
      </c>
      <c r="M23" s="66">
        <f t="shared" si="4"/>
        <v>15</v>
      </c>
      <c r="N23" s="65">
        <f>VLOOKUP($A23,'Return Data'!$B$7:$R$2843,17,0)</f>
        <v>9.5589999999999993</v>
      </c>
      <c r="O23" s="66">
        <f t="shared" si="5"/>
        <v>8</v>
      </c>
      <c r="P23" s="65"/>
      <c r="Q23" s="66"/>
      <c r="R23" s="65">
        <f>VLOOKUP($A23,'Return Data'!$B$7:$R$2843,16,0)</f>
        <v>9.6287000000000003</v>
      </c>
      <c r="S23" s="67">
        <f t="shared" si="7"/>
        <v>3</v>
      </c>
    </row>
    <row r="24" spans="1:19" x14ac:dyDescent="0.3">
      <c r="A24" s="82" t="s">
        <v>643</v>
      </c>
      <c r="B24" s="64">
        <f>VLOOKUP($A24,'Return Data'!$B$7:$R$2843,3,0)</f>
        <v>44330</v>
      </c>
      <c r="C24" s="65">
        <f>VLOOKUP($A24,'Return Data'!$B$7:$R$2843,4,0)</f>
        <v>32.3352</v>
      </c>
      <c r="D24" s="65">
        <f>VLOOKUP($A24,'Return Data'!$B$7:$R$2843,9,0)</f>
        <v>7.9675000000000002</v>
      </c>
      <c r="E24" s="66">
        <f t="shared" si="0"/>
        <v>8</v>
      </c>
      <c r="F24" s="65">
        <f>VLOOKUP($A24,'Return Data'!$B$7:$R$2843,10,0)</f>
        <v>7.7675999999999998</v>
      </c>
      <c r="G24" s="66">
        <f t="shared" si="1"/>
        <v>3</v>
      </c>
      <c r="H24" s="65">
        <f>VLOOKUP($A24,'Return Data'!$B$7:$R$2843,11,0)</f>
        <v>4.2485999999999997</v>
      </c>
      <c r="I24" s="66">
        <f t="shared" si="2"/>
        <v>9</v>
      </c>
      <c r="J24" s="65">
        <f>VLOOKUP($A24,'Return Data'!$B$7:$R$2843,12,0)</f>
        <v>5.5955000000000004</v>
      </c>
      <c r="K24" s="66">
        <f t="shared" si="3"/>
        <v>9</v>
      </c>
      <c r="L24" s="65">
        <f>VLOOKUP($A24,'Return Data'!$B$7:$R$2843,13,0)</f>
        <v>7.9881000000000002</v>
      </c>
      <c r="M24" s="66">
        <f t="shared" si="4"/>
        <v>11</v>
      </c>
      <c r="N24" s="65">
        <f>VLOOKUP($A24,'Return Data'!$B$7:$R$2843,17,0)</f>
        <v>10.252800000000001</v>
      </c>
      <c r="O24" s="66">
        <f t="shared" si="5"/>
        <v>3</v>
      </c>
      <c r="P24" s="65">
        <f>VLOOKUP($A24,'Return Data'!$B$7:$R$2843,14,0)</f>
        <v>9.7002000000000006</v>
      </c>
      <c r="Q24" s="66">
        <f t="shared" si="6"/>
        <v>2</v>
      </c>
      <c r="R24" s="65">
        <f>VLOOKUP($A24,'Return Data'!$B$7:$R$2843,16,0)</f>
        <v>8.3521999999999998</v>
      </c>
      <c r="S24" s="67">
        <f t="shared" si="7"/>
        <v>14</v>
      </c>
    </row>
    <row r="25" spans="1:19" x14ac:dyDescent="0.3">
      <c r="A25" s="82" t="s">
        <v>644</v>
      </c>
      <c r="B25" s="64">
        <f>VLOOKUP($A25,'Return Data'!$B$7:$R$2843,3,0)</f>
        <v>44330</v>
      </c>
      <c r="C25" s="65">
        <f>VLOOKUP($A25,'Return Data'!$B$7:$R$2843,4,0)</f>
        <v>200.18340000000001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-0.69310000000000005</v>
      </c>
      <c r="K25" s="66">
        <f t="shared" si="3"/>
        <v>20</v>
      </c>
      <c r="L25" s="65">
        <f>VLOOKUP($A25,'Return Data'!$B$7:$R$2843,13,0)</f>
        <v>-15.1547</v>
      </c>
      <c r="M25" s="66">
        <f t="shared" si="4"/>
        <v>20</v>
      </c>
      <c r="N25" s="65"/>
      <c r="O25" s="66"/>
      <c r="P25" s="65"/>
      <c r="Q25" s="66"/>
      <c r="R25" s="65">
        <f>VLOOKUP($A25,'Return Data'!$B$7:$R$2843,16,0)</f>
        <v>-11.4339</v>
      </c>
      <c r="S25" s="67">
        <f t="shared" si="7"/>
        <v>20</v>
      </c>
    </row>
    <row r="26" spans="1:19" x14ac:dyDescent="0.3">
      <c r="A26" s="82" t="s">
        <v>646</v>
      </c>
      <c r="B26" s="64">
        <f>VLOOKUP($A26,'Return Data'!$B$7:$R$2843,3,0)</f>
        <v>44330</v>
      </c>
      <c r="C26" s="65">
        <f>VLOOKUP($A26,'Return Data'!$B$7:$R$2843,4,0)</f>
        <v>12.251099999999999</v>
      </c>
      <c r="D26" s="65">
        <f>VLOOKUP($A26,'Return Data'!$B$7:$R$2843,9,0)</f>
        <v>9.5289999999999999</v>
      </c>
      <c r="E26" s="66">
        <f t="shared" si="0"/>
        <v>2</v>
      </c>
      <c r="F26" s="65">
        <f>VLOOKUP($A26,'Return Data'!$B$7:$R$2843,10,0)</f>
        <v>7.3140999999999998</v>
      </c>
      <c r="G26" s="66">
        <f t="shared" si="1"/>
        <v>8</v>
      </c>
      <c r="H26" s="65">
        <f>VLOOKUP($A26,'Return Data'!$B$7:$R$2843,11,0)</f>
        <v>3.1947999999999999</v>
      </c>
      <c r="I26" s="66">
        <f t="shared" si="2"/>
        <v>17</v>
      </c>
      <c r="J26" s="65">
        <f>VLOOKUP($A26,'Return Data'!$B$7:$R$2843,12,0)</f>
        <v>4.8833000000000002</v>
      </c>
      <c r="K26" s="66">
        <f t="shared" si="3"/>
        <v>15</v>
      </c>
      <c r="L26" s="65">
        <f>VLOOKUP($A26,'Return Data'!$B$7:$R$2843,13,0)</f>
        <v>7.7786999999999997</v>
      </c>
      <c r="M26" s="66">
        <f t="shared" si="4"/>
        <v>13</v>
      </c>
      <c r="N26" s="65">
        <f>VLOOKUP($A26,'Return Data'!$B$7:$R$2843,17,0)</f>
        <v>7.0250000000000004</v>
      </c>
      <c r="O26" s="66">
        <f t="shared" si="5"/>
        <v>17</v>
      </c>
      <c r="P26" s="65"/>
      <c r="Q26" s="66"/>
      <c r="R26" s="65">
        <f>VLOOKUP($A26,'Return Data'!$B$7:$R$2843,16,0)</f>
        <v>7.0686999999999998</v>
      </c>
      <c r="S26" s="67">
        <f t="shared" si="7"/>
        <v>18</v>
      </c>
    </row>
    <row r="27" spans="1:19" x14ac:dyDescent="0.3">
      <c r="A27" s="82" t="s">
        <v>648</v>
      </c>
      <c r="B27" s="64">
        <f>VLOOKUP($A27,'Return Data'!$B$7:$R$2843,3,0)</f>
        <v>44330</v>
      </c>
      <c r="C27" s="65">
        <f>VLOOKUP($A27,'Return Data'!$B$7:$R$2843,4,0)</f>
        <v>12.928000000000001</v>
      </c>
      <c r="D27" s="65">
        <f>VLOOKUP($A27,'Return Data'!$B$7:$R$2843,9,0)</f>
        <v>7.7725999999999997</v>
      </c>
      <c r="E27" s="66">
        <f t="shared" si="0"/>
        <v>10</v>
      </c>
      <c r="F27" s="65">
        <f>VLOOKUP($A27,'Return Data'!$B$7:$R$2843,10,0)</f>
        <v>6.7705000000000002</v>
      </c>
      <c r="G27" s="66">
        <f t="shared" si="1"/>
        <v>13</v>
      </c>
      <c r="H27" s="65">
        <f>VLOOKUP($A27,'Return Data'!$B$7:$R$2843,11,0)</f>
        <v>3.7145999999999999</v>
      </c>
      <c r="I27" s="66">
        <f t="shared" si="2"/>
        <v>13</v>
      </c>
      <c r="J27" s="65">
        <f>VLOOKUP($A27,'Return Data'!$B$7:$R$2843,12,0)</f>
        <v>5.5156000000000001</v>
      </c>
      <c r="K27" s="66">
        <f t="shared" si="3"/>
        <v>11</v>
      </c>
      <c r="L27" s="65">
        <f>VLOOKUP($A27,'Return Data'!$B$7:$R$2843,13,0)</f>
        <v>8.0375999999999994</v>
      </c>
      <c r="M27" s="66">
        <f t="shared" si="4"/>
        <v>10</v>
      </c>
      <c r="N27" s="65">
        <f>VLOOKUP($A27,'Return Data'!$B$7:$R$2843,17,0)</f>
        <v>10.3161</v>
      </c>
      <c r="O27" s="66">
        <f t="shared" si="5"/>
        <v>2</v>
      </c>
      <c r="P27" s="65"/>
      <c r="Q27" s="66"/>
      <c r="R27" s="65">
        <f>VLOOKUP($A27,'Return Data'!$B$7:$R$2843,16,0)</f>
        <v>9.7250999999999994</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7.1102550000000004</v>
      </c>
      <c r="E29" s="88"/>
      <c r="F29" s="89">
        <f>AVERAGE(F8:F27)</f>
        <v>6.4481999999999999</v>
      </c>
      <c r="G29" s="88"/>
      <c r="H29" s="89">
        <f>AVERAGE(H8:H27)</f>
        <v>3.8394099999999995</v>
      </c>
      <c r="I29" s="88"/>
      <c r="J29" s="89">
        <f>AVERAGE(J8:J27)</f>
        <v>5.2695200000000009</v>
      </c>
      <c r="K29" s="88"/>
      <c r="L29" s="89">
        <f>AVERAGE(L8:L27)</f>
        <v>6.5850799999999996</v>
      </c>
      <c r="M29" s="88"/>
      <c r="N29" s="89">
        <f>AVERAGE(N8:N27)</f>
        <v>8.513121052631579</v>
      </c>
      <c r="O29" s="88"/>
      <c r="P29" s="89">
        <f>AVERAGE(P8:P27)</f>
        <v>8.3472533333333327</v>
      </c>
      <c r="Q29" s="88"/>
      <c r="R29" s="89">
        <f>AVERAGE(R8:R27)</f>
        <v>7.483360000000002</v>
      </c>
      <c r="S29" s="90"/>
    </row>
    <row r="30" spans="1:19" x14ac:dyDescent="0.3">
      <c r="A30" s="87" t="s">
        <v>28</v>
      </c>
      <c r="B30" s="88"/>
      <c r="C30" s="88"/>
      <c r="D30" s="89">
        <f>MIN(D8:D27)</f>
        <v>0</v>
      </c>
      <c r="E30" s="88"/>
      <c r="F30" s="89">
        <f>MIN(F8:F27)</f>
        <v>0</v>
      </c>
      <c r="G30" s="88"/>
      <c r="H30" s="89">
        <f>MIN(H8:H27)</f>
        <v>0</v>
      </c>
      <c r="I30" s="88"/>
      <c r="J30" s="89">
        <f>MIN(J8:J27)</f>
        <v>-0.69310000000000005</v>
      </c>
      <c r="K30" s="88"/>
      <c r="L30" s="89">
        <f>MIN(L8:L27)</f>
        <v>-15.1547</v>
      </c>
      <c r="M30" s="88"/>
      <c r="N30" s="89">
        <f>MIN(N8:N27)</f>
        <v>-2.5588000000000002</v>
      </c>
      <c r="O30" s="88"/>
      <c r="P30" s="89">
        <f>MIN(P8:P27)</f>
        <v>0.71940000000000004</v>
      </c>
      <c r="Q30" s="88"/>
      <c r="R30" s="89">
        <f>MIN(R8:R27)</f>
        <v>-11.4339</v>
      </c>
      <c r="S30" s="90"/>
    </row>
    <row r="31" spans="1:19" ht="15" thickBot="1" x14ac:dyDescent="0.35">
      <c r="A31" s="91" t="s">
        <v>29</v>
      </c>
      <c r="B31" s="92"/>
      <c r="C31" s="92"/>
      <c r="D31" s="93">
        <f>MAX(D8:D27)</f>
        <v>9.6983999999999995</v>
      </c>
      <c r="E31" s="92"/>
      <c r="F31" s="93">
        <f>MAX(F8:F27)</f>
        <v>8.0155999999999992</v>
      </c>
      <c r="G31" s="92"/>
      <c r="H31" s="93">
        <f>MAX(H8:H27)</f>
        <v>5.1764000000000001</v>
      </c>
      <c r="I31" s="92"/>
      <c r="J31" s="93">
        <f>MAX(J8:J27)</f>
        <v>7.3007</v>
      </c>
      <c r="K31" s="92"/>
      <c r="L31" s="93">
        <f>MAX(L8:L27)</f>
        <v>10.116199999999999</v>
      </c>
      <c r="M31" s="92"/>
      <c r="N31" s="93">
        <f>MAX(N8:N27)</f>
        <v>11.670299999999999</v>
      </c>
      <c r="O31" s="92"/>
      <c r="P31" s="93">
        <f>MAX(P8:P27)</f>
        <v>10.4649</v>
      </c>
      <c r="Q31" s="92"/>
      <c r="R31" s="93">
        <f>MAX(R8:R27)</f>
        <v>9.8895999999999997</v>
      </c>
      <c r="S31" s="94"/>
    </row>
    <row r="32" spans="1:19" x14ac:dyDescent="0.3">
      <c r="A32" s="112" t="s">
        <v>433</v>
      </c>
    </row>
    <row r="33" spans="1:1" x14ac:dyDescent="0.3">
      <c r="A33" s="14" t="s">
        <v>340</v>
      </c>
    </row>
  </sheetData>
  <sheetProtection algorithmName="SHA-512" hashValue="LvS1pdR5iKWGrM72XMW/9HiY/69zVuk1QaLAYb6ZdcrnD1MXDWnj5knmXW+yPK5+dI3WidE32CWDFNt4VHqjzw==" saltValue="Cpbru2zh9tEIgYlogelJg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1599</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44330</v>
      </c>
      <c r="C8" s="65">
        <f>VLOOKUP($A8,'Return Data'!$B$7:$R$2843,4,0)</f>
        <v>86.834100000000007</v>
      </c>
      <c r="D8" s="65">
        <f>VLOOKUP($A8,'Return Data'!$B$7:$R$2843,9,0)</f>
        <v>8.0295000000000005</v>
      </c>
      <c r="E8" s="66">
        <f>RANK(D8,D$8:D$27,0)</f>
        <v>6</v>
      </c>
      <c r="F8" s="65">
        <f>VLOOKUP($A8,'Return Data'!$B$7:$R$2843,10,0)</f>
        <v>7.5465999999999998</v>
      </c>
      <c r="G8" s="66">
        <f>RANK(F8,F$8:F$27,0)</f>
        <v>2</v>
      </c>
      <c r="H8" s="65">
        <f>VLOOKUP($A8,'Return Data'!$B$7:$R$2843,11,0)</f>
        <v>4.5151000000000003</v>
      </c>
      <c r="I8" s="66">
        <f>RANK(H8,H$8:H$27,0)</f>
        <v>2</v>
      </c>
      <c r="J8" s="65">
        <f>VLOOKUP($A8,'Return Data'!$B$7:$R$2843,12,0)</f>
        <v>6.0129999999999999</v>
      </c>
      <c r="K8" s="66">
        <f>RANK(J8,J$8:J$27,0)</f>
        <v>3</v>
      </c>
      <c r="L8" s="65">
        <f>VLOOKUP($A8,'Return Data'!$B$7:$R$2843,13,0)</f>
        <v>8.6692</v>
      </c>
      <c r="M8" s="66">
        <f>RANK(L8,L$8:L$27,0)</f>
        <v>3</v>
      </c>
      <c r="N8" s="65">
        <f>VLOOKUP($A8,'Return Data'!$B$7:$R$2843,17,0)</f>
        <v>9.7108000000000008</v>
      </c>
      <c r="O8" s="66">
        <f>RANK(N8,N$8:N$27,0)</f>
        <v>5</v>
      </c>
      <c r="P8" s="65">
        <f>VLOOKUP($A8,'Return Data'!$B$7:$R$2843,14,0)</f>
        <v>9.3681000000000001</v>
      </c>
      <c r="Q8" s="66">
        <f>RANK(P8,P$8:P$27,0)</f>
        <v>3</v>
      </c>
      <c r="R8" s="65">
        <f>VLOOKUP($A8,'Return Data'!$B$7:$R$2843,16,0)</f>
        <v>9.3369</v>
      </c>
      <c r="S8" s="67">
        <f>RANK(R8,R$8:R$27,0)</f>
        <v>3</v>
      </c>
    </row>
    <row r="9" spans="1:19" x14ac:dyDescent="0.3">
      <c r="A9" s="82" t="s">
        <v>614</v>
      </c>
      <c r="B9" s="64">
        <f>VLOOKUP($A9,'Return Data'!$B$7:$R$2843,3,0)</f>
        <v>44330</v>
      </c>
      <c r="C9" s="65">
        <f>VLOOKUP($A9,'Return Data'!$B$7:$R$2843,4,0)</f>
        <v>13.3026</v>
      </c>
      <c r="D9" s="65">
        <f>VLOOKUP($A9,'Return Data'!$B$7:$R$2843,9,0)</f>
        <v>8.0564999999999998</v>
      </c>
      <c r="E9" s="66">
        <f t="shared" ref="E9:E27" si="0">RANK(D9,D$8:D$27,0)</f>
        <v>5</v>
      </c>
      <c r="F9" s="65">
        <f>VLOOKUP($A9,'Return Data'!$B$7:$R$2843,10,0)</f>
        <v>6.4739000000000004</v>
      </c>
      <c r="G9" s="66">
        <f t="shared" ref="G9:G27" si="1">RANK(F9,F$8:F$27,0)</f>
        <v>13</v>
      </c>
      <c r="H9" s="65">
        <f>VLOOKUP($A9,'Return Data'!$B$7:$R$2843,11,0)</f>
        <v>4.1375999999999999</v>
      </c>
      <c r="I9" s="66">
        <f t="shared" ref="I9:I27" si="2">RANK(H9,H$8:H$27,0)</f>
        <v>4</v>
      </c>
      <c r="J9" s="65">
        <f>VLOOKUP($A9,'Return Data'!$B$7:$R$2843,12,0)</f>
        <v>5.8701999999999996</v>
      </c>
      <c r="K9" s="66">
        <f t="shared" ref="K9:K27" si="3">RANK(J9,J$8:J$27,0)</f>
        <v>4</v>
      </c>
      <c r="L9" s="65">
        <f>VLOOKUP($A9,'Return Data'!$B$7:$R$2843,13,0)</f>
        <v>9.3684999999999992</v>
      </c>
      <c r="M9" s="66">
        <f t="shared" ref="M9:M27" si="4">RANK(L9,L$8:L$27,0)</f>
        <v>1</v>
      </c>
      <c r="N9" s="65">
        <f>VLOOKUP($A9,'Return Data'!$B$7:$R$2843,17,0)</f>
        <v>7.6692</v>
      </c>
      <c r="O9" s="66">
        <f t="shared" ref="O9:O22" si="5">RANK(N9,N$8:N$27,0)</f>
        <v>16</v>
      </c>
      <c r="P9" s="65">
        <f>VLOOKUP($A9,'Return Data'!$B$7:$R$2843,14,0)</f>
        <v>8.1023999999999994</v>
      </c>
      <c r="Q9" s="66">
        <f t="shared" ref="Q9" si="6">RANK(P9,P$8:P$27,0)</f>
        <v>10</v>
      </c>
      <c r="R9" s="65">
        <f>VLOOKUP($A9,'Return Data'!$B$7:$R$2843,16,0)</f>
        <v>7.7182000000000004</v>
      </c>
      <c r="S9" s="67">
        <f t="shared" ref="S9:S27" si="7">RANK(R9,R$8:R$27,0)</f>
        <v>10</v>
      </c>
    </row>
    <row r="10" spans="1:19" x14ac:dyDescent="0.3">
      <c r="A10" s="82" t="s">
        <v>615</v>
      </c>
      <c r="B10" s="64">
        <f>VLOOKUP($A10,'Return Data'!$B$7:$R$2843,3,0)</f>
        <v>44330</v>
      </c>
      <c r="C10" s="65">
        <f>VLOOKUP($A10,'Return Data'!$B$7:$R$2843,4,0)</f>
        <v>21.815799999999999</v>
      </c>
      <c r="D10" s="65">
        <f>VLOOKUP($A10,'Return Data'!$B$7:$R$2843,9,0)</f>
        <v>6.0868000000000002</v>
      </c>
      <c r="E10" s="66">
        <f t="shared" si="0"/>
        <v>15</v>
      </c>
      <c r="F10" s="65">
        <f>VLOOKUP($A10,'Return Data'!$B$7:$R$2843,10,0)</f>
        <v>4.5406000000000004</v>
      </c>
      <c r="G10" s="66">
        <f t="shared" si="1"/>
        <v>18</v>
      </c>
      <c r="H10" s="65">
        <f>VLOOKUP($A10,'Return Data'!$B$7:$R$2843,11,0)</f>
        <v>2.0524</v>
      </c>
      <c r="I10" s="66">
        <f t="shared" si="2"/>
        <v>19</v>
      </c>
      <c r="J10" s="65">
        <f>VLOOKUP($A10,'Return Data'!$B$7:$R$2843,12,0)</f>
        <v>3.9523999999999999</v>
      </c>
      <c r="K10" s="66">
        <f t="shared" si="3"/>
        <v>19</v>
      </c>
      <c r="L10" s="65">
        <f>VLOOKUP($A10,'Return Data'!$B$7:$R$2843,13,0)</f>
        <v>6.8428000000000004</v>
      </c>
      <c r="M10" s="66">
        <f t="shared" si="4"/>
        <v>16</v>
      </c>
      <c r="N10" s="65">
        <f>VLOOKUP($A10,'Return Data'!$B$7:$R$2843,17,0)</f>
        <v>4.4939</v>
      </c>
      <c r="O10" s="66">
        <f t="shared" si="5"/>
        <v>18</v>
      </c>
      <c r="P10" s="65">
        <f>VLOOKUP($A10,'Return Data'!$B$7:$R$2843,14,0)</f>
        <v>5.0614999999999997</v>
      </c>
      <c r="Q10" s="66">
        <f t="shared" ref="Q10:Q22" si="8">RANK(P10,P$8:P$27,0)</f>
        <v>14</v>
      </c>
      <c r="R10" s="65">
        <f>VLOOKUP($A10,'Return Data'!$B$7:$R$2843,16,0)</f>
        <v>6.4283000000000001</v>
      </c>
      <c r="S10" s="67">
        <f t="shared" si="7"/>
        <v>18</v>
      </c>
    </row>
    <row r="11" spans="1:19" x14ac:dyDescent="0.3">
      <c r="A11" s="82" t="s">
        <v>618</v>
      </c>
      <c r="B11" s="64">
        <f>VLOOKUP($A11,'Return Data'!$B$7:$R$2843,3,0)</f>
        <v>44330</v>
      </c>
      <c r="C11" s="65">
        <f>VLOOKUP($A11,'Return Data'!$B$7:$R$2843,4,0)</f>
        <v>17.498799999999999</v>
      </c>
      <c r="D11" s="65">
        <f>VLOOKUP($A11,'Return Data'!$B$7:$R$2843,9,0)</f>
        <v>6.7140000000000004</v>
      </c>
      <c r="E11" s="66">
        <f t="shared" si="0"/>
        <v>13</v>
      </c>
      <c r="F11" s="65">
        <f>VLOOKUP($A11,'Return Data'!$B$7:$R$2843,10,0)</f>
        <v>6.1534000000000004</v>
      </c>
      <c r="G11" s="66">
        <f t="shared" si="1"/>
        <v>14</v>
      </c>
      <c r="H11" s="65">
        <f>VLOOKUP($A11,'Return Data'!$B$7:$R$2843,11,0)</f>
        <v>3.0920999999999998</v>
      </c>
      <c r="I11" s="66">
        <f t="shared" si="2"/>
        <v>15</v>
      </c>
      <c r="J11" s="65">
        <f>VLOOKUP($A11,'Return Data'!$B$7:$R$2843,12,0)</f>
        <v>4.5621999999999998</v>
      </c>
      <c r="K11" s="66">
        <f t="shared" si="3"/>
        <v>14</v>
      </c>
      <c r="L11" s="65">
        <f>VLOOKUP($A11,'Return Data'!$B$7:$R$2843,13,0)</f>
        <v>6.5369000000000002</v>
      </c>
      <c r="M11" s="66">
        <f t="shared" si="4"/>
        <v>18</v>
      </c>
      <c r="N11" s="65">
        <f>VLOOKUP($A11,'Return Data'!$B$7:$R$2843,17,0)</f>
        <v>8.2721999999999998</v>
      </c>
      <c r="O11" s="66">
        <f t="shared" si="5"/>
        <v>14</v>
      </c>
      <c r="P11" s="65">
        <f>VLOOKUP($A11,'Return Data'!$B$7:$R$2843,14,0)</f>
        <v>8.0287000000000006</v>
      </c>
      <c r="Q11" s="66">
        <f t="shared" si="8"/>
        <v>11</v>
      </c>
      <c r="R11" s="65">
        <f>VLOOKUP($A11,'Return Data'!$B$7:$R$2843,16,0)</f>
        <v>8.0023</v>
      </c>
      <c r="S11" s="67">
        <f t="shared" si="7"/>
        <v>9</v>
      </c>
    </row>
    <row r="12" spans="1:19" x14ac:dyDescent="0.3">
      <c r="A12" s="82" t="s">
        <v>620</v>
      </c>
      <c r="B12" s="64">
        <f>VLOOKUP($A12,'Return Data'!$B$7:$R$2843,3,0)</f>
        <v>44330</v>
      </c>
      <c r="C12" s="65">
        <f>VLOOKUP($A12,'Return Data'!$B$7:$R$2843,4,0)</f>
        <v>12.784599999999999</v>
      </c>
      <c r="D12" s="65">
        <f>VLOOKUP($A12,'Return Data'!$B$7:$R$2843,9,0)</f>
        <v>4.8381999999999996</v>
      </c>
      <c r="E12" s="66">
        <f t="shared" si="0"/>
        <v>17</v>
      </c>
      <c r="F12" s="65">
        <f>VLOOKUP($A12,'Return Data'!$B$7:$R$2843,10,0)</f>
        <v>4.8647</v>
      </c>
      <c r="G12" s="66">
        <f t="shared" si="1"/>
        <v>17</v>
      </c>
      <c r="H12" s="65">
        <f>VLOOKUP($A12,'Return Data'!$B$7:$R$2843,11,0)</f>
        <v>3.419</v>
      </c>
      <c r="I12" s="66">
        <f t="shared" si="2"/>
        <v>14</v>
      </c>
      <c r="J12" s="65">
        <f>VLOOKUP($A12,'Return Data'!$B$7:$R$2843,12,0)</f>
        <v>4.47</v>
      </c>
      <c r="K12" s="66">
        <f t="shared" si="3"/>
        <v>15</v>
      </c>
      <c r="L12" s="65">
        <f>VLOOKUP($A12,'Return Data'!$B$7:$R$2843,13,0)</f>
        <v>6.9661999999999997</v>
      </c>
      <c r="M12" s="66">
        <f t="shared" si="4"/>
        <v>14</v>
      </c>
      <c r="N12" s="65">
        <f>VLOOKUP($A12,'Return Data'!$B$7:$R$2843,17,0)</f>
        <v>8.9140999999999995</v>
      </c>
      <c r="O12" s="66">
        <f t="shared" ref="O12" si="9">RANK(N12,N$8:N$27,0)</f>
        <v>9</v>
      </c>
      <c r="P12" s="65"/>
      <c r="Q12" s="66"/>
      <c r="R12" s="65">
        <f>VLOOKUP($A12,'Return Data'!$B$7:$R$2843,16,0)</f>
        <v>9.6119000000000003</v>
      </c>
      <c r="S12" s="67">
        <f t="shared" si="7"/>
        <v>1</v>
      </c>
    </row>
    <row r="13" spans="1:19" x14ac:dyDescent="0.3">
      <c r="A13" s="82" t="s">
        <v>622</v>
      </c>
      <c r="B13" s="64">
        <f>VLOOKUP($A13,'Return Data'!$B$7:$R$2843,3,0)</f>
        <v>44330</v>
      </c>
      <c r="C13" s="65">
        <f>VLOOKUP($A13,'Return Data'!$B$7:$R$2843,4,0)</f>
        <v>13.400600000000001</v>
      </c>
      <c r="D13" s="65">
        <f>VLOOKUP($A13,'Return Data'!$B$7:$R$2843,9,0)</f>
        <v>3.1837</v>
      </c>
      <c r="E13" s="66">
        <f t="shared" si="0"/>
        <v>19</v>
      </c>
      <c r="F13" s="65">
        <f>VLOOKUP($A13,'Return Data'!$B$7:$R$2843,10,0)</f>
        <v>3.0217000000000001</v>
      </c>
      <c r="G13" s="66">
        <f t="shared" si="1"/>
        <v>19</v>
      </c>
      <c r="H13" s="65">
        <f>VLOOKUP($A13,'Return Data'!$B$7:$R$2843,11,0)</f>
        <v>3.5379</v>
      </c>
      <c r="I13" s="66">
        <f t="shared" si="2"/>
        <v>11</v>
      </c>
      <c r="J13" s="65">
        <f>VLOOKUP($A13,'Return Data'!$B$7:$R$2843,12,0)</f>
        <v>4.0637999999999996</v>
      </c>
      <c r="K13" s="66">
        <f t="shared" si="3"/>
        <v>18</v>
      </c>
      <c r="L13" s="65">
        <f>VLOOKUP($A13,'Return Data'!$B$7:$R$2843,13,0)</f>
        <v>-0.7157</v>
      </c>
      <c r="M13" s="66">
        <f t="shared" si="4"/>
        <v>19</v>
      </c>
      <c r="N13" s="65">
        <f>VLOOKUP($A13,'Return Data'!$B$7:$R$2843,17,0)</f>
        <v>-2.9476</v>
      </c>
      <c r="O13" s="66">
        <f t="shared" si="5"/>
        <v>19</v>
      </c>
      <c r="P13" s="65">
        <f>VLOOKUP($A13,'Return Data'!$B$7:$R$2843,14,0)</f>
        <v>0.2452</v>
      </c>
      <c r="Q13" s="66">
        <f t="shared" si="8"/>
        <v>15</v>
      </c>
      <c r="R13" s="65">
        <f>VLOOKUP($A13,'Return Data'!$B$7:$R$2843,16,0)</f>
        <v>4.4966999999999997</v>
      </c>
      <c r="S13" s="67">
        <f t="shared" si="7"/>
        <v>19</v>
      </c>
    </row>
    <row r="14" spans="1:19" x14ac:dyDescent="0.3">
      <c r="A14" s="82" t="s">
        <v>623</v>
      </c>
      <c r="B14" s="64">
        <f>VLOOKUP($A14,'Return Data'!$B$7:$R$2843,3,0)</f>
        <v>44330</v>
      </c>
      <c r="C14" s="65">
        <f>VLOOKUP($A14,'Return Data'!$B$7:$R$2843,4,0)</f>
        <v>77.855800000000002</v>
      </c>
      <c r="D14" s="65">
        <f>VLOOKUP($A14,'Return Data'!$B$7:$R$2843,9,0)</f>
        <v>6.9305000000000003</v>
      </c>
      <c r="E14" s="66">
        <f t="shared" si="0"/>
        <v>12</v>
      </c>
      <c r="F14" s="65">
        <f>VLOOKUP($A14,'Return Data'!$B$7:$R$2843,10,0)</f>
        <v>6.9048999999999996</v>
      </c>
      <c r="G14" s="66">
        <f t="shared" si="1"/>
        <v>8</v>
      </c>
      <c r="H14" s="65">
        <f>VLOOKUP($A14,'Return Data'!$B$7:$R$2843,11,0)</f>
        <v>4.3868999999999998</v>
      </c>
      <c r="I14" s="66">
        <f t="shared" si="2"/>
        <v>3</v>
      </c>
      <c r="J14" s="65">
        <f>VLOOKUP($A14,'Return Data'!$B$7:$R$2843,12,0)</f>
        <v>6.7103000000000002</v>
      </c>
      <c r="K14" s="66">
        <f t="shared" si="3"/>
        <v>1</v>
      </c>
      <c r="L14" s="65">
        <f>VLOOKUP($A14,'Return Data'!$B$7:$R$2843,13,0)</f>
        <v>8.6713000000000005</v>
      </c>
      <c r="M14" s="66">
        <f t="shared" si="4"/>
        <v>2</v>
      </c>
      <c r="N14" s="65">
        <f>VLOOKUP($A14,'Return Data'!$B$7:$R$2843,17,0)</f>
        <v>8.4909999999999997</v>
      </c>
      <c r="O14" s="66">
        <f t="shared" si="5"/>
        <v>12</v>
      </c>
      <c r="P14" s="65">
        <f>VLOOKUP($A14,'Return Data'!$B$7:$R$2843,14,0)</f>
        <v>8.3557000000000006</v>
      </c>
      <c r="Q14" s="66">
        <f t="shared" si="8"/>
        <v>9</v>
      </c>
      <c r="R14" s="65">
        <f>VLOOKUP($A14,'Return Data'!$B$7:$R$2843,16,0)</f>
        <v>8.9636999999999993</v>
      </c>
      <c r="S14" s="67">
        <f t="shared" si="7"/>
        <v>5</v>
      </c>
    </row>
    <row r="15" spans="1:19" x14ac:dyDescent="0.3">
      <c r="A15" s="82" t="s">
        <v>626</v>
      </c>
      <c r="B15" s="64">
        <f>VLOOKUP($A15,'Return Data'!$B$7:$R$2843,3,0)</f>
        <v>44330</v>
      </c>
      <c r="C15" s="65">
        <f>VLOOKUP($A15,'Return Data'!$B$7:$R$2843,4,0)</f>
        <v>25.1858</v>
      </c>
      <c r="D15" s="65">
        <f>VLOOKUP($A15,'Return Data'!$B$7:$R$2843,9,0)</f>
        <v>7.4714</v>
      </c>
      <c r="E15" s="66">
        <f t="shared" si="0"/>
        <v>10</v>
      </c>
      <c r="F15" s="65">
        <f>VLOOKUP($A15,'Return Data'!$B$7:$R$2843,10,0)</f>
        <v>6.7956000000000003</v>
      </c>
      <c r="G15" s="66">
        <f t="shared" si="1"/>
        <v>9</v>
      </c>
      <c r="H15" s="65">
        <f>VLOOKUP($A15,'Return Data'!$B$7:$R$2843,11,0)</f>
        <v>4.1349999999999998</v>
      </c>
      <c r="I15" s="66">
        <f t="shared" si="2"/>
        <v>5</v>
      </c>
      <c r="J15" s="65">
        <f>VLOOKUP($A15,'Return Data'!$B$7:$R$2843,12,0)</f>
        <v>5.5763999999999996</v>
      </c>
      <c r="K15" s="66">
        <f t="shared" si="3"/>
        <v>6</v>
      </c>
      <c r="L15" s="65">
        <f>VLOOKUP($A15,'Return Data'!$B$7:$R$2843,13,0)</f>
        <v>8.2570999999999994</v>
      </c>
      <c r="M15" s="66">
        <f t="shared" si="4"/>
        <v>5</v>
      </c>
      <c r="N15" s="65">
        <f>VLOOKUP($A15,'Return Data'!$B$7:$R$2843,17,0)</f>
        <v>9.7498000000000005</v>
      </c>
      <c r="O15" s="66">
        <f t="shared" si="5"/>
        <v>4</v>
      </c>
      <c r="P15" s="65">
        <f>VLOOKUP($A15,'Return Data'!$B$7:$R$2843,14,0)</f>
        <v>9.3534000000000006</v>
      </c>
      <c r="Q15" s="66">
        <f t="shared" si="8"/>
        <v>4</v>
      </c>
      <c r="R15" s="65">
        <f>VLOOKUP($A15,'Return Data'!$B$7:$R$2843,16,0)</f>
        <v>8.8588000000000005</v>
      </c>
      <c r="S15" s="67">
        <f t="shared" si="7"/>
        <v>6</v>
      </c>
    </row>
    <row r="16" spans="1:19" x14ac:dyDescent="0.3">
      <c r="A16" s="82" t="s">
        <v>628</v>
      </c>
      <c r="B16" s="64">
        <f>VLOOKUP($A16,'Return Data'!$B$7:$R$2843,3,0)</f>
        <v>44330</v>
      </c>
      <c r="C16" s="65">
        <f>VLOOKUP($A16,'Return Data'!$B$7:$R$2843,4,0)</f>
        <v>22.856400000000001</v>
      </c>
      <c r="D16" s="65">
        <f>VLOOKUP($A16,'Return Data'!$B$7:$R$2843,9,0)</f>
        <v>5.9747000000000003</v>
      </c>
      <c r="E16" s="66">
        <f t="shared" si="0"/>
        <v>16</v>
      </c>
      <c r="F16" s="65">
        <f>VLOOKUP($A16,'Return Data'!$B$7:$R$2843,10,0)</f>
        <v>5.7710999999999997</v>
      </c>
      <c r="G16" s="66">
        <f t="shared" si="1"/>
        <v>16</v>
      </c>
      <c r="H16" s="65">
        <f>VLOOKUP($A16,'Return Data'!$B$7:$R$2843,11,0)</f>
        <v>4.1109</v>
      </c>
      <c r="I16" s="66">
        <f t="shared" si="2"/>
        <v>7</v>
      </c>
      <c r="J16" s="65">
        <f>VLOOKUP($A16,'Return Data'!$B$7:$R$2843,12,0)</f>
        <v>5.2916999999999996</v>
      </c>
      <c r="K16" s="66">
        <f t="shared" si="3"/>
        <v>9</v>
      </c>
      <c r="L16" s="65">
        <f>VLOOKUP($A16,'Return Data'!$B$7:$R$2843,13,0)</f>
        <v>8.0307999999999993</v>
      </c>
      <c r="M16" s="66">
        <f t="shared" si="4"/>
        <v>7</v>
      </c>
      <c r="N16" s="65">
        <f>VLOOKUP($A16,'Return Data'!$B$7:$R$2843,17,0)</f>
        <v>9.1068999999999996</v>
      </c>
      <c r="O16" s="66">
        <f t="shared" si="5"/>
        <v>7</v>
      </c>
      <c r="P16" s="65">
        <f>VLOOKUP($A16,'Return Data'!$B$7:$R$2843,14,0)</f>
        <v>8.7463999999999995</v>
      </c>
      <c r="Q16" s="66">
        <f t="shared" si="8"/>
        <v>6</v>
      </c>
      <c r="R16" s="65">
        <f>VLOOKUP($A16,'Return Data'!$B$7:$R$2843,16,0)</f>
        <v>7.2793999999999999</v>
      </c>
      <c r="S16" s="67">
        <f t="shared" si="7"/>
        <v>13</v>
      </c>
    </row>
    <row r="17" spans="1:19" x14ac:dyDescent="0.3">
      <c r="A17" s="82" t="s">
        <v>631</v>
      </c>
      <c r="B17" s="64">
        <f>VLOOKUP($A17,'Return Data'!$B$7:$R$2843,3,0)</f>
        <v>44330</v>
      </c>
      <c r="C17" s="65">
        <f>VLOOKUP($A17,'Return Data'!$B$7:$R$2843,4,0)</f>
        <v>15.201599999999999</v>
      </c>
      <c r="D17" s="65">
        <f>VLOOKUP($A17,'Return Data'!$B$7:$R$2843,9,0)</f>
        <v>9.3958999999999993</v>
      </c>
      <c r="E17" s="66">
        <f t="shared" si="0"/>
        <v>1</v>
      </c>
      <c r="F17" s="65">
        <f>VLOOKUP($A17,'Return Data'!$B$7:$R$2843,10,0)</f>
        <v>7.7073</v>
      </c>
      <c r="G17" s="66">
        <f t="shared" si="1"/>
        <v>1</v>
      </c>
      <c r="H17" s="65">
        <f>VLOOKUP($A17,'Return Data'!$B$7:$R$2843,11,0)</f>
        <v>3.9468999999999999</v>
      </c>
      <c r="I17" s="66">
        <f t="shared" si="2"/>
        <v>9</v>
      </c>
      <c r="J17" s="65">
        <f>VLOOKUP($A17,'Return Data'!$B$7:$R$2843,12,0)</f>
        <v>5.4053000000000004</v>
      </c>
      <c r="K17" s="66">
        <f t="shared" si="3"/>
        <v>7</v>
      </c>
      <c r="L17" s="65">
        <f>VLOOKUP($A17,'Return Data'!$B$7:$R$2843,13,0)</f>
        <v>8.4217999999999993</v>
      </c>
      <c r="M17" s="66">
        <f t="shared" si="4"/>
        <v>4</v>
      </c>
      <c r="N17" s="65">
        <f>VLOOKUP($A17,'Return Data'!$B$7:$R$2843,17,0)</f>
        <v>8.8885000000000005</v>
      </c>
      <c r="O17" s="66">
        <f t="shared" si="5"/>
        <v>10</v>
      </c>
      <c r="P17" s="65">
        <f>VLOOKUP($A17,'Return Data'!$B$7:$R$2843,14,0)</f>
        <v>8.6222999999999992</v>
      </c>
      <c r="Q17" s="66">
        <f t="shared" si="8"/>
        <v>7</v>
      </c>
      <c r="R17" s="65">
        <f>VLOOKUP($A17,'Return Data'!$B$7:$R$2843,16,0)</f>
        <v>8.1592000000000002</v>
      </c>
      <c r="S17" s="67">
        <f t="shared" si="7"/>
        <v>8</v>
      </c>
    </row>
    <row r="18" spans="1:19" x14ac:dyDescent="0.3">
      <c r="A18" s="82" t="s">
        <v>632</v>
      </c>
      <c r="B18" s="64">
        <f>VLOOKUP($A18,'Return Data'!$B$7:$R$2843,3,0)</f>
        <v>44330</v>
      </c>
      <c r="C18" s="65">
        <f>VLOOKUP($A18,'Return Data'!$B$7:$R$2843,4,0)</f>
        <v>2502.9571000000001</v>
      </c>
      <c r="D18" s="65">
        <f>VLOOKUP($A18,'Return Data'!$B$7:$R$2843,9,0)</f>
        <v>7.8800999999999997</v>
      </c>
      <c r="E18" s="66">
        <f t="shared" si="0"/>
        <v>7</v>
      </c>
      <c r="F18" s="65">
        <f>VLOOKUP($A18,'Return Data'!$B$7:$R$2843,10,0)</f>
        <v>6.7095000000000002</v>
      </c>
      <c r="G18" s="66">
        <f t="shared" si="1"/>
        <v>10</v>
      </c>
      <c r="H18" s="65">
        <f>VLOOKUP($A18,'Return Data'!$B$7:$R$2843,11,0)</f>
        <v>3.5095999999999998</v>
      </c>
      <c r="I18" s="66">
        <f t="shared" si="2"/>
        <v>12</v>
      </c>
      <c r="J18" s="65">
        <f>VLOOKUP($A18,'Return Data'!$B$7:$R$2843,12,0)</f>
        <v>4.91</v>
      </c>
      <c r="K18" s="66">
        <f t="shared" si="3"/>
        <v>12</v>
      </c>
      <c r="L18" s="65">
        <f>VLOOKUP($A18,'Return Data'!$B$7:$R$2843,13,0)</f>
        <v>7.7133000000000003</v>
      </c>
      <c r="M18" s="66">
        <f t="shared" si="4"/>
        <v>10</v>
      </c>
      <c r="N18" s="65">
        <f>VLOOKUP($A18,'Return Data'!$B$7:$R$2843,17,0)</f>
        <v>9.1418999999999997</v>
      </c>
      <c r="O18" s="66">
        <f t="shared" si="5"/>
        <v>6</v>
      </c>
      <c r="P18" s="65">
        <f>VLOOKUP($A18,'Return Data'!$B$7:$R$2843,14,0)</f>
        <v>8.7575000000000003</v>
      </c>
      <c r="Q18" s="66">
        <f t="shared" si="8"/>
        <v>5</v>
      </c>
      <c r="R18" s="65">
        <f>VLOOKUP($A18,'Return Data'!$B$7:$R$2843,16,0)</f>
        <v>6.8785999999999996</v>
      </c>
      <c r="S18" s="67">
        <f t="shared" si="7"/>
        <v>16</v>
      </c>
    </row>
    <row r="19" spans="1:19" x14ac:dyDescent="0.3">
      <c r="A19" s="82" t="s">
        <v>634</v>
      </c>
      <c r="B19" s="64">
        <f>VLOOKUP($A19,'Return Data'!$B$7:$R$2843,3,0)</f>
        <v>44330</v>
      </c>
      <c r="C19" s="65">
        <f>VLOOKUP($A19,'Return Data'!$B$7:$R$2843,4,0)</f>
        <v>2925.7199000000001</v>
      </c>
      <c r="D19" s="65">
        <f>VLOOKUP($A19,'Return Data'!$B$7:$R$2843,9,0)</f>
        <v>6.5110000000000001</v>
      </c>
      <c r="E19" s="66">
        <f t="shared" si="0"/>
        <v>14</v>
      </c>
      <c r="F19" s="65">
        <f>VLOOKUP($A19,'Return Data'!$B$7:$R$2843,10,0)</f>
        <v>6.5068000000000001</v>
      </c>
      <c r="G19" s="66">
        <f t="shared" si="1"/>
        <v>11</v>
      </c>
      <c r="H19" s="65">
        <f>VLOOKUP($A19,'Return Data'!$B$7:$R$2843,11,0)</f>
        <v>3.7050999999999998</v>
      </c>
      <c r="I19" s="66">
        <f t="shared" si="2"/>
        <v>10</v>
      </c>
      <c r="J19" s="65">
        <f>VLOOKUP($A19,'Return Data'!$B$7:$R$2843,12,0)</f>
        <v>5.1830999999999996</v>
      </c>
      <c r="K19" s="66">
        <f t="shared" si="3"/>
        <v>11</v>
      </c>
      <c r="L19" s="65">
        <f>VLOOKUP($A19,'Return Data'!$B$7:$R$2843,13,0)</f>
        <v>7.5631000000000004</v>
      </c>
      <c r="M19" s="66">
        <f t="shared" si="4"/>
        <v>12</v>
      </c>
      <c r="N19" s="65">
        <f>VLOOKUP($A19,'Return Data'!$B$7:$R$2843,17,0)</f>
        <v>8.4072999999999993</v>
      </c>
      <c r="O19" s="66">
        <f t="shared" si="5"/>
        <v>13</v>
      </c>
      <c r="P19" s="65">
        <f>VLOOKUP($A19,'Return Data'!$B$7:$R$2843,14,0)</f>
        <v>8.423</v>
      </c>
      <c r="Q19" s="66">
        <f t="shared" si="8"/>
        <v>8</v>
      </c>
      <c r="R19" s="65">
        <f>VLOOKUP($A19,'Return Data'!$B$7:$R$2843,16,0)</f>
        <v>8.1792999999999996</v>
      </c>
      <c r="S19" s="67">
        <f t="shared" si="7"/>
        <v>7</v>
      </c>
    </row>
    <row r="20" spans="1:19" x14ac:dyDescent="0.3">
      <c r="A20" s="82" t="s">
        <v>637</v>
      </c>
      <c r="B20" s="64">
        <f>VLOOKUP($A20,'Return Data'!$B$7:$R$2843,3,0)</f>
        <v>44330</v>
      </c>
      <c r="C20" s="65">
        <f>VLOOKUP($A20,'Return Data'!$B$7:$R$2843,4,0)</f>
        <v>57.441899999999997</v>
      </c>
      <c r="D20" s="65">
        <f>VLOOKUP($A20,'Return Data'!$B$7:$R$2843,9,0)</f>
        <v>4.6996000000000002</v>
      </c>
      <c r="E20" s="66">
        <f t="shared" si="0"/>
        <v>18</v>
      </c>
      <c r="F20" s="65">
        <f>VLOOKUP($A20,'Return Data'!$B$7:$R$2843,10,0)</f>
        <v>7.0138999999999996</v>
      </c>
      <c r="G20" s="66">
        <f t="shared" si="1"/>
        <v>6</v>
      </c>
      <c r="H20" s="65">
        <f>VLOOKUP($A20,'Return Data'!$B$7:$R$2843,11,0)</f>
        <v>2.2964000000000002</v>
      </c>
      <c r="I20" s="66">
        <f t="shared" si="2"/>
        <v>18</v>
      </c>
      <c r="J20" s="65">
        <f>VLOOKUP($A20,'Return Data'!$B$7:$R$2843,12,0)</f>
        <v>4.1791999999999998</v>
      </c>
      <c r="K20" s="66">
        <f t="shared" si="3"/>
        <v>17</v>
      </c>
      <c r="L20" s="65">
        <f>VLOOKUP($A20,'Return Data'!$B$7:$R$2843,13,0)</f>
        <v>6.8460000000000001</v>
      </c>
      <c r="M20" s="66">
        <f t="shared" si="4"/>
        <v>15</v>
      </c>
      <c r="N20" s="65">
        <f>VLOOKUP($A20,'Return Data'!$B$7:$R$2843,17,0)</f>
        <v>11.297800000000001</v>
      </c>
      <c r="O20" s="66">
        <f t="shared" si="5"/>
        <v>1</v>
      </c>
      <c r="P20" s="65">
        <f>VLOOKUP($A20,'Return Data'!$B$7:$R$2843,14,0)</f>
        <v>10.1153</v>
      </c>
      <c r="Q20" s="66">
        <f t="shared" si="8"/>
        <v>1</v>
      </c>
      <c r="R20" s="65">
        <f>VLOOKUP($A20,'Return Data'!$B$7:$R$2843,16,0)</f>
        <v>7.5114999999999998</v>
      </c>
      <c r="S20" s="67">
        <f t="shared" si="7"/>
        <v>12</v>
      </c>
    </row>
    <row r="21" spans="1:19" x14ac:dyDescent="0.3">
      <c r="A21" s="116" t="s">
        <v>1775</v>
      </c>
      <c r="B21" s="64">
        <f>VLOOKUP($A21,'Return Data'!$B$7:$R$2843,3,0)</f>
        <v>44330</v>
      </c>
      <c r="C21" s="65">
        <f>VLOOKUP($A21,'Return Data'!$B$7:$R$2843,4,0)</f>
        <v>45.828099999999999</v>
      </c>
      <c r="D21" s="65">
        <f>VLOOKUP($A21,'Return Data'!$B$7:$R$2843,9,0)</f>
        <v>8.1720000000000006</v>
      </c>
      <c r="E21" s="66">
        <f t="shared" si="0"/>
        <v>4</v>
      </c>
      <c r="F21" s="65">
        <f>VLOOKUP($A21,'Return Data'!$B$7:$R$2843,10,0)</f>
        <v>7.3937999999999997</v>
      </c>
      <c r="G21" s="66">
        <f t="shared" si="1"/>
        <v>4</v>
      </c>
      <c r="H21" s="65">
        <f>VLOOKUP($A21,'Return Data'!$B$7:$R$2843,11,0)</f>
        <v>4.7664</v>
      </c>
      <c r="I21" s="66">
        <f t="shared" si="2"/>
        <v>1</v>
      </c>
      <c r="J21" s="65">
        <f>VLOOKUP($A21,'Return Data'!$B$7:$R$2843,12,0)</f>
        <v>6.5552000000000001</v>
      </c>
      <c r="K21" s="66">
        <f t="shared" si="3"/>
        <v>2</v>
      </c>
      <c r="L21" s="65">
        <f>VLOOKUP($A21,'Return Data'!$B$7:$R$2843,13,0)</f>
        <v>8.0891999999999999</v>
      </c>
      <c r="M21" s="66">
        <f t="shared" si="4"/>
        <v>6</v>
      </c>
      <c r="N21" s="65">
        <f>VLOOKUP($A21,'Return Data'!$B$7:$R$2843,17,0)</f>
        <v>7.8555000000000001</v>
      </c>
      <c r="O21" s="66">
        <f t="shared" si="5"/>
        <v>15</v>
      </c>
      <c r="P21" s="65">
        <f>VLOOKUP($A21,'Return Data'!$B$7:$R$2843,14,0)</f>
        <v>7.8642000000000003</v>
      </c>
      <c r="Q21" s="66">
        <f t="shared" si="8"/>
        <v>12</v>
      </c>
      <c r="R21" s="65">
        <f>VLOOKUP($A21,'Return Data'!$B$7:$R$2843,16,0)</f>
        <v>7.6402999999999999</v>
      </c>
      <c r="S21" s="67">
        <f t="shared" si="7"/>
        <v>11</v>
      </c>
    </row>
    <row r="22" spans="1:19" x14ac:dyDescent="0.3">
      <c r="A22" s="82" t="s">
        <v>638</v>
      </c>
      <c r="B22" s="64">
        <f>VLOOKUP($A22,'Return Data'!$B$7:$R$2843,3,0)</f>
        <v>44330</v>
      </c>
      <c r="C22" s="65">
        <f>VLOOKUP($A22,'Return Data'!$B$7:$R$2843,4,0)</f>
        <v>34.1008</v>
      </c>
      <c r="D22" s="65">
        <f>VLOOKUP($A22,'Return Data'!$B$7:$R$2843,9,0)</f>
        <v>9.0998000000000001</v>
      </c>
      <c r="E22" s="66">
        <f t="shared" si="0"/>
        <v>3</v>
      </c>
      <c r="F22" s="65">
        <f>VLOOKUP($A22,'Return Data'!$B$7:$R$2843,10,0)</f>
        <v>6.9583000000000004</v>
      </c>
      <c r="G22" s="66">
        <f t="shared" si="1"/>
        <v>7</v>
      </c>
      <c r="H22" s="65">
        <f>VLOOKUP($A22,'Return Data'!$B$7:$R$2843,11,0)</f>
        <v>4.1191000000000004</v>
      </c>
      <c r="I22" s="66">
        <f t="shared" si="2"/>
        <v>6</v>
      </c>
      <c r="J22" s="65">
        <f>VLOOKUP($A22,'Return Data'!$B$7:$R$2843,12,0)</f>
        <v>5.7751999999999999</v>
      </c>
      <c r="K22" s="66">
        <f t="shared" si="3"/>
        <v>5</v>
      </c>
      <c r="L22" s="65">
        <f>VLOOKUP($A22,'Return Data'!$B$7:$R$2843,13,0)</f>
        <v>7.5968999999999998</v>
      </c>
      <c r="M22" s="66">
        <f t="shared" si="4"/>
        <v>11</v>
      </c>
      <c r="N22" s="65">
        <f>VLOOKUP($A22,'Return Data'!$B$7:$R$2843,17,0)</f>
        <v>8.7532999999999994</v>
      </c>
      <c r="O22" s="66">
        <f t="shared" si="5"/>
        <v>11</v>
      </c>
      <c r="P22" s="65">
        <f>VLOOKUP($A22,'Return Data'!$B$7:$R$2843,14,0)</f>
        <v>7.7657999999999996</v>
      </c>
      <c r="Q22" s="66">
        <f t="shared" si="8"/>
        <v>13</v>
      </c>
      <c r="R22" s="65">
        <f>VLOOKUP($A22,'Return Data'!$B$7:$R$2843,16,0)</f>
        <v>6.9337999999999997</v>
      </c>
      <c r="S22" s="67">
        <f t="shared" si="7"/>
        <v>15</v>
      </c>
    </row>
    <row r="23" spans="1:19" x14ac:dyDescent="0.3">
      <c r="A23" s="82" t="s">
        <v>641</v>
      </c>
      <c r="B23" s="64">
        <f>VLOOKUP($A23,'Return Data'!$B$7:$R$2843,3,0)</f>
        <v>44330</v>
      </c>
      <c r="C23" s="65">
        <f>VLOOKUP($A23,'Return Data'!$B$7:$R$2843,4,0)</f>
        <v>12.194000000000001</v>
      </c>
      <c r="D23" s="65">
        <f>VLOOKUP($A23,'Return Data'!$B$7:$R$2843,9,0)</f>
        <v>7.1346999999999996</v>
      </c>
      <c r="E23" s="66">
        <f t="shared" si="0"/>
        <v>11</v>
      </c>
      <c r="F23" s="65">
        <f>VLOOKUP($A23,'Return Data'!$B$7:$R$2843,10,0)</f>
        <v>5.7758000000000003</v>
      </c>
      <c r="G23" s="66">
        <f t="shared" si="1"/>
        <v>15</v>
      </c>
      <c r="H23" s="65">
        <f>VLOOKUP($A23,'Return Data'!$B$7:$R$2843,11,0)</f>
        <v>2.9116</v>
      </c>
      <c r="I23" s="66">
        <f t="shared" si="2"/>
        <v>17</v>
      </c>
      <c r="J23" s="65">
        <f>VLOOKUP($A23,'Return Data'!$B$7:$R$2843,12,0)</f>
        <v>4.4619</v>
      </c>
      <c r="K23" s="66">
        <f t="shared" si="3"/>
        <v>16</v>
      </c>
      <c r="L23" s="65">
        <f>VLOOKUP($A23,'Return Data'!$B$7:$R$2843,13,0)</f>
        <v>6.7962999999999996</v>
      </c>
      <c r="M23" s="66">
        <f t="shared" si="4"/>
        <v>17</v>
      </c>
      <c r="N23" s="65">
        <f>VLOOKUP($A23,'Return Data'!$B$7:$R$2843,17,0)</f>
        <v>9.0175999999999998</v>
      </c>
      <c r="O23" s="66">
        <f t="shared" ref="O23:O27" si="10">RANK(N23,N$8:N$27,0)</f>
        <v>8</v>
      </c>
      <c r="P23" s="65"/>
      <c r="Q23" s="66"/>
      <c r="R23" s="65">
        <f>VLOOKUP($A23,'Return Data'!$B$7:$R$2843,16,0)</f>
        <v>9.0805000000000007</v>
      </c>
      <c r="S23" s="67">
        <f t="shared" si="7"/>
        <v>4</v>
      </c>
    </row>
    <row r="24" spans="1:19" x14ac:dyDescent="0.3">
      <c r="A24" s="82" t="s">
        <v>642</v>
      </c>
      <c r="B24" s="64">
        <f>VLOOKUP($A24,'Return Data'!$B$7:$R$2843,3,0)</f>
        <v>44330</v>
      </c>
      <c r="C24" s="65">
        <f>VLOOKUP($A24,'Return Data'!$B$7:$R$2843,4,0)</f>
        <v>31.572399999999998</v>
      </c>
      <c r="D24" s="65">
        <f>VLOOKUP($A24,'Return Data'!$B$7:$R$2843,9,0)</f>
        <v>7.6924999999999999</v>
      </c>
      <c r="E24" s="66">
        <f t="shared" si="0"/>
        <v>8</v>
      </c>
      <c r="F24" s="65">
        <f>VLOOKUP($A24,'Return Data'!$B$7:$R$2843,10,0)</f>
        <v>7.4996999999999998</v>
      </c>
      <c r="G24" s="66">
        <f t="shared" si="1"/>
        <v>3</v>
      </c>
      <c r="H24" s="65">
        <f>VLOOKUP($A24,'Return Data'!$B$7:$R$2843,11,0)</f>
        <v>3.9906999999999999</v>
      </c>
      <c r="I24" s="66">
        <f t="shared" si="2"/>
        <v>8</v>
      </c>
      <c r="J24" s="65">
        <f>VLOOKUP($A24,'Return Data'!$B$7:$R$2843,12,0)</f>
        <v>5.3391999999999999</v>
      </c>
      <c r="K24" s="66">
        <f t="shared" si="3"/>
        <v>8</v>
      </c>
      <c r="L24" s="65">
        <f>VLOOKUP($A24,'Return Data'!$B$7:$R$2843,13,0)</f>
        <v>7.7281000000000004</v>
      </c>
      <c r="M24" s="66">
        <f t="shared" si="4"/>
        <v>9</v>
      </c>
      <c r="N24" s="65">
        <f>VLOOKUP($A24,'Return Data'!$B$7:$R$2843,17,0)</f>
        <v>10.0044</v>
      </c>
      <c r="O24" s="66">
        <f t="shared" si="10"/>
        <v>3</v>
      </c>
      <c r="P24" s="65">
        <f>VLOOKUP($A24,'Return Data'!$B$7:$R$2843,14,0)</f>
        <v>9.3966999999999992</v>
      </c>
      <c r="Q24" s="66">
        <f t="shared" ref="Q24" si="11">RANK(P24,P$8:P$27,0)</f>
        <v>2</v>
      </c>
      <c r="R24" s="65">
        <f>VLOOKUP($A24,'Return Data'!$B$7:$R$2843,16,0)</f>
        <v>7.2706999999999997</v>
      </c>
      <c r="S24" s="67">
        <f t="shared" si="7"/>
        <v>14</v>
      </c>
    </row>
    <row r="25" spans="1:19" x14ac:dyDescent="0.3">
      <c r="A25" s="82" t="s">
        <v>645</v>
      </c>
      <c r="B25" s="64">
        <f>VLOOKUP($A25,'Return Data'!$B$7:$R$2843,3,0)</f>
        <v>44330</v>
      </c>
      <c r="C25" s="65">
        <f>VLOOKUP($A25,'Return Data'!$B$7:$R$2843,4,0)</f>
        <v>192.02520000000001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-0.69299999999999995</v>
      </c>
      <c r="K25" s="66">
        <f t="shared" si="3"/>
        <v>20</v>
      </c>
      <c r="L25" s="65">
        <f>VLOOKUP($A25,'Return Data'!$B$7:$R$2843,13,0)</f>
        <v>-15.1547</v>
      </c>
      <c r="M25" s="66">
        <f t="shared" si="4"/>
        <v>20</v>
      </c>
      <c r="N25" s="65"/>
      <c r="O25" s="66"/>
      <c r="P25" s="65"/>
      <c r="Q25" s="66"/>
      <c r="R25" s="65">
        <f>VLOOKUP($A25,'Return Data'!$B$7:$R$2843,16,0)</f>
        <v>-11.4338</v>
      </c>
      <c r="S25" s="67">
        <f t="shared" si="7"/>
        <v>20</v>
      </c>
    </row>
    <row r="26" spans="1:19" x14ac:dyDescent="0.3">
      <c r="A26" s="82" t="s">
        <v>647</v>
      </c>
      <c r="B26" s="64">
        <f>VLOOKUP($A26,'Return Data'!$B$7:$R$2843,3,0)</f>
        <v>44330</v>
      </c>
      <c r="C26" s="65">
        <f>VLOOKUP($A26,'Return Data'!$B$7:$R$2843,4,0)</f>
        <v>12.135899999999999</v>
      </c>
      <c r="D26" s="65">
        <f>VLOOKUP($A26,'Return Data'!$B$7:$R$2843,9,0)</f>
        <v>9.1616</v>
      </c>
      <c r="E26" s="66">
        <f t="shared" si="0"/>
        <v>2</v>
      </c>
      <c r="F26" s="65">
        <f>VLOOKUP($A26,'Return Data'!$B$7:$R$2843,10,0)</f>
        <v>7.1005000000000003</v>
      </c>
      <c r="G26" s="66">
        <f t="shared" si="1"/>
        <v>5</v>
      </c>
      <c r="H26" s="65">
        <f>VLOOKUP($A26,'Return Data'!$B$7:$R$2843,11,0)</f>
        <v>3.0108000000000001</v>
      </c>
      <c r="I26" s="66">
        <f t="shared" si="2"/>
        <v>16</v>
      </c>
      <c r="J26" s="65">
        <f>VLOOKUP($A26,'Return Data'!$B$7:$R$2843,12,0)</f>
        <v>4.6417999999999999</v>
      </c>
      <c r="K26" s="66">
        <f t="shared" si="3"/>
        <v>13</v>
      </c>
      <c r="L26" s="65">
        <f>VLOOKUP($A26,'Return Data'!$B$7:$R$2843,13,0)</f>
        <v>7.5133999999999999</v>
      </c>
      <c r="M26" s="66">
        <f t="shared" si="4"/>
        <v>13</v>
      </c>
      <c r="N26" s="65">
        <f>VLOOKUP($A26,'Return Data'!$B$7:$R$2843,17,0)</f>
        <v>6.6802999999999999</v>
      </c>
      <c r="O26" s="66">
        <f t="shared" si="10"/>
        <v>17</v>
      </c>
      <c r="P26" s="65"/>
      <c r="Q26" s="66"/>
      <c r="R26" s="65">
        <f>VLOOKUP($A26,'Return Data'!$B$7:$R$2843,16,0)</f>
        <v>6.7290000000000001</v>
      </c>
      <c r="S26" s="67">
        <f t="shared" si="7"/>
        <v>17</v>
      </c>
    </row>
    <row r="27" spans="1:19" x14ac:dyDescent="0.3">
      <c r="A27" s="82" t="s">
        <v>649</v>
      </c>
      <c r="B27" s="64">
        <f>VLOOKUP($A27,'Return Data'!$B$7:$R$2843,3,0)</f>
        <v>44330</v>
      </c>
      <c r="C27" s="65">
        <f>VLOOKUP($A27,'Return Data'!$B$7:$R$2843,4,0)</f>
        <v>12.8185</v>
      </c>
      <c r="D27" s="65">
        <f>VLOOKUP($A27,'Return Data'!$B$7:$R$2843,9,0)</f>
        <v>7.4878</v>
      </c>
      <c r="E27" s="66">
        <f t="shared" si="0"/>
        <v>9</v>
      </c>
      <c r="F27" s="65">
        <f>VLOOKUP($A27,'Return Data'!$B$7:$R$2843,10,0)</f>
        <v>6.4832999999999998</v>
      </c>
      <c r="G27" s="66">
        <f t="shared" si="1"/>
        <v>12</v>
      </c>
      <c r="H27" s="65">
        <f>VLOOKUP($A27,'Return Data'!$B$7:$R$2843,11,0)</f>
        <v>3.4291999999999998</v>
      </c>
      <c r="I27" s="66">
        <f t="shared" si="2"/>
        <v>13</v>
      </c>
      <c r="J27" s="65">
        <f>VLOOKUP($A27,'Return Data'!$B$7:$R$2843,12,0)</f>
        <v>5.2237999999999998</v>
      </c>
      <c r="K27" s="66">
        <f t="shared" si="3"/>
        <v>10</v>
      </c>
      <c r="L27" s="65">
        <f>VLOOKUP($A27,'Return Data'!$B$7:$R$2843,13,0)</f>
        <v>7.7384000000000004</v>
      </c>
      <c r="M27" s="66">
        <f t="shared" si="4"/>
        <v>8</v>
      </c>
      <c r="N27" s="65">
        <f>VLOOKUP($A27,'Return Data'!$B$7:$R$2843,17,0)</f>
        <v>10.009499999999999</v>
      </c>
      <c r="O27" s="66">
        <f t="shared" si="10"/>
        <v>2</v>
      </c>
      <c r="P27" s="65"/>
      <c r="Q27" s="66"/>
      <c r="R27" s="65">
        <f>VLOOKUP($A27,'Return Data'!$B$7:$R$2843,16,0)</f>
        <v>9.3882999999999992</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6.7260149999999994</v>
      </c>
      <c r="E29" s="88"/>
      <c r="F29" s="89">
        <f>AVERAGE(F8:F27)</f>
        <v>6.0610699999999991</v>
      </c>
      <c r="G29" s="88"/>
      <c r="H29" s="89">
        <f>AVERAGE(H8:H27)</f>
        <v>3.4536349999999998</v>
      </c>
      <c r="I29" s="88"/>
      <c r="J29" s="89">
        <f>AVERAGE(J8:J27)</f>
        <v>4.8745849999999997</v>
      </c>
      <c r="K29" s="88"/>
      <c r="L29" s="89">
        <f>AVERAGE(L8:L27)</f>
        <v>6.1739450000000016</v>
      </c>
      <c r="M29" s="88"/>
      <c r="N29" s="89">
        <f>AVERAGE(N8:N27)</f>
        <v>8.0798105263157876</v>
      </c>
      <c r="O29" s="88"/>
      <c r="P29" s="89">
        <f>AVERAGE(P8:P27)</f>
        <v>7.8804133333333333</v>
      </c>
      <c r="Q29" s="88"/>
      <c r="R29" s="89">
        <f>AVERAGE(R8:R27)</f>
        <v>6.8516799999999991</v>
      </c>
      <c r="S29" s="90"/>
    </row>
    <row r="30" spans="1:19" x14ac:dyDescent="0.3">
      <c r="A30" s="87" t="s">
        <v>28</v>
      </c>
      <c r="B30" s="88"/>
      <c r="C30" s="88"/>
      <c r="D30" s="89">
        <f>MIN(D8:D27)</f>
        <v>0</v>
      </c>
      <c r="E30" s="88"/>
      <c r="F30" s="89">
        <f>MIN(F8:F27)</f>
        <v>0</v>
      </c>
      <c r="G30" s="88"/>
      <c r="H30" s="89">
        <f>MIN(H8:H27)</f>
        <v>0</v>
      </c>
      <c r="I30" s="88"/>
      <c r="J30" s="89">
        <f>MIN(J8:J27)</f>
        <v>-0.69299999999999995</v>
      </c>
      <c r="K30" s="88"/>
      <c r="L30" s="89">
        <f>MIN(L8:L27)</f>
        <v>-15.1547</v>
      </c>
      <c r="M30" s="88"/>
      <c r="N30" s="89">
        <f>MIN(N8:N27)</f>
        <v>-2.9476</v>
      </c>
      <c r="O30" s="88"/>
      <c r="P30" s="89">
        <f>MIN(P8:P27)</f>
        <v>0.2452</v>
      </c>
      <c r="Q30" s="88"/>
      <c r="R30" s="89">
        <f>MIN(R8:R27)</f>
        <v>-11.4338</v>
      </c>
      <c r="S30" s="90"/>
    </row>
    <row r="31" spans="1:19" ht="15" thickBot="1" x14ac:dyDescent="0.35">
      <c r="A31" s="91" t="s">
        <v>29</v>
      </c>
      <c r="B31" s="92"/>
      <c r="C31" s="92"/>
      <c r="D31" s="93">
        <f>MAX(D8:D27)</f>
        <v>9.3958999999999993</v>
      </c>
      <c r="E31" s="92"/>
      <c r="F31" s="93">
        <f>MAX(F8:F27)</f>
        <v>7.7073</v>
      </c>
      <c r="G31" s="92"/>
      <c r="H31" s="93">
        <f>MAX(H8:H27)</f>
        <v>4.7664</v>
      </c>
      <c r="I31" s="92"/>
      <c r="J31" s="93">
        <f>MAX(J8:J27)</f>
        <v>6.7103000000000002</v>
      </c>
      <c r="K31" s="92"/>
      <c r="L31" s="93">
        <f>MAX(L8:L27)</f>
        <v>9.3684999999999992</v>
      </c>
      <c r="M31" s="92"/>
      <c r="N31" s="93">
        <f>MAX(N8:N27)</f>
        <v>11.297800000000001</v>
      </c>
      <c r="O31" s="92"/>
      <c r="P31" s="93">
        <f>MAX(P8:P27)</f>
        <v>10.1153</v>
      </c>
      <c r="Q31" s="92"/>
      <c r="R31" s="93">
        <f>MAX(R8:R27)</f>
        <v>9.6119000000000003</v>
      </c>
      <c r="S31" s="94"/>
    </row>
    <row r="32" spans="1:19" x14ac:dyDescent="0.3">
      <c r="A32" s="112" t="s">
        <v>433</v>
      </c>
    </row>
    <row r="33" spans="1:1" x14ac:dyDescent="0.3">
      <c r="A33" s="14" t="s">
        <v>340</v>
      </c>
    </row>
  </sheetData>
  <sheetProtection algorithmName="SHA-512" hashValue="lkGRyKyrf3khrO5WQ1N+l8Titc1lKVbrvgJ1DyCqvGy/OVXJ39FJO5eoLzrmGf8SJ2dQpmLE0Se8FXCYQLz0UA==" saltValue="mzWBbkoYlveJPlQBWM6+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1559</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950</v>
      </c>
      <c r="B8" s="64">
        <f>VLOOKUP($A8,'Return Data'!$B$7:$R$2843,3,0)</f>
        <v>44330</v>
      </c>
      <c r="C8" s="65">
        <f>VLOOKUP($A8,'Return Data'!$B$7:$R$2843,4,0)</f>
        <v>282.64</v>
      </c>
      <c r="D8" s="65">
        <f>VLOOKUP($A8,'Return Data'!$B$7:$R$2843,10,0)</f>
        <v>-2.1261999999999999</v>
      </c>
      <c r="E8" s="66">
        <f t="shared" ref="E8:E36" si="0">RANK(D8,D$8:D$36,0)</f>
        <v>12</v>
      </c>
      <c r="F8" s="65">
        <f>VLOOKUP($A8,'Return Data'!$B$7:$R$2843,11,0)</f>
        <v>17.4437</v>
      </c>
      <c r="G8" s="66">
        <f t="shared" ref="G8:G36" si="1">RANK(F8,F$8:F$36,0)</f>
        <v>8</v>
      </c>
      <c r="H8" s="65">
        <f>VLOOKUP($A8,'Return Data'!$B$7:$R$2843,12,0)</f>
        <v>32.124200000000002</v>
      </c>
      <c r="I8" s="66">
        <f t="shared" ref="I8:I36" si="2">RANK(H8,H$8:H$36,0)</f>
        <v>8</v>
      </c>
      <c r="J8" s="65">
        <f>VLOOKUP($A8,'Return Data'!$B$7:$R$2843,13,0)</f>
        <v>60</v>
      </c>
      <c r="K8" s="66">
        <f t="shared" ref="K8:K36" si="3">RANK(J8,J$8:J$36,0)</f>
        <v>6</v>
      </c>
      <c r="L8" s="65">
        <f>VLOOKUP($A8,'Return Data'!$B$7:$R$2843,17,0)</f>
        <v>14.406499999999999</v>
      </c>
      <c r="M8" s="66">
        <f t="shared" ref="M8:M36" si="4">RANK(L8,L$8:L$36,0)</f>
        <v>19</v>
      </c>
      <c r="N8" s="65">
        <f>VLOOKUP($A8,'Return Data'!$B$7:$R$2843,14,0)</f>
        <v>8.8587000000000007</v>
      </c>
      <c r="O8" s="66">
        <f t="shared" ref="O8:O26" si="5">RANK(N8,N$8:N$36,0)</f>
        <v>20</v>
      </c>
      <c r="P8" s="65">
        <f>VLOOKUP($A8,'Return Data'!$B$7:$R$2843,15,0)</f>
        <v>12.122999999999999</v>
      </c>
      <c r="Q8" s="66">
        <f t="shared" ref="Q8:Q26" si="6">RANK(P8,P$8:P$36,0)</f>
        <v>15</v>
      </c>
      <c r="R8" s="65">
        <f>VLOOKUP($A8,'Return Data'!$B$7:$R$2843,16,0)</f>
        <v>19.545200000000001</v>
      </c>
      <c r="S8" s="67">
        <f t="shared" ref="S8:S36" si="7">RANK(R8,R$8:R$36,0)</f>
        <v>2</v>
      </c>
    </row>
    <row r="9" spans="1:20" x14ac:dyDescent="0.3">
      <c r="A9" s="63" t="s">
        <v>953</v>
      </c>
      <c r="B9" s="64">
        <f>VLOOKUP($A9,'Return Data'!$B$7:$R$2843,3,0)</f>
        <v>44330</v>
      </c>
      <c r="C9" s="65">
        <f>VLOOKUP($A9,'Return Data'!$B$7:$R$2843,4,0)</f>
        <v>38.659999999999997</v>
      </c>
      <c r="D9" s="65">
        <f>VLOOKUP($A9,'Return Data'!$B$7:$R$2843,10,0)</f>
        <v>-3.9742000000000002</v>
      </c>
      <c r="E9" s="66">
        <f t="shared" si="0"/>
        <v>24</v>
      </c>
      <c r="F9" s="65">
        <f>VLOOKUP($A9,'Return Data'!$B$7:$R$2843,11,0)</f>
        <v>11.412100000000001</v>
      </c>
      <c r="G9" s="66">
        <f t="shared" si="1"/>
        <v>27</v>
      </c>
      <c r="H9" s="65">
        <f>VLOOKUP($A9,'Return Data'!$B$7:$R$2843,12,0)</f>
        <v>27.129200000000001</v>
      </c>
      <c r="I9" s="66">
        <f t="shared" si="2"/>
        <v>22</v>
      </c>
      <c r="J9" s="65">
        <f>VLOOKUP($A9,'Return Data'!$B$7:$R$2843,13,0)</f>
        <v>46.439399999999999</v>
      </c>
      <c r="K9" s="66">
        <f t="shared" si="3"/>
        <v>27</v>
      </c>
      <c r="L9" s="65">
        <f>VLOOKUP($A9,'Return Data'!$B$7:$R$2843,17,0)</f>
        <v>18.1967</v>
      </c>
      <c r="M9" s="66">
        <f t="shared" si="4"/>
        <v>3</v>
      </c>
      <c r="N9" s="65">
        <f>VLOOKUP($A9,'Return Data'!$B$7:$R$2843,14,0)</f>
        <v>13.760899999999999</v>
      </c>
      <c r="O9" s="66">
        <f t="shared" si="5"/>
        <v>2</v>
      </c>
      <c r="P9" s="65">
        <f>VLOOKUP($A9,'Return Data'!$B$7:$R$2843,15,0)</f>
        <v>15.3576</v>
      </c>
      <c r="Q9" s="66">
        <f t="shared" si="6"/>
        <v>3</v>
      </c>
      <c r="R9" s="65">
        <f>VLOOKUP($A9,'Return Data'!$B$7:$R$2843,16,0)</f>
        <v>12.6388</v>
      </c>
      <c r="S9" s="67">
        <f t="shared" si="7"/>
        <v>16</v>
      </c>
    </row>
    <row r="10" spans="1:20" x14ac:dyDescent="0.3">
      <c r="A10" s="63" t="s">
        <v>954</v>
      </c>
      <c r="B10" s="64">
        <f>VLOOKUP($A10,'Return Data'!$B$7:$R$2843,3,0)</f>
        <v>44330</v>
      </c>
      <c r="C10" s="65">
        <f>VLOOKUP($A10,'Return Data'!$B$7:$R$2843,4,0)</f>
        <v>18.59</v>
      </c>
      <c r="D10" s="65">
        <f>VLOOKUP($A10,'Return Data'!$B$7:$R$2843,10,0)</f>
        <v>-3.0255999999999998</v>
      </c>
      <c r="E10" s="66">
        <f t="shared" si="0"/>
        <v>16</v>
      </c>
      <c r="F10" s="65">
        <f>VLOOKUP($A10,'Return Data'!$B$7:$R$2843,11,0)</f>
        <v>15.1797</v>
      </c>
      <c r="G10" s="66">
        <f t="shared" si="1"/>
        <v>17</v>
      </c>
      <c r="H10" s="65">
        <f>VLOOKUP($A10,'Return Data'!$B$7:$R$2843,12,0)</f>
        <v>28.828800000000001</v>
      </c>
      <c r="I10" s="66">
        <f t="shared" si="2"/>
        <v>15</v>
      </c>
      <c r="J10" s="65">
        <f>VLOOKUP($A10,'Return Data'!$B$7:$R$2843,13,0)</f>
        <v>52.377000000000002</v>
      </c>
      <c r="K10" s="66">
        <f t="shared" si="3"/>
        <v>21</v>
      </c>
      <c r="L10" s="65">
        <f>VLOOKUP($A10,'Return Data'!$B$7:$R$2843,17,0)</f>
        <v>15.4163</v>
      </c>
      <c r="M10" s="66">
        <f t="shared" si="4"/>
        <v>12</v>
      </c>
      <c r="N10" s="65">
        <f>VLOOKUP($A10,'Return Data'!$B$7:$R$2843,14,0)</f>
        <v>10.5654</v>
      </c>
      <c r="O10" s="66">
        <f t="shared" si="5"/>
        <v>8</v>
      </c>
      <c r="P10" s="65">
        <f>VLOOKUP($A10,'Return Data'!$B$7:$R$2843,15,0)</f>
        <v>12.455299999999999</v>
      </c>
      <c r="Q10" s="66">
        <f t="shared" si="6"/>
        <v>12</v>
      </c>
      <c r="R10" s="65">
        <f>VLOOKUP($A10,'Return Data'!$B$7:$R$2843,16,0)</f>
        <v>5.8525999999999998</v>
      </c>
      <c r="S10" s="67">
        <f t="shared" si="7"/>
        <v>29</v>
      </c>
    </row>
    <row r="11" spans="1:20" x14ac:dyDescent="0.3">
      <c r="A11" s="63" t="s">
        <v>956</v>
      </c>
      <c r="B11" s="64">
        <f>VLOOKUP($A11,'Return Data'!$B$7:$R$2843,3,0)</f>
        <v>44330</v>
      </c>
      <c r="C11" s="65">
        <f>VLOOKUP($A11,'Return Data'!$B$7:$R$2843,4,0)</f>
        <v>117.6</v>
      </c>
      <c r="D11" s="65">
        <f>VLOOKUP($A11,'Return Data'!$B$7:$R$2843,10,0)</f>
        <v>-4.2032999999999996</v>
      </c>
      <c r="E11" s="66">
        <f t="shared" si="0"/>
        <v>25</v>
      </c>
      <c r="F11" s="65">
        <f>VLOOKUP($A11,'Return Data'!$B$7:$R$2843,11,0)</f>
        <v>12.9358</v>
      </c>
      <c r="G11" s="66">
        <f t="shared" si="1"/>
        <v>23</v>
      </c>
      <c r="H11" s="65">
        <f>VLOOKUP($A11,'Return Data'!$B$7:$R$2843,12,0)</f>
        <v>26.506</v>
      </c>
      <c r="I11" s="66">
        <f t="shared" si="2"/>
        <v>24</v>
      </c>
      <c r="J11" s="65">
        <f>VLOOKUP($A11,'Return Data'!$B$7:$R$2843,13,0)</f>
        <v>47.850099999999998</v>
      </c>
      <c r="K11" s="66">
        <f t="shared" si="3"/>
        <v>25</v>
      </c>
      <c r="L11" s="65">
        <f>VLOOKUP($A11,'Return Data'!$B$7:$R$2843,17,0)</f>
        <v>17.294599999999999</v>
      </c>
      <c r="M11" s="66">
        <f t="shared" si="4"/>
        <v>6</v>
      </c>
      <c r="N11" s="65">
        <f>VLOOKUP($A11,'Return Data'!$B$7:$R$2843,14,0)</f>
        <v>11.5443</v>
      </c>
      <c r="O11" s="66">
        <f t="shared" si="5"/>
        <v>3</v>
      </c>
      <c r="P11" s="65">
        <f>VLOOKUP($A11,'Return Data'!$B$7:$R$2843,15,0)</f>
        <v>12.2935</v>
      </c>
      <c r="Q11" s="66">
        <f t="shared" si="6"/>
        <v>13</v>
      </c>
      <c r="R11" s="65">
        <f>VLOOKUP($A11,'Return Data'!$B$7:$R$2843,16,0)</f>
        <v>15.955500000000001</v>
      </c>
      <c r="S11" s="67">
        <f t="shared" si="7"/>
        <v>9</v>
      </c>
    </row>
    <row r="12" spans="1:20" x14ac:dyDescent="0.3">
      <c r="A12" s="63" t="s">
        <v>959</v>
      </c>
      <c r="B12" s="64">
        <f>VLOOKUP($A12,'Return Data'!$B$7:$R$2843,3,0)</f>
        <v>44330</v>
      </c>
      <c r="C12" s="65">
        <f>VLOOKUP($A12,'Return Data'!$B$7:$R$2843,4,0)</f>
        <v>35.090000000000003</v>
      </c>
      <c r="D12" s="65">
        <f>VLOOKUP($A12,'Return Data'!$B$7:$R$2843,10,0)</f>
        <v>-3.2534000000000001</v>
      </c>
      <c r="E12" s="66">
        <f t="shared" si="0"/>
        <v>19</v>
      </c>
      <c r="F12" s="65">
        <f>VLOOKUP($A12,'Return Data'!$B$7:$R$2843,11,0)</f>
        <v>15.389699999999999</v>
      </c>
      <c r="G12" s="66">
        <f t="shared" si="1"/>
        <v>15</v>
      </c>
      <c r="H12" s="65">
        <f>VLOOKUP($A12,'Return Data'!$B$7:$R$2843,12,0)</f>
        <v>29.340199999999999</v>
      </c>
      <c r="I12" s="66">
        <f t="shared" si="2"/>
        <v>14</v>
      </c>
      <c r="J12" s="65">
        <f>VLOOKUP($A12,'Return Data'!$B$7:$R$2843,13,0)</f>
        <v>53.1646</v>
      </c>
      <c r="K12" s="66">
        <f t="shared" si="3"/>
        <v>19</v>
      </c>
      <c r="L12" s="65">
        <f>VLOOKUP($A12,'Return Data'!$B$7:$R$2843,17,0)</f>
        <v>21.188199999999998</v>
      </c>
      <c r="M12" s="66">
        <f t="shared" si="4"/>
        <v>1</v>
      </c>
      <c r="N12" s="65">
        <f>VLOOKUP($A12,'Return Data'!$B$7:$R$2843,14,0)</f>
        <v>14.708299999999999</v>
      </c>
      <c r="O12" s="66">
        <f t="shared" si="5"/>
        <v>1</v>
      </c>
      <c r="P12" s="65">
        <f>VLOOKUP($A12,'Return Data'!$B$7:$R$2843,15,0)</f>
        <v>15.949</v>
      </c>
      <c r="Q12" s="66">
        <f t="shared" si="6"/>
        <v>1</v>
      </c>
      <c r="R12" s="65">
        <f>VLOOKUP($A12,'Return Data'!$B$7:$R$2843,16,0)</f>
        <v>12.3992</v>
      </c>
      <c r="S12" s="67">
        <f t="shared" si="7"/>
        <v>17</v>
      </c>
    </row>
    <row r="13" spans="1:20" x14ac:dyDescent="0.3">
      <c r="A13" s="63" t="s">
        <v>961</v>
      </c>
      <c r="B13" s="64">
        <f>VLOOKUP($A13,'Return Data'!$B$7:$R$2843,3,0)</f>
        <v>44330</v>
      </c>
      <c r="C13" s="65">
        <f>VLOOKUP($A13,'Return Data'!$B$7:$R$2843,4,0)</f>
        <v>256.06700000000001</v>
      </c>
      <c r="D13" s="65">
        <f>VLOOKUP($A13,'Return Data'!$B$7:$R$2843,10,0)</f>
        <v>-1.4000999999999999</v>
      </c>
      <c r="E13" s="66">
        <f t="shared" si="0"/>
        <v>4</v>
      </c>
      <c r="F13" s="65">
        <f>VLOOKUP($A13,'Return Data'!$B$7:$R$2843,11,0)</f>
        <v>15.2744</v>
      </c>
      <c r="G13" s="66">
        <f t="shared" si="1"/>
        <v>16</v>
      </c>
      <c r="H13" s="65">
        <f>VLOOKUP($A13,'Return Data'!$B$7:$R$2843,12,0)</f>
        <v>29.757300000000001</v>
      </c>
      <c r="I13" s="66">
        <f t="shared" si="2"/>
        <v>13</v>
      </c>
      <c r="J13" s="65">
        <f>VLOOKUP($A13,'Return Data'!$B$7:$R$2843,13,0)</f>
        <v>53.779200000000003</v>
      </c>
      <c r="K13" s="66">
        <f t="shared" si="3"/>
        <v>17</v>
      </c>
      <c r="L13" s="65">
        <f>VLOOKUP($A13,'Return Data'!$B$7:$R$2843,17,0)</f>
        <v>13.5037</v>
      </c>
      <c r="M13" s="66">
        <f t="shared" si="4"/>
        <v>23</v>
      </c>
      <c r="N13" s="65">
        <f>VLOOKUP($A13,'Return Data'!$B$7:$R$2843,14,0)</f>
        <v>7.8562000000000003</v>
      </c>
      <c r="O13" s="66">
        <f t="shared" si="5"/>
        <v>26</v>
      </c>
      <c r="P13" s="65">
        <f>VLOOKUP($A13,'Return Data'!$B$7:$R$2843,15,0)</f>
        <v>11.1869</v>
      </c>
      <c r="Q13" s="66">
        <f t="shared" si="6"/>
        <v>24</v>
      </c>
      <c r="R13" s="65">
        <f>VLOOKUP($A13,'Return Data'!$B$7:$R$2843,16,0)</f>
        <v>19.513500000000001</v>
      </c>
      <c r="S13" s="67">
        <f t="shared" si="7"/>
        <v>3</v>
      </c>
    </row>
    <row r="14" spans="1:20" x14ac:dyDescent="0.3">
      <c r="A14" s="63" t="s">
        <v>962</v>
      </c>
      <c r="B14" s="64">
        <f>VLOOKUP($A14,'Return Data'!$B$7:$R$2843,3,0)</f>
        <v>44330</v>
      </c>
      <c r="C14" s="65">
        <f>VLOOKUP($A14,'Return Data'!$B$7:$R$2843,4,0)</f>
        <v>46.01</v>
      </c>
      <c r="D14" s="65">
        <f>VLOOKUP($A14,'Return Data'!$B$7:$R$2843,10,0)</f>
        <v>-3.2183000000000002</v>
      </c>
      <c r="E14" s="66">
        <f t="shared" si="0"/>
        <v>18</v>
      </c>
      <c r="F14" s="65">
        <f>VLOOKUP($A14,'Return Data'!$B$7:$R$2843,11,0)</f>
        <v>14.5382</v>
      </c>
      <c r="G14" s="66">
        <f t="shared" si="1"/>
        <v>18</v>
      </c>
      <c r="H14" s="65">
        <f>VLOOKUP($A14,'Return Data'!$B$7:$R$2843,12,0)</f>
        <v>28.197299999999998</v>
      </c>
      <c r="I14" s="66">
        <f t="shared" si="2"/>
        <v>20</v>
      </c>
      <c r="J14" s="65">
        <f>VLOOKUP($A14,'Return Data'!$B$7:$R$2843,13,0)</f>
        <v>56.283999999999999</v>
      </c>
      <c r="K14" s="66">
        <f t="shared" si="3"/>
        <v>12</v>
      </c>
      <c r="L14" s="65">
        <f>VLOOKUP($A14,'Return Data'!$B$7:$R$2843,17,0)</f>
        <v>15.9137</v>
      </c>
      <c r="M14" s="66">
        <f t="shared" si="4"/>
        <v>10</v>
      </c>
      <c r="N14" s="65">
        <f>VLOOKUP($A14,'Return Data'!$B$7:$R$2843,14,0)</f>
        <v>10.361700000000001</v>
      </c>
      <c r="O14" s="66">
        <f t="shared" si="5"/>
        <v>11</v>
      </c>
      <c r="P14" s="65">
        <f>VLOOKUP($A14,'Return Data'!$B$7:$R$2843,15,0)</f>
        <v>13.3522</v>
      </c>
      <c r="Q14" s="66">
        <f t="shared" si="6"/>
        <v>5</v>
      </c>
      <c r="R14" s="65">
        <f>VLOOKUP($A14,'Return Data'!$B$7:$R$2843,16,0)</f>
        <v>13.5731</v>
      </c>
      <c r="S14" s="67">
        <f t="shared" si="7"/>
        <v>14</v>
      </c>
    </row>
    <row r="15" spans="1:20" x14ac:dyDescent="0.3">
      <c r="A15" s="63" t="s">
        <v>964</v>
      </c>
      <c r="B15" s="64">
        <f>VLOOKUP($A15,'Return Data'!$B$7:$R$2843,3,0)</f>
        <v>44330</v>
      </c>
      <c r="C15" s="65">
        <f>VLOOKUP($A15,'Return Data'!$B$7:$R$2843,4,0)</f>
        <v>1468.3537339980101</v>
      </c>
      <c r="D15" s="65">
        <f>VLOOKUP($A15,'Return Data'!$B$7:$R$2843,10,0)</f>
        <v>-2.63E-2</v>
      </c>
      <c r="E15" s="66">
        <f t="shared" si="0"/>
        <v>1</v>
      </c>
      <c r="F15" s="65">
        <f>VLOOKUP($A15,'Return Data'!$B$7:$R$2843,11,0)</f>
        <v>24.228100000000001</v>
      </c>
      <c r="G15" s="66">
        <f t="shared" si="1"/>
        <v>1</v>
      </c>
      <c r="H15" s="65">
        <f>VLOOKUP($A15,'Return Data'!$B$7:$R$2843,12,0)</f>
        <v>43.952399999999997</v>
      </c>
      <c r="I15" s="66">
        <f t="shared" si="2"/>
        <v>1</v>
      </c>
      <c r="J15" s="65">
        <f>VLOOKUP($A15,'Return Data'!$B$7:$R$2843,13,0)</f>
        <v>68.275400000000005</v>
      </c>
      <c r="K15" s="66">
        <f t="shared" si="3"/>
        <v>1</v>
      </c>
      <c r="L15" s="65">
        <f>VLOOKUP($A15,'Return Data'!$B$7:$R$2843,17,0)</f>
        <v>16.7286</v>
      </c>
      <c r="M15" s="66">
        <f t="shared" si="4"/>
        <v>7</v>
      </c>
      <c r="N15" s="65">
        <f>VLOOKUP($A15,'Return Data'!$B$7:$R$2843,14,0)</f>
        <v>10.7918</v>
      </c>
      <c r="O15" s="66">
        <f t="shared" si="5"/>
        <v>7</v>
      </c>
      <c r="P15" s="65">
        <f>VLOOKUP($A15,'Return Data'!$B$7:$R$2843,15,0)</f>
        <v>11.8133</v>
      </c>
      <c r="Q15" s="66">
        <f t="shared" si="6"/>
        <v>20</v>
      </c>
      <c r="R15" s="65">
        <f>VLOOKUP($A15,'Return Data'!$B$7:$R$2843,16,0)</f>
        <v>19.917999999999999</v>
      </c>
      <c r="S15" s="67">
        <f t="shared" si="7"/>
        <v>1</v>
      </c>
    </row>
    <row r="16" spans="1:20" x14ac:dyDescent="0.3">
      <c r="A16" s="63" t="s">
        <v>966</v>
      </c>
      <c r="B16" s="64">
        <f>VLOOKUP($A16,'Return Data'!$B$7:$R$2843,3,0)</f>
        <v>44330</v>
      </c>
      <c r="C16" s="65">
        <f>VLOOKUP($A16,'Return Data'!$B$7:$R$2843,4,0)</f>
        <v>716.65202022083895</v>
      </c>
      <c r="D16" s="65">
        <f>VLOOKUP($A16,'Return Data'!$B$7:$R$2843,10,0)</f>
        <v>-1.7330000000000001</v>
      </c>
      <c r="E16" s="66">
        <f t="shared" si="0"/>
        <v>6</v>
      </c>
      <c r="F16" s="65">
        <f>VLOOKUP($A16,'Return Data'!$B$7:$R$2843,11,0)</f>
        <v>21.756900000000002</v>
      </c>
      <c r="G16" s="66">
        <f t="shared" si="1"/>
        <v>3</v>
      </c>
      <c r="H16" s="65">
        <f>VLOOKUP($A16,'Return Data'!$B$7:$R$2843,12,0)</f>
        <v>34.2104</v>
      </c>
      <c r="I16" s="66">
        <f t="shared" si="2"/>
        <v>3</v>
      </c>
      <c r="J16" s="65">
        <f>VLOOKUP($A16,'Return Data'!$B$7:$R$2843,13,0)</f>
        <v>61.2087</v>
      </c>
      <c r="K16" s="66">
        <f t="shared" si="3"/>
        <v>4</v>
      </c>
      <c r="L16" s="65">
        <f>VLOOKUP($A16,'Return Data'!$B$7:$R$2843,17,0)</f>
        <v>10.386799999999999</v>
      </c>
      <c r="M16" s="66">
        <f t="shared" si="4"/>
        <v>27</v>
      </c>
      <c r="N16" s="65">
        <f>VLOOKUP($A16,'Return Data'!$B$7:$R$2843,14,0)</f>
        <v>9.0838000000000001</v>
      </c>
      <c r="O16" s="66">
        <f t="shared" si="5"/>
        <v>19</v>
      </c>
      <c r="P16" s="65">
        <f>VLOOKUP($A16,'Return Data'!$B$7:$R$2843,15,0)</f>
        <v>13.0571</v>
      </c>
      <c r="Q16" s="66">
        <f t="shared" si="6"/>
        <v>9</v>
      </c>
      <c r="R16" s="65">
        <f>VLOOKUP($A16,'Return Data'!$B$7:$R$2843,16,0)</f>
        <v>18.8734</v>
      </c>
      <c r="S16" s="67">
        <f t="shared" si="7"/>
        <v>7</v>
      </c>
    </row>
    <row r="17" spans="1:19" x14ac:dyDescent="0.3">
      <c r="A17" s="63" t="s">
        <v>968</v>
      </c>
      <c r="B17" s="64">
        <f>VLOOKUP($A17,'Return Data'!$B$7:$R$2843,3,0)</f>
        <v>44330</v>
      </c>
      <c r="C17" s="65">
        <f>VLOOKUP($A17,'Return Data'!$B$7:$R$2843,4,0)</f>
        <v>267.44760000000002</v>
      </c>
      <c r="D17" s="65">
        <f>VLOOKUP($A17,'Return Data'!$B$7:$R$2843,10,0)</f>
        <v>-6.0225</v>
      </c>
      <c r="E17" s="66">
        <f t="shared" si="0"/>
        <v>29</v>
      </c>
      <c r="F17" s="65">
        <f>VLOOKUP($A17,'Return Data'!$B$7:$R$2843,11,0)</f>
        <v>11.8992</v>
      </c>
      <c r="G17" s="66">
        <f t="shared" si="1"/>
        <v>26</v>
      </c>
      <c r="H17" s="65">
        <f>VLOOKUP($A17,'Return Data'!$B$7:$R$2843,12,0)</f>
        <v>28.2317</v>
      </c>
      <c r="I17" s="66">
        <f t="shared" si="2"/>
        <v>19</v>
      </c>
      <c r="J17" s="65">
        <f>VLOOKUP($A17,'Return Data'!$B$7:$R$2843,13,0)</f>
        <v>53.207700000000003</v>
      </c>
      <c r="K17" s="66">
        <f t="shared" si="3"/>
        <v>18</v>
      </c>
      <c r="L17" s="65">
        <f>VLOOKUP($A17,'Return Data'!$B$7:$R$2843,17,0)</f>
        <v>15.0753</v>
      </c>
      <c r="M17" s="66">
        <f t="shared" si="4"/>
        <v>17</v>
      </c>
      <c r="N17" s="65">
        <f>VLOOKUP($A17,'Return Data'!$B$7:$R$2843,14,0)</f>
        <v>9.1414000000000009</v>
      </c>
      <c r="O17" s="66">
        <f t="shared" si="5"/>
        <v>17</v>
      </c>
      <c r="P17" s="65">
        <f>VLOOKUP($A17,'Return Data'!$B$7:$R$2843,15,0)</f>
        <v>13.07</v>
      </c>
      <c r="Q17" s="66">
        <f t="shared" si="6"/>
        <v>8</v>
      </c>
      <c r="R17" s="65">
        <f>VLOOKUP($A17,'Return Data'!$B$7:$R$2843,16,0)</f>
        <v>19.5105</v>
      </c>
      <c r="S17" s="67">
        <f t="shared" si="7"/>
        <v>4</v>
      </c>
    </row>
    <row r="18" spans="1:19" x14ac:dyDescent="0.3">
      <c r="A18" s="63" t="s">
        <v>970</v>
      </c>
      <c r="B18" s="64">
        <f>VLOOKUP($A18,'Return Data'!$B$7:$R$2843,3,0)</f>
        <v>44330</v>
      </c>
      <c r="C18" s="65">
        <f>VLOOKUP($A18,'Return Data'!$B$7:$R$2843,4,0)</f>
        <v>54.26</v>
      </c>
      <c r="D18" s="65">
        <f>VLOOKUP($A18,'Return Data'!$B$7:$R$2843,10,0)</f>
        <v>-1.7741</v>
      </c>
      <c r="E18" s="66">
        <f t="shared" si="0"/>
        <v>8</v>
      </c>
      <c r="F18" s="65">
        <f>VLOOKUP($A18,'Return Data'!$B$7:$R$2843,11,0)</f>
        <v>17.726199999999999</v>
      </c>
      <c r="G18" s="66">
        <f t="shared" si="1"/>
        <v>7</v>
      </c>
      <c r="H18" s="65">
        <f>VLOOKUP($A18,'Return Data'!$B$7:$R$2843,12,0)</f>
        <v>31.987400000000001</v>
      </c>
      <c r="I18" s="66">
        <f t="shared" si="2"/>
        <v>9</v>
      </c>
      <c r="J18" s="65">
        <f>VLOOKUP($A18,'Return Data'!$B$7:$R$2843,13,0)</f>
        <v>59.166899999999998</v>
      </c>
      <c r="K18" s="66">
        <f t="shared" si="3"/>
        <v>8</v>
      </c>
      <c r="L18" s="65">
        <f>VLOOKUP($A18,'Return Data'!$B$7:$R$2843,17,0)</f>
        <v>15.1721</v>
      </c>
      <c r="M18" s="66">
        <f t="shared" si="4"/>
        <v>15</v>
      </c>
      <c r="N18" s="65">
        <f>VLOOKUP($A18,'Return Data'!$B$7:$R$2843,14,0)</f>
        <v>10.2036</v>
      </c>
      <c r="O18" s="66">
        <f t="shared" si="5"/>
        <v>12</v>
      </c>
      <c r="P18" s="65">
        <f>VLOOKUP($A18,'Return Data'!$B$7:$R$2843,15,0)</f>
        <v>13.927899999999999</v>
      </c>
      <c r="Q18" s="66">
        <f t="shared" si="6"/>
        <v>4</v>
      </c>
      <c r="R18" s="65">
        <f>VLOOKUP($A18,'Return Data'!$B$7:$R$2843,16,0)</f>
        <v>13.912100000000001</v>
      </c>
      <c r="S18" s="67">
        <f t="shared" si="7"/>
        <v>11</v>
      </c>
    </row>
    <row r="19" spans="1:19" x14ac:dyDescent="0.3">
      <c r="A19" s="63" t="s">
        <v>972</v>
      </c>
      <c r="B19" s="64">
        <f>VLOOKUP($A19,'Return Data'!$B$7:$R$2843,3,0)</f>
        <v>44330</v>
      </c>
      <c r="C19" s="65">
        <f>VLOOKUP($A19,'Return Data'!$B$7:$R$2843,4,0)</f>
        <v>31.97</v>
      </c>
      <c r="D19" s="65">
        <f>VLOOKUP($A19,'Return Data'!$B$7:$R$2843,10,0)</f>
        <v>-1.7517</v>
      </c>
      <c r="E19" s="66">
        <f t="shared" si="0"/>
        <v>7</v>
      </c>
      <c r="F19" s="65">
        <f>VLOOKUP($A19,'Return Data'!$B$7:$R$2843,11,0)</f>
        <v>16.2545</v>
      </c>
      <c r="G19" s="66">
        <f t="shared" si="1"/>
        <v>12</v>
      </c>
      <c r="H19" s="65">
        <f>VLOOKUP($A19,'Return Data'!$B$7:$R$2843,12,0)</f>
        <v>31.1859</v>
      </c>
      <c r="I19" s="66">
        <f t="shared" si="2"/>
        <v>11</v>
      </c>
      <c r="J19" s="65">
        <f>VLOOKUP($A19,'Return Data'!$B$7:$R$2843,13,0)</f>
        <v>54.743499999999997</v>
      </c>
      <c r="K19" s="66">
        <f t="shared" si="3"/>
        <v>15</v>
      </c>
      <c r="L19" s="65">
        <f>VLOOKUP($A19,'Return Data'!$B$7:$R$2843,17,0)</f>
        <v>18.5688</v>
      </c>
      <c r="M19" s="66">
        <f t="shared" si="4"/>
        <v>2</v>
      </c>
      <c r="N19" s="65">
        <f>VLOOKUP($A19,'Return Data'!$B$7:$R$2843,14,0)</f>
        <v>10.482100000000001</v>
      </c>
      <c r="O19" s="66">
        <f t="shared" si="5"/>
        <v>9</v>
      </c>
      <c r="P19" s="65">
        <f>VLOOKUP($A19,'Return Data'!$B$7:$R$2843,15,0)</f>
        <v>11.6084</v>
      </c>
      <c r="Q19" s="66">
        <f t="shared" si="6"/>
        <v>22</v>
      </c>
      <c r="R19" s="65">
        <f>VLOOKUP($A19,'Return Data'!$B$7:$R$2843,16,0)</f>
        <v>13.7799</v>
      </c>
      <c r="S19" s="67">
        <f t="shared" si="7"/>
        <v>13</v>
      </c>
    </row>
    <row r="20" spans="1:19" x14ac:dyDescent="0.3">
      <c r="A20" s="63" t="s">
        <v>975</v>
      </c>
      <c r="B20" s="64">
        <f>VLOOKUP($A20,'Return Data'!$B$7:$R$2843,3,0)</f>
        <v>44330</v>
      </c>
      <c r="C20" s="65">
        <f>VLOOKUP($A20,'Return Data'!$B$7:$R$2843,4,0)</f>
        <v>41.17</v>
      </c>
      <c r="D20" s="65">
        <f>VLOOKUP($A20,'Return Data'!$B$7:$R$2843,10,0)</f>
        <v>-5.0945</v>
      </c>
      <c r="E20" s="66">
        <f t="shared" si="0"/>
        <v>28</v>
      </c>
      <c r="F20" s="65">
        <f>VLOOKUP($A20,'Return Data'!$B$7:$R$2843,11,0)</f>
        <v>12.609400000000001</v>
      </c>
      <c r="G20" s="66">
        <f t="shared" si="1"/>
        <v>24</v>
      </c>
      <c r="H20" s="65">
        <f>VLOOKUP($A20,'Return Data'!$B$7:$R$2843,12,0)</f>
        <v>23.596499999999999</v>
      </c>
      <c r="I20" s="66">
        <f t="shared" si="2"/>
        <v>27</v>
      </c>
      <c r="J20" s="65">
        <f>VLOOKUP($A20,'Return Data'!$B$7:$R$2843,13,0)</f>
        <v>49.817999999999998</v>
      </c>
      <c r="K20" s="66">
        <f t="shared" si="3"/>
        <v>22</v>
      </c>
      <c r="L20" s="65">
        <f>VLOOKUP($A20,'Return Data'!$B$7:$R$2843,17,0)</f>
        <v>15.145200000000001</v>
      </c>
      <c r="M20" s="66">
        <f t="shared" si="4"/>
        <v>16</v>
      </c>
      <c r="N20" s="65">
        <f>VLOOKUP($A20,'Return Data'!$B$7:$R$2843,14,0)</f>
        <v>9.4446999999999992</v>
      </c>
      <c r="O20" s="66">
        <f t="shared" si="5"/>
        <v>16</v>
      </c>
      <c r="P20" s="65">
        <f>VLOOKUP($A20,'Return Data'!$B$7:$R$2843,15,0)</f>
        <v>12.7966</v>
      </c>
      <c r="Q20" s="66">
        <f t="shared" si="6"/>
        <v>11</v>
      </c>
      <c r="R20" s="65">
        <f>VLOOKUP($A20,'Return Data'!$B$7:$R$2843,16,0)</f>
        <v>9.9352999999999998</v>
      </c>
      <c r="S20" s="67">
        <f t="shared" si="7"/>
        <v>24</v>
      </c>
    </row>
    <row r="21" spans="1:19" x14ac:dyDescent="0.3">
      <c r="A21" s="63" t="s">
        <v>976</v>
      </c>
      <c r="B21" s="64">
        <f>VLOOKUP($A21,'Return Data'!$B$7:$R$2843,3,0)</f>
        <v>44330</v>
      </c>
      <c r="C21" s="65">
        <f>VLOOKUP($A21,'Return Data'!$B$7:$R$2843,4,0)</f>
        <v>24.61</v>
      </c>
      <c r="D21" s="65">
        <f>VLOOKUP($A21,'Return Data'!$B$7:$R$2843,10,0)</f>
        <v>-4.4642999999999997</v>
      </c>
      <c r="E21" s="66">
        <f t="shared" si="0"/>
        <v>27</v>
      </c>
      <c r="F21" s="65">
        <f>VLOOKUP($A21,'Return Data'!$B$7:$R$2843,11,0)</f>
        <v>8.2710000000000008</v>
      </c>
      <c r="G21" s="66">
        <f t="shared" si="1"/>
        <v>29</v>
      </c>
      <c r="H21" s="65">
        <f>VLOOKUP($A21,'Return Data'!$B$7:$R$2843,12,0)</f>
        <v>23.05</v>
      </c>
      <c r="I21" s="66">
        <f t="shared" si="2"/>
        <v>28</v>
      </c>
      <c r="J21" s="65">
        <f>VLOOKUP($A21,'Return Data'!$B$7:$R$2843,13,0)</f>
        <v>45.2774</v>
      </c>
      <c r="K21" s="66">
        <f t="shared" si="3"/>
        <v>28</v>
      </c>
      <c r="L21" s="65">
        <f>VLOOKUP($A21,'Return Data'!$B$7:$R$2843,17,0)</f>
        <v>9.7940000000000005</v>
      </c>
      <c r="M21" s="66">
        <f t="shared" si="4"/>
        <v>29</v>
      </c>
      <c r="N21" s="65">
        <f>VLOOKUP($A21,'Return Data'!$B$7:$R$2843,14,0)</f>
        <v>6.3780999999999999</v>
      </c>
      <c r="O21" s="66">
        <f t="shared" si="5"/>
        <v>28</v>
      </c>
      <c r="P21" s="65">
        <f>VLOOKUP($A21,'Return Data'!$B$7:$R$2843,15,0)</f>
        <v>11.0403</v>
      </c>
      <c r="Q21" s="66">
        <f t="shared" si="6"/>
        <v>25</v>
      </c>
      <c r="R21" s="65">
        <f>VLOOKUP($A21,'Return Data'!$B$7:$R$2843,16,0)</f>
        <v>10.2105</v>
      </c>
      <c r="S21" s="67">
        <f t="shared" si="7"/>
        <v>22</v>
      </c>
    </row>
    <row r="22" spans="1:19" x14ac:dyDescent="0.3">
      <c r="A22" s="63" t="s">
        <v>978</v>
      </c>
      <c r="B22" s="64">
        <f>VLOOKUP($A22,'Return Data'!$B$7:$R$2843,3,0)</f>
        <v>44330</v>
      </c>
      <c r="C22" s="65">
        <f>VLOOKUP($A22,'Return Data'!$B$7:$R$2843,4,0)</f>
        <v>35.58</v>
      </c>
      <c r="D22" s="65">
        <f>VLOOKUP($A22,'Return Data'!$B$7:$R$2843,10,0)</f>
        <v>-2.5205000000000002</v>
      </c>
      <c r="E22" s="66">
        <f t="shared" si="0"/>
        <v>14</v>
      </c>
      <c r="F22" s="65">
        <f>VLOOKUP($A22,'Return Data'!$B$7:$R$2843,11,0)</f>
        <v>13.167899999999999</v>
      </c>
      <c r="G22" s="66">
        <f t="shared" si="1"/>
        <v>22</v>
      </c>
      <c r="H22" s="65">
        <f>VLOOKUP($A22,'Return Data'!$B$7:$R$2843,12,0)</f>
        <v>24.2318</v>
      </c>
      <c r="I22" s="66">
        <f t="shared" si="2"/>
        <v>26</v>
      </c>
      <c r="J22" s="65">
        <f>VLOOKUP($A22,'Return Data'!$B$7:$R$2843,13,0)</f>
        <v>48.126600000000003</v>
      </c>
      <c r="K22" s="66">
        <f t="shared" si="3"/>
        <v>24</v>
      </c>
      <c r="L22" s="65">
        <f>VLOOKUP($A22,'Return Data'!$B$7:$R$2843,17,0)</f>
        <v>13.7881</v>
      </c>
      <c r="M22" s="66">
        <f t="shared" si="4"/>
        <v>22</v>
      </c>
      <c r="N22" s="65">
        <f>VLOOKUP($A22,'Return Data'!$B$7:$R$2843,14,0)</f>
        <v>8.5775000000000006</v>
      </c>
      <c r="O22" s="66">
        <f t="shared" si="5"/>
        <v>22</v>
      </c>
      <c r="P22" s="65">
        <f>VLOOKUP($A22,'Return Data'!$B$7:$R$2843,15,0)</f>
        <v>11.896599999999999</v>
      </c>
      <c r="Q22" s="66">
        <f t="shared" si="6"/>
        <v>18</v>
      </c>
      <c r="R22" s="65">
        <f>VLOOKUP($A22,'Return Data'!$B$7:$R$2843,16,0)</f>
        <v>11.42</v>
      </c>
      <c r="S22" s="67">
        <f t="shared" si="7"/>
        <v>19</v>
      </c>
    </row>
    <row r="23" spans="1:19" x14ac:dyDescent="0.3">
      <c r="A23" s="63" t="s">
        <v>980</v>
      </c>
      <c r="B23" s="64">
        <f>VLOOKUP($A23,'Return Data'!$B$7:$R$2843,3,0)</f>
        <v>44330</v>
      </c>
      <c r="C23" s="65">
        <f>VLOOKUP($A23,'Return Data'!$B$7:$R$2843,4,0)</f>
        <v>82.860900000000001</v>
      </c>
      <c r="D23" s="65">
        <f>VLOOKUP($A23,'Return Data'!$B$7:$R$2843,10,0)</f>
        <v>-2.4453</v>
      </c>
      <c r="E23" s="66">
        <f t="shared" si="0"/>
        <v>13</v>
      </c>
      <c r="F23" s="65">
        <f>VLOOKUP($A23,'Return Data'!$B$7:$R$2843,11,0)</f>
        <v>9.6061999999999994</v>
      </c>
      <c r="G23" s="66">
        <f t="shared" si="1"/>
        <v>28</v>
      </c>
      <c r="H23" s="65">
        <f>VLOOKUP($A23,'Return Data'!$B$7:$R$2843,12,0)</f>
        <v>19.309100000000001</v>
      </c>
      <c r="I23" s="66">
        <f t="shared" si="2"/>
        <v>29</v>
      </c>
      <c r="J23" s="65">
        <f>VLOOKUP($A23,'Return Data'!$B$7:$R$2843,13,0)</f>
        <v>36.652999999999999</v>
      </c>
      <c r="K23" s="66">
        <f t="shared" si="3"/>
        <v>29</v>
      </c>
      <c r="L23" s="65">
        <f>VLOOKUP($A23,'Return Data'!$B$7:$R$2843,17,0)</f>
        <v>12.3027</v>
      </c>
      <c r="M23" s="66">
        <f t="shared" si="4"/>
        <v>25</v>
      </c>
      <c r="N23" s="65">
        <f>VLOOKUP($A23,'Return Data'!$B$7:$R$2843,14,0)</f>
        <v>8.7162000000000006</v>
      </c>
      <c r="O23" s="66">
        <f t="shared" si="5"/>
        <v>21</v>
      </c>
      <c r="P23" s="65">
        <f>VLOOKUP($A23,'Return Data'!$B$7:$R$2843,15,0)</f>
        <v>9.9818999999999996</v>
      </c>
      <c r="Q23" s="66">
        <f t="shared" si="6"/>
        <v>26</v>
      </c>
      <c r="R23" s="65">
        <f>VLOOKUP($A23,'Return Data'!$B$7:$R$2843,16,0)</f>
        <v>8.4266000000000005</v>
      </c>
      <c r="S23" s="67">
        <f t="shared" si="7"/>
        <v>27</v>
      </c>
    </row>
    <row r="24" spans="1:19" x14ac:dyDescent="0.3">
      <c r="A24" s="63" t="s">
        <v>1913</v>
      </c>
      <c r="B24" s="64">
        <f>VLOOKUP($A24,'Return Data'!$B$7:$R$2843,3,0)</f>
        <v>44330</v>
      </c>
      <c r="C24" s="65">
        <f>VLOOKUP($A24,'Return Data'!$B$7:$R$2843,4,0)</f>
        <v>312.10899999999998</v>
      </c>
      <c r="D24" s="65">
        <f>VLOOKUP($A24,'Return Data'!$B$7:$R$2843,10,0)</f>
        <v>-2.6126</v>
      </c>
      <c r="E24" s="66">
        <f t="shared" si="0"/>
        <v>15</v>
      </c>
      <c r="F24" s="65">
        <f>VLOOKUP($A24,'Return Data'!$B$7:$R$2843,11,0)</f>
        <v>16.516400000000001</v>
      </c>
      <c r="G24" s="66">
        <f t="shared" si="1"/>
        <v>10</v>
      </c>
      <c r="H24" s="65">
        <f>VLOOKUP($A24,'Return Data'!$B$7:$R$2843,12,0)</f>
        <v>31.320900000000002</v>
      </c>
      <c r="I24" s="66">
        <f t="shared" si="2"/>
        <v>10</v>
      </c>
      <c r="J24" s="65">
        <f>VLOOKUP($A24,'Return Data'!$B$7:$R$2843,13,0)</f>
        <v>59.677599999999998</v>
      </c>
      <c r="K24" s="66">
        <f t="shared" si="3"/>
        <v>7</v>
      </c>
      <c r="L24" s="65">
        <f>VLOOKUP($A24,'Return Data'!$B$7:$R$2843,17,0)</f>
        <v>18.0624</v>
      </c>
      <c r="M24" s="66">
        <f t="shared" si="4"/>
        <v>4</v>
      </c>
      <c r="N24" s="65">
        <f>VLOOKUP($A24,'Return Data'!$B$7:$R$2843,14,0)</f>
        <v>11.455</v>
      </c>
      <c r="O24" s="66">
        <f t="shared" si="5"/>
        <v>4</v>
      </c>
      <c r="P24" s="65">
        <f>VLOOKUP($A24,'Return Data'!$B$7:$R$2843,15,0)</f>
        <v>13.080299999999999</v>
      </c>
      <c r="Q24" s="66">
        <f t="shared" si="6"/>
        <v>7</v>
      </c>
      <c r="R24" s="65">
        <f>VLOOKUP($A24,'Return Data'!$B$7:$R$2843,16,0)</f>
        <v>19.488900000000001</v>
      </c>
      <c r="S24" s="67">
        <f t="shared" si="7"/>
        <v>6</v>
      </c>
    </row>
    <row r="25" spans="1:19" x14ac:dyDescent="0.3">
      <c r="A25" s="63" t="s">
        <v>983</v>
      </c>
      <c r="B25" s="64">
        <f>VLOOKUP($A25,'Return Data'!$B$7:$R$2843,3,0)</f>
        <v>44330</v>
      </c>
      <c r="C25" s="65">
        <f>VLOOKUP($A25,'Return Data'!$B$7:$R$2843,4,0)</f>
        <v>34.365000000000002</v>
      </c>
      <c r="D25" s="65">
        <f>VLOOKUP($A25,'Return Data'!$B$7:$R$2843,10,0)</f>
        <v>-3.1097999999999999</v>
      </c>
      <c r="E25" s="66">
        <f t="shared" si="0"/>
        <v>17</v>
      </c>
      <c r="F25" s="65">
        <f>VLOOKUP($A25,'Return Data'!$B$7:$R$2843,11,0)</f>
        <v>15.458299999999999</v>
      </c>
      <c r="G25" s="66">
        <f t="shared" si="1"/>
        <v>14</v>
      </c>
      <c r="H25" s="65">
        <f>VLOOKUP($A25,'Return Data'!$B$7:$R$2843,12,0)</f>
        <v>27.9269</v>
      </c>
      <c r="I25" s="66">
        <f t="shared" si="2"/>
        <v>21</v>
      </c>
      <c r="J25" s="65">
        <f>VLOOKUP($A25,'Return Data'!$B$7:$R$2843,13,0)</f>
        <v>52.4758</v>
      </c>
      <c r="K25" s="66">
        <f t="shared" si="3"/>
        <v>20</v>
      </c>
      <c r="L25" s="65">
        <f>VLOOKUP($A25,'Return Data'!$B$7:$R$2843,17,0)</f>
        <v>14.227399999999999</v>
      </c>
      <c r="M25" s="66">
        <f t="shared" si="4"/>
        <v>20</v>
      </c>
      <c r="N25" s="65">
        <f>VLOOKUP($A25,'Return Data'!$B$7:$R$2843,14,0)</f>
        <v>9.1204000000000001</v>
      </c>
      <c r="O25" s="66">
        <f t="shared" si="5"/>
        <v>18</v>
      </c>
      <c r="P25" s="65">
        <f>VLOOKUP($A25,'Return Data'!$B$7:$R$2843,15,0)</f>
        <v>12.042</v>
      </c>
      <c r="Q25" s="66">
        <f t="shared" si="6"/>
        <v>17</v>
      </c>
      <c r="R25" s="65">
        <f>VLOOKUP($A25,'Return Data'!$B$7:$R$2843,16,0)</f>
        <v>9.5257000000000005</v>
      </c>
      <c r="S25" s="67">
        <f t="shared" si="7"/>
        <v>26</v>
      </c>
    </row>
    <row r="26" spans="1:19" x14ac:dyDescent="0.3">
      <c r="A26" s="63" t="s">
        <v>984</v>
      </c>
      <c r="B26" s="64">
        <f>VLOOKUP($A26,'Return Data'!$B$7:$R$2843,3,0)</f>
        <v>44330</v>
      </c>
      <c r="C26" s="65">
        <f>VLOOKUP($A26,'Return Data'!$B$7:$R$2843,4,0)</f>
        <v>37.552094232074197</v>
      </c>
      <c r="D26" s="65">
        <f>VLOOKUP($A26,'Return Data'!$B$7:$R$2843,10,0)</f>
        <v>-4.2534000000000001</v>
      </c>
      <c r="E26" s="66">
        <f t="shared" si="0"/>
        <v>26</v>
      </c>
      <c r="F26" s="65">
        <f>VLOOKUP($A26,'Return Data'!$B$7:$R$2843,11,0)</f>
        <v>11.9876</v>
      </c>
      <c r="G26" s="66">
        <f t="shared" si="1"/>
        <v>25</v>
      </c>
      <c r="H26" s="65">
        <f>VLOOKUP($A26,'Return Data'!$B$7:$R$2843,12,0)</f>
        <v>26.6417</v>
      </c>
      <c r="I26" s="66">
        <f t="shared" si="2"/>
        <v>23</v>
      </c>
      <c r="J26" s="65">
        <f>VLOOKUP($A26,'Return Data'!$B$7:$R$2843,13,0)</f>
        <v>47.336199999999998</v>
      </c>
      <c r="K26" s="66">
        <f t="shared" si="3"/>
        <v>26</v>
      </c>
      <c r="L26" s="65">
        <f>VLOOKUP($A26,'Return Data'!$B$7:$R$2843,17,0)</f>
        <v>15.482100000000001</v>
      </c>
      <c r="M26" s="66">
        <f t="shared" si="4"/>
        <v>11</v>
      </c>
      <c r="N26" s="65">
        <f>VLOOKUP($A26,'Return Data'!$B$7:$R$2843,14,0)</f>
        <v>10.402799999999999</v>
      </c>
      <c r="O26" s="66">
        <f t="shared" si="5"/>
        <v>10</v>
      </c>
      <c r="P26" s="65">
        <f>VLOOKUP($A26,'Return Data'!$B$7:$R$2843,15,0)</f>
        <v>11.786899999999999</v>
      </c>
      <c r="Q26" s="66">
        <f t="shared" si="6"/>
        <v>21</v>
      </c>
      <c r="R26" s="65">
        <f>VLOOKUP($A26,'Return Data'!$B$7:$R$2843,16,0)</f>
        <v>9.9535</v>
      </c>
      <c r="S26" s="67">
        <f t="shared" si="7"/>
        <v>23</v>
      </c>
    </row>
    <row r="27" spans="1:19" x14ac:dyDescent="0.3">
      <c r="A27" s="63" t="s">
        <v>987</v>
      </c>
      <c r="B27" s="64">
        <f>VLOOKUP($A27,'Return Data'!$B$7:$R$2843,3,0)</f>
        <v>44330</v>
      </c>
      <c r="C27" s="65">
        <f>VLOOKUP($A27,'Return Data'!$B$7:$R$2843,4,0)</f>
        <v>13.2424</v>
      </c>
      <c r="D27" s="65">
        <f>VLOOKUP($A27,'Return Data'!$B$7:$R$2843,10,0)</f>
        <v>-0.99439999999999995</v>
      </c>
      <c r="E27" s="66">
        <f t="shared" si="0"/>
        <v>2</v>
      </c>
      <c r="F27" s="65">
        <f>VLOOKUP($A27,'Return Data'!$B$7:$R$2843,11,0)</f>
        <v>20.575099999999999</v>
      </c>
      <c r="G27" s="66">
        <f t="shared" si="1"/>
        <v>4</v>
      </c>
      <c r="H27" s="65">
        <f>VLOOKUP($A27,'Return Data'!$B$7:$R$2843,12,0)</f>
        <v>36.433799999999998</v>
      </c>
      <c r="I27" s="66">
        <f t="shared" si="2"/>
        <v>2</v>
      </c>
      <c r="J27" s="65">
        <f>VLOOKUP($A27,'Return Data'!$B$7:$R$2843,13,0)</f>
        <v>57.732100000000003</v>
      </c>
      <c r="K27" s="66">
        <f t="shared" si="3"/>
        <v>11</v>
      </c>
      <c r="L27" s="65">
        <f>VLOOKUP($A27,'Return Data'!$B$7:$R$2843,17,0)</f>
        <v>16.107700000000001</v>
      </c>
      <c r="M27" s="66">
        <f t="shared" si="4"/>
        <v>9</v>
      </c>
      <c r="N27" s="65"/>
      <c r="O27" s="66"/>
      <c r="P27" s="65"/>
      <c r="Q27" s="66"/>
      <c r="R27" s="65">
        <f>VLOOKUP($A27,'Return Data'!$B$7:$R$2843,16,0)</f>
        <v>13.8362</v>
      </c>
      <c r="S27" s="67">
        <f t="shared" si="7"/>
        <v>12</v>
      </c>
    </row>
    <row r="28" spans="1:19" x14ac:dyDescent="0.3">
      <c r="A28" s="63" t="s">
        <v>989</v>
      </c>
      <c r="B28" s="64">
        <f>VLOOKUP($A28,'Return Data'!$B$7:$R$2843,3,0)</f>
        <v>44330</v>
      </c>
      <c r="C28" s="65">
        <f>VLOOKUP($A28,'Return Data'!$B$7:$R$2843,4,0)</f>
        <v>65.31</v>
      </c>
      <c r="D28" s="65">
        <f>VLOOKUP($A28,'Return Data'!$B$7:$R$2843,10,0)</f>
        <v>-3.2745000000000002</v>
      </c>
      <c r="E28" s="66">
        <f t="shared" si="0"/>
        <v>20</v>
      </c>
      <c r="F28" s="65">
        <f>VLOOKUP($A28,'Return Data'!$B$7:$R$2843,11,0)</f>
        <v>14.4444</v>
      </c>
      <c r="G28" s="66">
        <f t="shared" si="1"/>
        <v>19</v>
      </c>
      <c r="H28" s="65">
        <f>VLOOKUP($A28,'Return Data'!$B$7:$R$2843,12,0)</f>
        <v>28.3962</v>
      </c>
      <c r="I28" s="66">
        <f t="shared" si="2"/>
        <v>18</v>
      </c>
      <c r="J28" s="65">
        <f>VLOOKUP($A28,'Return Data'!$B$7:$R$2843,13,0)</f>
        <v>58.423299999999998</v>
      </c>
      <c r="K28" s="66">
        <f t="shared" si="3"/>
        <v>10</v>
      </c>
      <c r="L28" s="65">
        <f>VLOOKUP($A28,'Return Data'!$B$7:$R$2843,17,0)</f>
        <v>15.2765</v>
      </c>
      <c r="M28" s="66">
        <f t="shared" si="4"/>
        <v>13</v>
      </c>
      <c r="N28" s="65">
        <f>VLOOKUP($A28,'Return Data'!$B$7:$R$2843,14,0)</f>
        <v>11.3118</v>
      </c>
      <c r="O28" s="66">
        <f t="shared" ref="O28:O36" si="8">RANK(N28,N$8:N$36,0)</f>
        <v>5</v>
      </c>
      <c r="P28" s="65">
        <f>VLOOKUP($A28,'Return Data'!$B$7:$R$2843,15,0)</f>
        <v>15.389699999999999</v>
      </c>
      <c r="Q28" s="66">
        <f t="shared" ref="Q28:Q36" si="9">RANK(P28,P$8:P$36,0)</f>
        <v>2</v>
      </c>
      <c r="R28" s="65">
        <f>VLOOKUP($A28,'Return Data'!$B$7:$R$2843,16,0)</f>
        <v>15.379300000000001</v>
      </c>
      <c r="S28" s="67">
        <f t="shared" si="7"/>
        <v>10</v>
      </c>
    </row>
    <row r="29" spans="1:19" x14ac:dyDescent="0.3">
      <c r="A29" s="63" t="s">
        <v>2023</v>
      </c>
      <c r="B29" s="64">
        <f>VLOOKUP($A29,'Return Data'!$B$7:$R$2843,3,0)</f>
        <v>44330</v>
      </c>
      <c r="C29" s="65">
        <f>VLOOKUP($A29,'Return Data'!$B$7:$R$2843,4,0)</f>
        <v>28.610900000000001</v>
      </c>
      <c r="D29" s="65">
        <f>VLOOKUP($A29,'Return Data'!$B$7:$R$2843,10,0)</f>
        <v>-3.3614999999999999</v>
      </c>
      <c r="E29" s="66">
        <f t="shared" si="0"/>
        <v>21</v>
      </c>
      <c r="F29" s="65">
        <f>VLOOKUP($A29,'Return Data'!$B$7:$R$2843,11,0)</f>
        <v>15.847200000000001</v>
      </c>
      <c r="G29" s="66">
        <f t="shared" si="1"/>
        <v>13</v>
      </c>
      <c r="H29" s="65">
        <f>VLOOKUP($A29,'Return Data'!$B$7:$R$2843,12,0)</f>
        <v>28.568100000000001</v>
      </c>
      <c r="I29" s="66">
        <f t="shared" si="2"/>
        <v>17</v>
      </c>
      <c r="J29" s="65">
        <f>VLOOKUP($A29,'Return Data'!$B$7:$R$2843,13,0)</f>
        <v>54.5291</v>
      </c>
      <c r="K29" s="66">
        <f t="shared" si="3"/>
        <v>16</v>
      </c>
      <c r="L29" s="65">
        <f>VLOOKUP($A29,'Return Data'!$B$7:$R$2843,17,0)</f>
        <v>13.463900000000001</v>
      </c>
      <c r="M29" s="66">
        <f t="shared" si="4"/>
        <v>24</v>
      </c>
      <c r="N29" s="65">
        <f>VLOOKUP($A29,'Return Data'!$B$7:$R$2843,14,0)</f>
        <v>8.3528000000000002</v>
      </c>
      <c r="O29" s="66">
        <f t="shared" si="8"/>
        <v>24</v>
      </c>
      <c r="P29" s="65">
        <f>VLOOKUP($A29,'Return Data'!$B$7:$R$2843,15,0)</f>
        <v>11.4308</v>
      </c>
      <c r="Q29" s="66">
        <f t="shared" si="9"/>
        <v>23</v>
      </c>
      <c r="R29" s="65">
        <f>VLOOKUP($A29,'Return Data'!$B$7:$R$2843,16,0)</f>
        <v>11.5303</v>
      </c>
      <c r="S29" s="67">
        <f t="shared" si="7"/>
        <v>18</v>
      </c>
    </row>
    <row r="30" spans="1:19" x14ac:dyDescent="0.3">
      <c r="A30" s="63" t="s">
        <v>990</v>
      </c>
      <c r="B30" s="64">
        <f>VLOOKUP($A30,'Return Data'!$B$7:$R$2843,3,0)</f>
        <v>44330</v>
      </c>
      <c r="C30" s="65">
        <f>VLOOKUP($A30,'Return Data'!$B$7:$R$2843,4,0)</f>
        <v>40.928400000000003</v>
      </c>
      <c r="D30" s="65">
        <f>VLOOKUP($A30,'Return Data'!$B$7:$R$2843,10,0)</f>
        <v>-1.4563999999999999</v>
      </c>
      <c r="E30" s="66">
        <f t="shared" si="0"/>
        <v>5</v>
      </c>
      <c r="F30" s="65">
        <f>VLOOKUP($A30,'Return Data'!$B$7:$R$2843,11,0)</f>
        <v>22.200600000000001</v>
      </c>
      <c r="G30" s="66">
        <f t="shared" si="1"/>
        <v>2</v>
      </c>
      <c r="H30" s="65">
        <f>VLOOKUP($A30,'Return Data'!$B$7:$R$2843,12,0)</f>
        <v>33.817700000000002</v>
      </c>
      <c r="I30" s="66">
        <f t="shared" si="2"/>
        <v>5</v>
      </c>
      <c r="J30" s="65">
        <f>VLOOKUP($A30,'Return Data'!$B$7:$R$2843,13,0)</f>
        <v>62.912700000000001</v>
      </c>
      <c r="K30" s="66">
        <f t="shared" si="3"/>
        <v>2</v>
      </c>
      <c r="L30" s="65">
        <f>VLOOKUP($A30,'Return Data'!$B$7:$R$2843,17,0)</f>
        <v>9.9504999999999999</v>
      </c>
      <c r="M30" s="66">
        <f t="shared" si="4"/>
        <v>28</v>
      </c>
      <c r="N30" s="65">
        <f>VLOOKUP($A30,'Return Data'!$B$7:$R$2843,14,0)</f>
        <v>8.0708000000000002</v>
      </c>
      <c r="O30" s="66">
        <f t="shared" si="8"/>
        <v>25</v>
      </c>
      <c r="P30" s="65">
        <f>VLOOKUP($A30,'Return Data'!$B$7:$R$2843,15,0)</f>
        <v>13.041700000000001</v>
      </c>
      <c r="Q30" s="66">
        <f t="shared" si="9"/>
        <v>10</v>
      </c>
      <c r="R30" s="65">
        <f>VLOOKUP($A30,'Return Data'!$B$7:$R$2843,16,0)</f>
        <v>10.771699999999999</v>
      </c>
      <c r="S30" s="67">
        <f t="shared" si="7"/>
        <v>21</v>
      </c>
    </row>
    <row r="31" spans="1:19" x14ac:dyDescent="0.3">
      <c r="A31" s="63" t="s">
        <v>992</v>
      </c>
      <c r="B31" s="64">
        <f>VLOOKUP($A31,'Return Data'!$B$7:$R$2843,3,0)</f>
        <v>44330</v>
      </c>
      <c r="C31" s="65">
        <f>VLOOKUP($A31,'Return Data'!$B$7:$R$2843,4,0)</f>
        <v>214.79</v>
      </c>
      <c r="D31" s="65">
        <f>VLOOKUP($A31,'Return Data'!$B$7:$R$2843,10,0)</f>
        <v>-1.1915</v>
      </c>
      <c r="E31" s="66">
        <f t="shared" si="0"/>
        <v>3</v>
      </c>
      <c r="F31" s="65">
        <f>VLOOKUP($A31,'Return Data'!$B$7:$R$2843,11,0)</f>
        <v>16.733699999999999</v>
      </c>
      <c r="G31" s="66">
        <f t="shared" si="1"/>
        <v>9</v>
      </c>
      <c r="H31" s="65">
        <f>VLOOKUP($A31,'Return Data'!$B$7:$R$2843,12,0)</f>
        <v>30.682600000000001</v>
      </c>
      <c r="I31" s="66">
        <f t="shared" si="2"/>
        <v>12</v>
      </c>
      <c r="J31" s="65">
        <f>VLOOKUP($A31,'Return Data'!$B$7:$R$2843,13,0)</f>
        <v>56.2791</v>
      </c>
      <c r="K31" s="66">
        <f t="shared" si="3"/>
        <v>13</v>
      </c>
      <c r="L31" s="65">
        <f>VLOOKUP($A31,'Return Data'!$B$7:$R$2843,17,0)</f>
        <v>15.273300000000001</v>
      </c>
      <c r="M31" s="66">
        <f t="shared" si="4"/>
        <v>14</v>
      </c>
      <c r="N31" s="65">
        <f>VLOOKUP($A31,'Return Data'!$B$7:$R$2843,14,0)</f>
        <v>9.7654999999999994</v>
      </c>
      <c r="O31" s="66">
        <f t="shared" si="8"/>
        <v>13</v>
      </c>
      <c r="P31" s="65">
        <f>VLOOKUP($A31,'Return Data'!$B$7:$R$2843,15,0)</f>
        <v>12.0685</v>
      </c>
      <c r="Q31" s="66">
        <f t="shared" si="9"/>
        <v>16</v>
      </c>
      <c r="R31" s="65">
        <f>VLOOKUP($A31,'Return Data'!$B$7:$R$2843,16,0)</f>
        <v>18.247800000000002</v>
      </c>
      <c r="S31" s="67">
        <f t="shared" si="7"/>
        <v>8</v>
      </c>
    </row>
    <row r="32" spans="1:19" x14ac:dyDescent="0.3">
      <c r="A32" s="63" t="s">
        <v>995</v>
      </c>
      <c r="B32" s="64">
        <f>VLOOKUP($A32,'Return Data'!$B$7:$R$2843,3,0)</f>
        <v>44330</v>
      </c>
      <c r="C32" s="65">
        <f>VLOOKUP($A32,'Return Data'!$B$7:$R$2843,4,0)</f>
        <v>51.308</v>
      </c>
      <c r="D32" s="65">
        <f>VLOOKUP($A32,'Return Data'!$B$7:$R$2843,10,0)</f>
        <v>-3.9411999999999998</v>
      </c>
      <c r="E32" s="66">
        <f t="shared" si="0"/>
        <v>23</v>
      </c>
      <c r="F32" s="65">
        <f>VLOOKUP($A32,'Return Data'!$B$7:$R$2843,11,0)</f>
        <v>17.881399999999999</v>
      </c>
      <c r="G32" s="66">
        <f t="shared" si="1"/>
        <v>6</v>
      </c>
      <c r="H32" s="65">
        <f>VLOOKUP($A32,'Return Data'!$B$7:$R$2843,12,0)</f>
        <v>32.8934</v>
      </c>
      <c r="I32" s="66">
        <f t="shared" si="2"/>
        <v>7</v>
      </c>
      <c r="J32" s="65">
        <f>VLOOKUP($A32,'Return Data'!$B$7:$R$2843,13,0)</f>
        <v>61.2166</v>
      </c>
      <c r="K32" s="66">
        <f t="shared" si="3"/>
        <v>3</v>
      </c>
      <c r="L32" s="65">
        <f>VLOOKUP($A32,'Return Data'!$B$7:$R$2843,17,0)</f>
        <v>16.446100000000001</v>
      </c>
      <c r="M32" s="66">
        <f t="shared" si="4"/>
        <v>8</v>
      </c>
      <c r="N32" s="65">
        <f>VLOOKUP($A32,'Return Data'!$B$7:$R$2843,14,0)</f>
        <v>9.6433999999999997</v>
      </c>
      <c r="O32" s="66">
        <f t="shared" si="8"/>
        <v>15</v>
      </c>
      <c r="P32" s="65">
        <f>VLOOKUP($A32,'Return Data'!$B$7:$R$2843,15,0)</f>
        <v>12.224500000000001</v>
      </c>
      <c r="Q32" s="66">
        <f t="shared" si="9"/>
        <v>14</v>
      </c>
      <c r="R32" s="65">
        <f>VLOOKUP($A32,'Return Data'!$B$7:$R$2843,16,0)</f>
        <v>11.262</v>
      </c>
      <c r="S32" s="67">
        <f t="shared" si="7"/>
        <v>20</v>
      </c>
    </row>
    <row r="33" spans="1:19" x14ac:dyDescent="0.3">
      <c r="A33" s="63" t="s">
        <v>996</v>
      </c>
      <c r="B33" s="64">
        <f>VLOOKUP($A33,'Return Data'!$B$7:$R$2843,3,0)</f>
        <v>44330</v>
      </c>
      <c r="C33" s="65">
        <f>VLOOKUP($A33,'Return Data'!$B$7:$R$2843,4,0)</f>
        <v>605.19255127160795</v>
      </c>
      <c r="D33" s="65">
        <f>VLOOKUP($A33,'Return Data'!$B$7:$R$2843,10,0)</f>
        <v>-1.9496</v>
      </c>
      <c r="E33" s="66">
        <f t="shared" si="0"/>
        <v>10</v>
      </c>
      <c r="F33" s="65">
        <f>VLOOKUP($A33,'Return Data'!$B$7:$R$2843,11,0)</f>
        <v>20.431699999999999</v>
      </c>
      <c r="G33" s="66">
        <f t="shared" si="1"/>
        <v>5</v>
      </c>
      <c r="H33" s="65">
        <f>VLOOKUP($A33,'Return Data'!$B$7:$R$2843,12,0)</f>
        <v>33.9925</v>
      </c>
      <c r="I33" s="66">
        <f t="shared" si="2"/>
        <v>4</v>
      </c>
      <c r="J33" s="65">
        <f>VLOOKUP($A33,'Return Data'!$B$7:$R$2843,13,0)</f>
        <v>61.103400000000001</v>
      </c>
      <c r="K33" s="66">
        <f t="shared" si="3"/>
        <v>5</v>
      </c>
      <c r="L33" s="65">
        <f>VLOOKUP($A33,'Return Data'!$B$7:$R$2843,17,0)</f>
        <v>13.9825</v>
      </c>
      <c r="M33" s="66">
        <f t="shared" si="4"/>
        <v>21</v>
      </c>
      <c r="N33" s="65">
        <f>VLOOKUP($A33,'Return Data'!$B$7:$R$2843,14,0)</f>
        <v>9.6646999999999998</v>
      </c>
      <c r="O33" s="66">
        <f t="shared" si="8"/>
        <v>14</v>
      </c>
      <c r="P33" s="65">
        <f>VLOOKUP($A33,'Return Data'!$B$7:$R$2843,15,0)</f>
        <v>11.865600000000001</v>
      </c>
      <c r="Q33" s="66">
        <f t="shared" si="9"/>
        <v>19</v>
      </c>
      <c r="R33" s="65">
        <f>VLOOKUP($A33,'Return Data'!$B$7:$R$2843,16,0)</f>
        <v>19.496099999999998</v>
      </c>
      <c r="S33" s="67">
        <f t="shared" si="7"/>
        <v>5</v>
      </c>
    </row>
    <row r="34" spans="1:19" x14ac:dyDescent="0.3">
      <c r="A34" s="63" t="s">
        <v>999</v>
      </c>
      <c r="B34" s="64">
        <f>VLOOKUP($A34,'Return Data'!$B$7:$R$2843,3,0)</f>
        <v>44330</v>
      </c>
      <c r="C34" s="65">
        <f>VLOOKUP($A34,'Return Data'!$B$7:$R$2843,4,0)</f>
        <v>118.72</v>
      </c>
      <c r="D34" s="65">
        <f>VLOOKUP($A34,'Return Data'!$B$7:$R$2843,10,0)</f>
        <v>-2.0246</v>
      </c>
      <c r="E34" s="66">
        <f t="shared" si="0"/>
        <v>11</v>
      </c>
      <c r="F34" s="65">
        <f>VLOOKUP($A34,'Return Data'!$B$7:$R$2843,11,0)</f>
        <v>13.702</v>
      </c>
      <c r="G34" s="66">
        <f t="shared" si="1"/>
        <v>21</v>
      </c>
      <c r="H34" s="65">
        <f>VLOOKUP($A34,'Return Data'!$B$7:$R$2843,12,0)</f>
        <v>26.387499999999999</v>
      </c>
      <c r="I34" s="66">
        <f t="shared" si="2"/>
        <v>25</v>
      </c>
      <c r="J34" s="65">
        <f>VLOOKUP($A34,'Return Data'!$B$7:$R$2843,13,0)</f>
        <v>48.796799999999998</v>
      </c>
      <c r="K34" s="66">
        <f t="shared" si="3"/>
        <v>23</v>
      </c>
      <c r="L34" s="65">
        <f>VLOOKUP($A34,'Return Data'!$B$7:$R$2843,17,0)</f>
        <v>11.7096</v>
      </c>
      <c r="M34" s="66">
        <f t="shared" si="4"/>
        <v>26</v>
      </c>
      <c r="N34" s="65">
        <f>VLOOKUP($A34,'Return Data'!$B$7:$R$2843,14,0)</f>
        <v>7.3452999999999999</v>
      </c>
      <c r="O34" s="66">
        <f t="shared" si="8"/>
        <v>27</v>
      </c>
      <c r="P34" s="65">
        <f>VLOOKUP($A34,'Return Data'!$B$7:$R$2843,15,0)</f>
        <v>9.343</v>
      </c>
      <c r="Q34" s="66">
        <f t="shared" si="9"/>
        <v>27</v>
      </c>
      <c r="R34" s="65">
        <f>VLOOKUP($A34,'Return Data'!$B$7:$R$2843,16,0)</f>
        <v>9.8940000000000001</v>
      </c>
      <c r="S34" s="67">
        <f t="shared" si="7"/>
        <v>25</v>
      </c>
    </row>
    <row r="35" spans="1:19" x14ac:dyDescent="0.3">
      <c r="A35" s="63" t="s">
        <v>1001</v>
      </c>
      <c r="B35" s="64">
        <f>VLOOKUP($A35,'Return Data'!$B$7:$R$2843,3,0)</f>
        <v>44330</v>
      </c>
      <c r="C35" s="65">
        <f>VLOOKUP($A35,'Return Data'!$B$7:$R$2843,4,0)</f>
        <v>13.65</v>
      </c>
      <c r="D35" s="65">
        <f>VLOOKUP($A35,'Return Data'!$B$7:$R$2843,10,0)</f>
        <v>-3.3969999999999998</v>
      </c>
      <c r="E35" s="66">
        <f t="shared" si="0"/>
        <v>22</v>
      </c>
      <c r="F35" s="65">
        <f>VLOOKUP($A35,'Return Data'!$B$7:$R$2843,11,0)</f>
        <v>14.3216</v>
      </c>
      <c r="G35" s="66">
        <f t="shared" si="1"/>
        <v>20</v>
      </c>
      <c r="H35" s="65">
        <f>VLOOKUP($A35,'Return Data'!$B$7:$R$2843,12,0)</f>
        <v>28.652200000000001</v>
      </c>
      <c r="I35" s="66">
        <f t="shared" si="2"/>
        <v>16</v>
      </c>
      <c r="J35" s="65">
        <f>VLOOKUP($A35,'Return Data'!$B$7:$R$2843,13,0)</f>
        <v>55.644199999999998</v>
      </c>
      <c r="K35" s="66">
        <f t="shared" si="3"/>
        <v>14</v>
      </c>
      <c r="L35" s="65">
        <f>VLOOKUP($A35,'Return Data'!$B$7:$R$2843,17,0)</f>
        <v>14.488099999999999</v>
      </c>
      <c r="M35" s="66">
        <f t="shared" si="4"/>
        <v>18</v>
      </c>
      <c r="N35" s="65">
        <f>VLOOKUP($A35,'Return Data'!$B$7:$R$2843,14,0)</f>
        <v>8.5145999999999997</v>
      </c>
      <c r="O35" s="66">
        <f t="shared" si="8"/>
        <v>23</v>
      </c>
      <c r="P35" s="65">
        <f>VLOOKUP($A35,'Return Data'!$B$7:$R$2843,15,0)</f>
        <v>0</v>
      </c>
      <c r="Q35" s="66">
        <f t="shared" si="9"/>
        <v>28</v>
      </c>
      <c r="R35" s="65">
        <f>VLOOKUP($A35,'Return Data'!$B$7:$R$2843,16,0)</f>
        <v>8.0663999999999998</v>
      </c>
      <c r="S35" s="67">
        <f t="shared" si="7"/>
        <v>28</v>
      </c>
    </row>
    <row r="36" spans="1:19" x14ac:dyDescent="0.3">
      <c r="A36" s="63" t="s">
        <v>1920</v>
      </c>
      <c r="B36" s="64">
        <f>VLOOKUP($A36,'Return Data'!$B$7:$R$2843,3,0)</f>
        <v>44330</v>
      </c>
      <c r="C36" s="65">
        <f>VLOOKUP($A36,'Return Data'!$B$7:$R$2843,4,0)</f>
        <v>161.98259999999999</v>
      </c>
      <c r="D36" s="65">
        <f>VLOOKUP($A36,'Return Data'!$B$7:$R$2843,10,0)</f>
        <v>-1.9046000000000001</v>
      </c>
      <c r="E36" s="66">
        <f t="shared" si="0"/>
        <v>9</v>
      </c>
      <c r="F36" s="65">
        <f>VLOOKUP($A36,'Return Data'!$B$7:$R$2843,11,0)</f>
        <v>16.508700000000001</v>
      </c>
      <c r="G36" s="66">
        <f t="shared" si="1"/>
        <v>11</v>
      </c>
      <c r="H36" s="65">
        <f>VLOOKUP($A36,'Return Data'!$B$7:$R$2843,12,0)</f>
        <v>32.957700000000003</v>
      </c>
      <c r="I36" s="66">
        <f t="shared" si="2"/>
        <v>6</v>
      </c>
      <c r="J36" s="65">
        <f>VLOOKUP($A36,'Return Data'!$B$7:$R$2843,13,0)</f>
        <v>58.902700000000003</v>
      </c>
      <c r="K36" s="66">
        <f t="shared" si="3"/>
        <v>9</v>
      </c>
      <c r="L36" s="65">
        <f>VLOOKUP($A36,'Return Data'!$B$7:$R$2843,17,0)</f>
        <v>17.3264</v>
      </c>
      <c r="M36" s="66">
        <f t="shared" si="4"/>
        <v>5</v>
      </c>
      <c r="N36" s="65">
        <f>VLOOKUP($A36,'Return Data'!$B$7:$R$2843,14,0)</f>
        <v>11.0975</v>
      </c>
      <c r="O36" s="66">
        <f t="shared" si="8"/>
        <v>6</v>
      </c>
      <c r="P36" s="65">
        <f>VLOOKUP($A36,'Return Data'!$B$7:$R$2843,15,0)</f>
        <v>13.3476</v>
      </c>
      <c r="Q36" s="66">
        <f t="shared" si="9"/>
        <v>6</v>
      </c>
      <c r="R36" s="65">
        <f>VLOOKUP($A36,'Return Data'!$B$7:$R$2843,16,0)</f>
        <v>13.141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-2.7760137931034494</v>
      </c>
      <c r="E38" s="74"/>
      <c r="F38" s="75">
        <f>AVERAGE(F8:F36)</f>
        <v>15.665575862068962</v>
      </c>
      <c r="G38" s="74"/>
      <c r="H38" s="75">
        <f>AVERAGE(H8:H36)</f>
        <v>29.665841379310347</v>
      </c>
      <c r="I38" s="74"/>
      <c r="J38" s="75">
        <f>AVERAGE(J8:J36)</f>
        <v>54.531072413793105</v>
      </c>
      <c r="K38" s="74"/>
      <c r="L38" s="75">
        <f>AVERAGE(L8:L36)</f>
        <v>14.988889655172413</v>
      </c>
      <c r="M38" s="74"/>
      <c r="N38" s="75">
        <f>AVERAGE(N8:N36)</f>
        <v>9.8292607142857147</v>
      </c>
      <c r="O38" s="74"/>
      <c r="P38" s="75">
        <f>AVERAGE(P8:P36)</f>
        <v>12.054650000000001</v>
      </c>
      <c r="Q38" s="74"/>
      <c r="R38" s="75">
        <f>AVERAGE(R8:R36)</f>
        <v>13.657141379310346</v>
      </c>
      <c r="S38" s="76"/>
    </row>
    <row r="39" spans="1:19" x14ac:dyDescent="0.3">
      <c r="A39" s="73" t="s">
        <v>28</v>
      </c>
      <c r="B39" s="74"/>
      <c r="C39" s="74"/>
      <c r="D39" s="75">
        <f>MIN(D8:D36)</f>
        <v>-6.0225</v>
      </c>
      <c r="E39" s="74"/>
      <c r="F39" s="75">
        <f>MIN(F8:F36)</f>
        <v>8.2710000000000008</v>
      </c>
      <c r="G39" s="74"/>
      <c r="H39" s="75">
        <f>MIN(H8:H36)</f>
        <v>19.309100000000001</v>
      </c>
      <c r="I39" s="74"/>
      <c r="J39" s="75">
        <f>MIN(J8:J36)</f>
        <v>36.652999999999999</v>
      </c>
      <c r="K39" s="74"/>
      <c r="L39" s="75">
        <f>MIN(L8:L36)</f>
        <v>9.7940000000000005</v>
      </c>
      <c r="M39" s="74"/>
      <c r="N39" s="75">
        <f>MIN(N8:N36)</f>
        <v>6.3780999999999999</v>
      </c>
      <c r="O39" s="74"/>
      <c r="P39" s="75">
        <f>MIN(P8:P36)</f>
        <v>0</v>
      </c>
      <c r="Q39" s="74"/>
      <c r="R39" s="75">
        <f>MIN(R8:R36)</f>
        <v>5.8525999999999998</v>
      </c>
      <c r="S39" s="76"/>
    </row>
    <row r="40" spans="1:19" ht="15" thickBot="1" x14ac:dyDescent="0.35">
      <c r="A40" s="77" t="s">
        <v>29</v>
      </c>
      <c r="B40" s="78"/>
      <c r="C40" s="78"/>
      <c r="D40" s="79">
        <f>MAX(D8:D36)</f>
        <v>-2.63E-2</v>
      </c>
      <c r="E40" s="78"/>
      <c r="F40" s="79">
        <f>MAX(F8:F36)</f>
        <v>24.228100000000001</v>
      </c>
      <c r="G40" s="78"/>
      <c r="H40" s="79">
        <f>MAX(H8:H36)</f>
        <v>43.952399999999997</v>
      </c>
      <c r="I40" s="78"/>
      <c r="J40" s="79">
        <f>MAX(J8:J36)</f>
        <v>68.275400000000005</v>
      </c>
      <c r="K40" s="78"/>
      <c r="L40" s="79">
        <f>MAX(L8:L36)</f>
        <v>21.188199999999998</v>
      </c>
      <c r="M40" s="78"/>
      <c r="N40" s="79">
        <f>MAX(N8:N36)</f>
        <v>14.708299999999999</v>
      </c>
      <c r="O40" s="78"/>
      <c r="P40" s="79">
        <f>MAX(P8:P36)</f>
        <v>15.949</v>
      </c>
      <c r="Q40" s="78"/>
      <c r="R40" s="79">
        <f>MAX(R8:R36)</f>
        <v>19.917999999999999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348</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44330</v>
      </c>
      <c r="C8" s="65">
        <f>VLOOKUP($A8,'Return Data'!$B$7:$R$2843,4,0)</f>
        <v>36.476900000000001</v>
      </c>
      <c r="D8" s="65">
        <f>VLOOKUP($A8,'Return Data'!$B$7:$R$2843,9,0)</f>
        <v>7.2218999999999998</v>
      </c>
      <c r="E8" s="66">
        <f t="shared" ref="E8:E35" si="0">RANK(D8,D$8:D$35,0)</f>
        <v>18</v>
      </c>
      <c r="F8" s="65">
        <f>VLOOKUP($A8,'Return Data'!$B$7:$R$2843,10,0)</f>
        <v>8.7401999999999997</v>
      </c>
      <c r="G8" s="66">
        <f t="shared" ref="G8:G35" si="1">RANK(F8,F$8:F$35,0)</f>
        <v>6</v>
      </c>
      <c r="H8" s="65">
        <f>VLOOKUP($A8,'Return Data'!$B$7:$R$2843,11,0)</f>
        <v>6.3025000000000002</v>
      </c>
      <c r="I8" s="66">
        <f t="shared" ref="I8:I35" si="2">RANK(H8,H$8:H$35,0)</f>
        <v>3</v>
      </c>
      <c r="J8" s="65">
        <f>VLOOKUP($A8,'Return Data'!$B$7:$R$2843,12,0)</f>
        <v>6.7525000000000004</v>
      </c>
      <c r="K8" s="66">
        <f t="shared" ref="K8:K33" si="3">RANK(J8,J$8:J$35,0)</f>
        <v>5</v>
      </c>
      <c r="L8" s="65">
        <f>VLOOKUP($A8,'Return Data'!$B$7:$R$2843,13,0)</f>
        <v>10.660500000000001</v>
      </c>
      <c r="M8" s="66">
        <f>RANK(L8,L$8:L$35,0)</f>
        <v>2</v>
      </c>
      <c r="N8" s="65">
        <f>VLOOKUP($A8,'Return Data'!$B$7:$R$2843,17,0)</f>
        <v>5.5335000000000001</v>
      </c>
      <c r="O8" s="66">
        <f>RANK(N8,N$8:N$35,0)</f>
        <v>21</v>
      </c>
      <c r="P8" s="65">
        <f>VLOOKUP($A8,'Return Data'!$B$7:$R$2843,14,0)</f>
        <v>6.0298999999999996</v>
      </c>
      <c r="Q8" s="66">
        <f>RANK(P8,P$8:P$35,0)</f>
        <v>22</v>
      </c>
      <c r="R8" s="65">
        <f>VLOOKUP($A8,'Return Data'!$B$7:$R$2843,16,0)</f>
        <v>7.8143000000000002</v>
      </c>
      <c r="S8" s="67">
        <f t="shared" ref="S8:S35" si="4">RANK(R8,R$8:R$35,0)</f>
        <v>20</v>
      </c>
    </row>
    <row r="9" spans="1:19" x14ac:dyDescent="0.3">
      <c r="A9" s="82" t="s">
        <v>54</v>
      </c>
      <c r="B9" s="64">
        <f>VLOOKUP($A9,'Return Data'!$B$7:$R$2843,3,0)</f>
        <v>44330</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-17.001000000000001</v>
      </c>
      <c r="S9" s="67">
        <f t="shared" si="4"/>
        <v>27</v>
      </c>
    </row>
    <row r="10" spans="1:19" x14ac:dyDescent="0.3">
      <c r="A10" s="82" t="s">
        <v>55</v>
      </c>
      <c r="B10" s="64">
        <f>VLOOKUP($A10,'Return Data'!$B$7:$R$2843,3,0)</f>
        <v>44330</v>
      </c>
      <c r="C10" s="65">
        <f>VLOOKUP($A10,'Return Data'!$B$7:$R$2843,4,0)</f>
        <v>25.154499999999999</v>
      </c>
      <c r="D10" s="65">
        <f>VLOOKUP($A10,'Return Data'!$B$7:$R$2843,9,0)</f>
        <v>3.7898000000000001</v>
      </c>
      <c r="E10" s="66">
        <f t="shared" si="0"/>
        <v>24</v>
      </c>
      <c r="F10" s="65">
        <f>VLOOKUP($A10,'Return Data'!$B$7:$R$2843,10,0)</f>
        <v>10.3657</v>
      </c>
      <c r="G10" s="66">
        <f t="shared" si="1"/>
        <v>3</v>
      </c>
      <c r="H10" s="65">
        <f>VLOOKUP($A10,'Return Data'!$B$7:$R$2843,11,0)</f>
        <v>3.5472999999999999</v>
      </c>
      <c r="I10" s="66">
        <f t="shared" si="2"/>
        <v>9</v>
      </c>
      <c r="J10" s="65">
        <f>VLOOKUP($A10,'Return Data'!$B$7:$R$2843,12,0)</f>
        <v>5.2325999999999997</v>
      </c>
      <c r="K10" s="66">
        <f t="shared" si="3"/>
        <v>11</v>
      </c>
      <c r="L10" s="65">
        <f>VLOOKUP($A10,'Return Data'!$B$7:$R$2843,13,0)</f>
        <v>7.8666</v>
      </c>
      <c r="M10" s="66">
        <f t="shared" ref="M10:M33" si="5">RANK(L10,L$8:L$35,0)</f>
        <v>7</v>
      </c>
      <c r="N10" s="65">
        <f>VLOOKUP($A10,'Return Data'!$B$7:$R$2843,17,0)</f>
        <v>11.220700000000001</v>
      </c>
      <c r="O10" s="66">
        <f t="shared" ref="O10:O21" si="6">RANK(N10,N$8:N$35,0)</f>
        <v>3</v>
      </c>
      <c r="P10" s="65">
        <f>VLOOKUP($A10,'Return Data'!$B$7:$R$2843,14,0)</f>
        <v>10.6266</v>
      </c>
      <c r="Q10" s="66">
        <f t="shared" ref="Q10:Q21" si="7">RANK(P10,P$8:P$35,0)</f>
        <v>2</v>
      </c>
      <c r="R10" s="65">
        <f>VLOOKUP($A10,'Return Data'!$B$7:$R$2843,16,0)</f>
        <v>9.6280999999999999</v>
      </c>
      <c r="S10" s="67">
        <f t="shared" si="4"/>
        <v>3</v>
      </c>
    </row>
    <row r="11" spans="1:19" x14ac:dyDescent="0.3">
      <c r="A11" s="82" t="s">
        <v>56</v>
      </c>
      <c r="B11" s="64">
        <f>VLOOKUP($A11,'Return Data'!$B$7:$R$2843,3,0)</f>
        <v>44330</v>
      </c>
      <c r="C11" s="65">
        <f>VLOOKUP($A11,'Return Data'!$B$7:$R$2843,4,0)</f>
        <v>19.496500000000001</v>
      </c>
      <c r="D11" s="65">
        <f>VLOOKUP($A11,'Return Data'!$B$7:$R$2843,9,0)</f>
        <v>8.3032000000000004</v>
      </c>
      <c r="E11" s="66">
        <f t="shared" si="0"/>
        <v>12</v>
      </c>
      <c r="F11" s="65">
        <f>VLOOKUP($A11,'Return Data'!$B$7:$R$2843,10,0)</f>
        <v>4.6281999999999996</v>
      </c>
      <c r="G11" s="66">
        <f t="shared" si="1"/>
        <v>22</v>
      </c>
      <c r="H11" s="65">
        <f>VLOOKUP($A11,'Return Data'!$B$7:$R$2843,11,0)</f>
        <v>7.9177999999999997</v>
      </c>
      <c r="I11" s="66">
        <f t="shared" si="2"/>
        <v>2</v>
      </c>
      <c r="J11" s="65">
        <f>VLOOKUP($A11,'Return Data'!$B$7:$R$2843,12,0)</f>
        <v>7.3954000000000004</v>
      </c>
      <c r="K11" s="66">
        <f t="shared" si="3"/>
        <v>2</v>
      </c>
      <c r="L11" s="65">
        <f>VLOOKUP($A11,'Return Data'!$B$7:$R$2843,13,0)</f>
        <v>6.0867000000000004</v>
      </c>
      <c r="M11" s="66">
        <f t="shared" si="5"/>
        <v>11</v>
      </c>
      <c r="N11" s="65">
        <f>VLOOKUP($A11,'Return Data'!$B$7:$R$2843,17,0)</f>
        <v>4.0229999999999997</v>
      </c>
      <c r="O11" s="66">
        <f t="shared" si="6"/>
        <v>23</v>
      </c>
      <c r="P11" s="65">
        <f>VLOOKUP($A11,'Return Data'!$B$7:$R$2843,14,0)</f>
        <v>4.6840999999999999</v>
      </c>
      <c r="Q11" s="66">
        <f t="shared" si="7"/>
        <v>23</v>
      </c>
      <c r="R11" s="65">
        <f>VLOOKUP($A11,'Return Data'!$B$7:$R$2843,16,0)</f>
        <v>7.6368999999999998</v>
      </c>
      <c r="S11" s="67">
        <f t="shared" si="4"/>
        <v>21</v>
      </c>
    </row>
    <row r="12" spans="1:19" x14ac:dyDescent="0.3">
      <c r="A12" s="82" t="s">
        <v>57</v>
      </c>
      <c r="B12" s="64">
        <f>VLOOKUP($A12,'Return Data'!$B$7:$R$2843,3,0)</f>
        <v>44330</v>
      </c>
      <c r="C12" s="65">
        <f>VLOOKUP($A12,'Return Data'!$B$7:$R$2843,4,0)</f>
        <v>38.6297</v>
      </c>
      <c r="D12" s="65">
        <f>VLOOKUP($A12,'Return Data'!$B$7:$R$2843,9,0)</f>
        <v>10.0563</v>
      </c>
      <c r="E12" s="66">
        <f t="shared" si="0"/>
        <v>6</v>
      </c>
      <c r="F12" s="65">
        <f>VLOOKUP($A12,'Return Data'!$B$7:$R$2843,10,0)</f>
        <v>5.8680000000000003</v>
      </c>
      <c r="G12" s="66">
        <f t="shared" si="1"/>
        <v>16</v>
      </c>
      <c r="H12" s="65">
        <f>VLOOKUP($A12,'Return Data'!$B$7:$R$2843,11,0)</f>
        <v>2.1031</v>
      </c>
      <c r="I12" s="66">
        <f t="shared" si="2"/>
        <v>19</v>
      </c>
      <c r="J12" s="65">
        <f>VLOOKUP($A12,'Return Data'!$B$7:$R$2843,12,0)</f>
        <v>4.2108999999999996</v>
      </c>
      <c r="K12" s="66">
        <f t="shared" si="3"/>
        <v>16</v>
      </c>
      <c r="L12" s="65">
        <f>VLOOKUP($A12,'Return Data'!$B$7:$R$2843,13,0)</f>
        <v>4.5045999999999999</v>
      </c>
      <c r="M12" s="66">
        <f t="shared" si="5"/>
        <v>25</v>
      </c>
      <c r="N12" s="65">
        <f>VLOOKUP($A12,'Return Data'!$B$7:$R$2843,17,0)</f>
        <v>8.2607999999999997</v>
      </c>
      <c r="O12" s="66">
        <f t="shared" si="6"/>
        <v>16</v>
      </c>
      <c r="P12" s="65">
        <f>VLOOKUP($A12,'Return Data'!$B$7:$R$2843,14,0)</f>
        <v>8.2218999999999998</v>
      </c>
      <c r="Q12" s="66">
        <f t="shared" si="7"/>
        <v>17</v>
      </c>
      <c r="R12" s="65">
        <f>VLOOKUP($A12,'Return Data'!$B$7:$R$2843,16,0)</f>
        <v>8.7199000000000009</v>
      </c>
      <c r="S12" s="67">
        <f t="shared" si="4"/>
        <v>11</v>
      </c>
    </row>
    <row r="13" spans="1:19" x14ac:dyDescent="0.3">
      <c r="A13" s="82" t="s">
        <v>58</v>
      </c>
      <c r="B13" s="64">
        <f>VLOOKUP($A13,'Return Data'!$B$7:$R$2843,3,0)</f>
        <v>44330</v>
      </c>
      <c r="C13" s="65">
        <f>VLOOKUP($A13,'Return Data'!$B$7:$R$2843,4,0)</f>
        <v>25.273</v>
      </c>
      <c r="D13" s="65">
        <f>VLOOKUP($A13,'Return Data'!$B$7:$R$2843,9,0)</f>
        <v>3.9582000000000002</v>
      </c>
      <c r="E13" s="66">
        <f t="shared" si="0"/>
        <v>23</v>
      </c>
      <c r="F13" s="65">
        <f>VLOOKUP($A13,'Return Data'!$B$7:$R$2843,10,0)</f>
        <v>2.7887</v>
      </c>
      <c r="G13" s="66">
        <f t="shared" si="1"/>
        <v>26</v>
      </c>
      <c r="H13" s="65">
        <f>VLOOKUP($A13,'Return Data'!$B$7:$R$2843,11,0)</f>
        <v>1.7005999999999999</v>
      </c>
      <c r="I13" s="66">
        <f t="shared" si="2"/>
        <v>23</v>
      </c>
      <c r="J13" s="65">
        <f>VLOOKUP($A13,'Return Data'!$B$7:$R$2843,12,0)</f>
        <v>3.2702</v>
      </c>
      <c r="K13" s="66">
        <f t="shared" si="3"/>
        <v>23</v>
      </c>
      <c r="L13" s="65">
        <f>VLOOKUP($A13,'Return Data'!$B$7:$R$2843,13,0)</f>
        <v>4.6604999999999999</v>
      </c>
      <c r="M13" s="66">
        <f t="shared" si="5"/>
        <v>24</v>
      </c>
      <c r="N13" s="65">
        <f>VLOOKUP($A13,'Return Data'!$B$7:$R$2843,17,0)</f>
        <v>8.8383000000000003</v>
      </c>
      <c r="O13" s="66">
        <f t="shared" si="6"/>
        <v>14</v>
      </c>
      <c r="P13" s="65">
        <f>VLOOKUP($A13,'Return Data'!$B$7:$R$2843,14,0)</f>
        <v>8.3181999999999992</v>
      </c>
      <c r="Q13" s="66">
        <f t="shared" si="7"/>
        <v>15</v>
      </c>
      <c r="R13" s="65">
        <f>VLOOKUP($A13,'Return Data'!$B$7:$R$2843,16,0)</f>
        <v>8.7080000000000002</v>
      </c>
      <c r="S13" s="67">
        <f t="shared" si="4"/>
        <v>12</v>
      </c>
    </row>
    <row r="14" spans="1:19" x14ac:dyDescent="0.3">
      <c r="A14" s="82" t="s">
        <v>59</v>
      </c>
      <c r="B14" s="64">
        <f>VLOOKUP($A14,'Return Data'!$B$7:$R$2843,3,0)</f>
        <v>44330</v>
      </c>
      <c r="C14" s="65">
        <f>VLOOKUP($A14,'Return Data'!$B$7:$R$2843,4,0)</f>
        <v>2733.9398999999999</v>
      </c>
      <c r="D14" s="65">
        <f>VLOOKUP($A14,'Return Data'!$B$7:$R$2843,9,0)</f>
        <v>7.5835999999999997</v>
      </c>
      <c r="E14" s="66">
        <f t="shared" si="0"/>
        <v>15</v>
      </c>
      <c r="F14" s="65">
        <f>VLOOKUP($A14,'Return Data'!$B$7:$R$2843,10,0)</f>
        <v>6.7046000000000001</v>
      </c>
      <c r="G14" s="66">
        <f t="shared" si="1"/>
        <v>9</v>
      </c>
      <c r="H14" s="65">
        <f>VLOOKUP($A14,'Return Data'!$B$7:$R$2843,11,0)</f>
        <v>2.2494000000000001</v>
      </c>
      <c r="I14" s="66">
        <f t="shared" si="2"/>
        <v>18</v>
      </c>
      <c r="J14" s="65">
        <f>VLOOKUP($A14,'Return Data'!$B$7:$R$2843,12,0)</f>
        <v>4.0622999999999996</v>
      </c>
      <c r="K14" s="66">
        <f t="shared" si="3"/>
        <v>19</v>
      </c>
      <c r="L14" s="65">
        <f>VLOOKUP($A14,'Return Data'!$B$7:$R$2843,13,0)</f>
        <v>5.4607000000000001</v>
      </c>
      <c r="M14" s="66">
        <f t="shared" si="5"/>
        <v>15</v>
      </c>
      <c r="N14" s="65">
        <f>VLOOKUP($A14,'Return Data'!$B$7:$R$2843,17,0)</f>
        <v>11.435</v>
      </c>
      <c r="O14" s="66">
        <f t="shared" si="6"/>
        <v>1</v>
      </c>
      <c r="P14" s="65">
        <f>VLOOKUP($A14,'Return Data'!$B$7:$R$2843,14,0)</f>
        <v>10.3104</v>
      </c>
      <c r="Q14" s="66">
        <f t="shared" si="7"/>
        <v>4</v>
      </c>
      <c r="R14" s="65">
        <f>VLOOKUP($A14,'Return Data'!$B$7:$R$2843,16,0)</f>
        <v>8.9491999999999994</v>
      </c>
      <c r="S14" s="67">
        <f t="shared" si="4"/>
        <v>8</v>
      </c>
    </row>
    <row r="15" spans="1:19" x14ac:dyDescent="0.3">
      <c r="A15" s="82" t="s">
        <v>61</v>
      </c>
      <c r="B15" s="64">
        <f>VLOOKUP($A15,'Return Data'!$B$7:$R$2843,3,0)</f>
        <v>44330</v>
      </c>
      <c r="C15" s="65">
        <f>VLOOKUP($A15,'Return Data'!$B$7:$R$2843,4,0)</f>
        <v>77.132599999999996</v>
      </c>
      <c r="D15" s="65">
        <f>VLOOKUP($A15,'Return Data'!$B$7:$R$2843,9,0)</f>
        <v>14.3904</v>
      </c>
      <c r="E15" s="66">
        <f t="shared" si="0"/>
        <v>1</v>
      </c>
      <c r="F15" s="65">
        <f>VLOOKUP($A15,'Return Data'!$B$7:$R$2843,10,0)</f>
        <v>18.992000000000001</v>
      </c>
      <c r="G15" s="66">
        <f t="shared" si="1"/>
        <v>1</v>
      </c>
      <c r="H15" s="65">
        <f>VLOOKUP($A15,'Return Data'!$B$7:$R$2843,11,0)</f>
        <v>17.159300000000002</v>
      </c>
      <c r="I15" s="66">
        <f t="shared" si="2"/>
        <v>1</v>
      </c>
      <c r="J15" s="65">
        <f>VLOOKUP($A15,'Return Data'!$B$7:$R$2843,12,0)</f>
        <v>12.929</v>
      </c>
      <c r="K15" s="66">
        <f t="shared" si="3"/>
        <v>1</v>
      </c>
      <c r="L15" s="65">
        <f>VLOOKUP($A15,'Return Data'!$B$7:$R$2843,13,0)</f>
        <v>10.9588</v>
      </c>
      <c r="M15" s="66">
        <f t="shared" si="5"/>
        <v>1</v>
      </c>
      <c r="N15" s="65">
        <f>VLOOKUP($A15,'Return Data'!$B$7:$R$2843,17,0)</f>
        <v>4.6737000000000002</v>
      </c>
      <c r="O15" s="66">
        <f t="shared" si="6"/>
        <v>22</v>
      </c>
      <c r="P15" s="65">
        <f>VLOOKUP($A15,'Return Data'!$B$7:$R$2843,14,0)</f>
        <v>6.4442000000000004</v>
      </c>
      <c r="Q15" s="66">
        <f t="shared" si="7"/>
        <v>20</v>
      </c>
      <c r="R15" s="65">
        <f>VLOOKUP($A15,'Return Data'!$B$7:$R$2843,16,0)</f>
        <v>8.4967000000000006</v>
      </c>
      <c r="S15" s="67">
        <f t="shared" si="4"/>
        <v>14</v>
      </c>
    </row>
    <row r="16" spans="1:19" x14ac:dyDescent="0.3">
      <c r="A16" s="82" t="s">
        <v>62</v>
      </c>
      <c r="B16" s="64">
        <f>VLOOKUP($A16,'Return Data'!$B$7:$R$2843,3,0)</f>
        <v>44330</v>
      </c>
      <c r="C16" s="65">
        <f>VLOOKUP($A16,'Return Data'!$B$7:$R$2843,4,0)</f>
        <v>72.513400000000004</v>
      </c>
      <c r="D16" s="65">
        <f>VLOOKUP($A16,'Return Data'!$B$7:$R$2843,9,0)</f>
        <v>6.8567</v>
      </c>
      <c r="E16" s="66">
        <f t="shared" si="0"/>
        <v>19</v>
      </c>
      <c r="F16" s="65">
        <f>VLOOKUP($A16,'Return Data'!$B$7:$R$2843,10,0)</f>
        <v>3.2936999999999999</v>
      </c>
      <c r="G16" s="66">
        <f t="shared" si="1"/>
        <v>23</v>
      </c>
      <c r="H16" s="65">
        <f>VLOOKUP($A16,'Return Data'!$B$7:$R$2843,11,0)</f>
        <v>2.6347</v>
      </c>
      <c r="I16" s="66">
        <f t="shared" si="2"/>
        <v>15</v>
      </c>
      <c r="J16" s="65">
        <f>VLOOKUP($A16,'Return Data'!$B$7:$R$2843,12,0)</f>
        <v>4.2839</v>
      </c>
      <c r="K16" s="66">
        <f t="shared" si="3"/>
        <v>14</v>
      </c>
      <c r="L16" s="65">
        <f>VLOOKUP($A16,'Return Data'!$B$7:$R$2843,13,0)</f>
        <v>6.7289000000000003</v>
      </c>
      <c r="M16" s="66">
        <f t="shared" si="5"/>
        <v>10</v>
      </c>
      <c r="N16" s="65">
        <f>VLOOKUP($A16,'Return Data'!$B$7:$R$2843,17,0)</f>
        <v>8.0630000000000006</v>
      </c>
      <c r="O16" s="66">
        <f t="shared" si="6"/>
        <v>17</v>
      </c>
      <c r="P16" s="65">
        <f>VLOOKUP($A16,'Return Data'!$B$7:$R$2843,14,0)</f>
        <v>6.1764999999999999</v>
      </c>
      <c r="Q16" s="66">
        <f t="shared" si="7"/>
        <v>21</v>
      </c>
      <c r="R16" s="65">
        <f>VLOOKUP($A16,'Return Data'!$B$7:$R$2843,16,0)</f>
        <v>7.8672000000000004</v>
      </c>
      <c r="S16" s="67">
        <f t="shared" si="4"/>
        <v>18</v>
      </c>
    </row>
    <row r="17" spans="1:19" x14ac:dyDescent="0.3">
      <c r="A17" s="82" t="s">
        <v>63</v>
      </c>
      <c r="B17" s="64">
        <f>VLOOKUP($A17,'Return Data'!$B$7:$R$2843,3,0)</f>
        <v>44330</v>
      </c>
      <c r="C17" s="65">
        <f>VLOOKUP($A17,'Return Data'!$B$7:$R$2843,4,0)</f>
        <v>30.267800000000001</v>
      </c>
      <c r="D17" s="65">
        <f>VLOOKUP($A17,'Return Data'!$B$7:$R$2843,9,0)</f>
        <v>7.9307999999999996</v>
      </c>
      <c r="E17" s="66">
        <f t="shared" si="0"/>
        <v>14</v>
      </c>
      <c r="F17" s="65">
        <f>VLOOKUP($A17,'Return Data'!$B$7:$R$2843,10,0)</f>
        <v>5.7803000000000004</v>
      </c>
      <c r="G17" s="66">
        <f t="shared" si="1"/>
        <v>17</v>
      </c>
      <c r="H17" s="65">
        <f>VLOOKUP($A17,'Return Data'!$B$7:$R$2843,11,0)</f>
        <v>2.3081999999999998</v>
      </c>
      <c r="I17" s="66">
        <f t="shared" si="2"/>
        <v>17</v>
      </c>
      <c r="J17" s="65">
        <f>VLOOKUP($A17,'Return Data'!$B$7:$R$2843,12,0)</f>
        <v>4.0350000000000001</v>
      </c>
      <c r="K17" s="66">
        <f t="shared" si="3"/>
        <v>20</v>
      </c>
      <c r="L17" s="65">
        <f>VLOOKUP($A17,'Return Data'!$B$7:$R$2843,13,0)</f>
        <v>5.4473000000000003</v>
      </c>
      <c r="M17" s="66">
        <f t="shared" si="5"/>
        <v>17</v>
      </c>
      <c r="N17" s="65">
        <f>VLOOKUP($A17,'Return Data'!$B$7:$R$2843,17,0)</f>
        <v>8.9359000000000002</v>
      </c>
      <c r="O17" s="66">
        <f t="shared" si="6"/>
        <v>13</v>
      </c>
      <c r="P17" s="65">
        <f>VLOOKUP($A17,'Return Data'!$B$7:$R$2843,14,0)</f>
        <v>8.9215</v>
      </c>
      <c r="Q17" s="66">
        <f t="shared" si="7"/>
        <v>11</v>
      </c>
      <c r="R17" s="65">
        <f>VLOOKUP($A17,'Return Data'!$B$7:$R$2843,16,0)</f>
        <v>7.8578999999999999</v>
      </c>
      <c r="S17" s="67">
        <f t="shared" si="4"/>
        <v>19</v>
      </c>
    </row>
    <row r="18" spans="1:19" x14ac:dyDescent="0.3">
      <c r="A18" s="82" t="s">
        <v>64</v>
      </c>
      <c r="B18" s="64">
        <f>VLOOKUP($A18,'Return Data'!$B$7:$R$2843,3,0)</f>
        <v>44330</v>
      </c>
      <c r="C18" s="65">
        <f>VLOOKUP($A18,'Return Data'!$B$7:$R$2843,4,0)</f>
        <v>29.6248</v>
      </c>
      <c r="D18" s="65">
        <f>VLOOKUP($A18,'Return Data'!$B$7:$R$2843,9,0)</f>
        <v>9.0813000000000006</v>
      </c>
      <c r="E18" s="66">
        <f t="shared" si="0"/>
        <v>11</v>
      </c>
      <c r="F18" s="65">
        <f>VLOOKUP($A18,'Return Data'!$B$7:$R$2843,10,0)</f>
        <v>7.7084000000000001</v>
      </c>
      <c r="G18" s="66">
        <f t="shared" si="1"/>
        <v>8</v>
      </c>
      <c r="H18" s="65">
        <f>VLOOKUP($A18,'Return Data'!$B$7:$R$2843,11,0)</f>
        <v>5.6318000000000001</v>
      </c>
      <c r="I18" s="66">
        <f t="shared" si="2"/>
        <v>6</v>
      </c>
      <c r="J18" s="65">
        <f>VLOOKUP($A18,'Return Data'!$B$7:$R$2843,12,0)</f>
        <v>7.0660999999999996</v>
      </c>
      <c r="K18" s="66">
        <f t="shared" si="3"/>
        <v>4</v>
      </c>
      <c r="L18" s="65">
        <f>VLOOKUP($A18,'Return Data'!$B$7:$R$2843,13,0)</f>
        <v>9.5854999999999997</v>
      </c>
      <c r="M18" s="66">
        <f t="shared" si="5"/>
        <v>3</v>
      </c>
      <c r="N18" s="65">
        <f>VLOOKUP($A18,'Return Data'!$B$7:$R$2843,17,0)</f>
        <v>11.0962</v>
      </c>
      <c r="O18" s="66">
        <f t="shared" si="6"/>
        <v>4</v>
      </c>
      <c r="P18" s="65">
        <f>VLOOKUP($A18,'Return Data'!$B$7:$R$2843,14,0)</f>
        <v>10.152900000000001</v>
      </c>
      <c r="Q18" s="66">
        <f t="shared" si="7"/>
        <v>6</v>
      </c>
      <c r="R18" s="65">
        <f>VLOOKUP($A18,'Return Data'!$B$7:$R$2843,16,0)</f>
        <v>10.8344</v>
      </c>
      <c r="S18" s="67">
        <f t="shared" si="4"/>
        <v>1</v>
      </c>
    </row>
    <row r="19" spans="1:19" x14ac:dyDescent="0.3">
      <c r="A19" s="82" t="s">
        <v>65</v>
      </c>
      <c r="B19" s="64">
        <f>VLOOKUP($A19,'Return Data'!$B$7:$R$2843,3,0)</f>
        <v>44330</v>
      </c>
      <c r="C19" s="65">
        <f>VLOOKUP($A19,'Return Data'!$B$7:$R$2843,4,0)</f>
        <v>18.642600000000002</v>
      </c>
      <c r="D19" s="65">
        <f>VLOOKUP($A19,'Return Data'!$B$7:$R$2843,9,0)</f>
        <v>11.4512</v>
      </c>
      <c r="E19" s="66">
        <f t="shared" si="0"/>
        <v>4</v>
      </c>
      <c r="F19" s="65">
        <f>VLOOKUP($A19,'Return Data'!$B$7:$R$2843,10,0)</f>
        <v>6.0429000000000004</v>
      </c>
      <c r="G19" s="66">
        <f t="shared" si="1"/>
        <v>15</v>
      </c>
      <c r="H19" s="65">
        <f>VLOOKUP($A19,'Return Data'!$B$7:$R$2843,11,0)</f>
        <v>5.6919000000000004</v>
      </c>
      <c r="I19" s="66">
        <f t="shared" si="2"/>
        <v>5</v>
      </c>
      <c r="J19" s="65">
        <f>VLOOKUP($A19,'Return Data'!$B$7:$R$2843,12,0)</f>
        <v>6.1734</v>
      </c>
      <c r="K19" s="66">
        <f t="shared" si="3"/>
        <v>6</v>
      </c>
      <c r="L19" s="65">
        <f>VLOOKUP($A19,'Return Data'!$B$7:$R$2843,13,0)</f>
        <v>8.8320000000000007</v>
      </c>
      <c r="M19" s="66">
        <f t="shared" si="5"/>
        <v>4</v>
      </c>
      <c r="N19" s="65">
        <f>VLOOKUP($A19,'Return Data'!$B$7:$R$2843,17,0)</f>
        <v>7.7095000000000002</v>
      </c>
      <c r="O19" s="66">
        <f t="shared" si="6"/>
        <v>19</v>
      </c>
      <c r="P19" s="65">
        <f>VLOOKUP($A19,'Return Data'!$B$7:$R$2843,14,0)</f>
        <v>8.2423999999999999</v>
      </c>
      <c r="Q19" s="66">
        <f t="shared" si="7"/>
        <v>16</v>
      </c>
      <c r="R19" s="65">
        <f>VLOOKUP($A19,'Return Data'!$B$7:$R$2843,16,0)</f>
        <v>6.6917</v>
      </c>
      <c r="S19" s="67">
        <f t="shared" si="4"/>
        <v>25</v>
      </c>
    </row>
    <row r="20" spans="1:19" x14ac:dyDescent="0.3">
      <c r="A20" s="82" t="s">
        <v>66</v>
      </c>
      <c r="B20" s="64">
        <f>VLOOKUP($A20,'Return Data'!$B$7:$R$2843,3,0)</f>
        <v>44330</v>
      </c>
      <c r="C20" s="65">
        <f>VLOOKUP($A20,'Return Data'!$B$7:$R$2843,4,0)</f>
        <v>29.238099999999999</v>
      </c>
      <c r="D20" s="65">
        <f>VLOOKUP($A20,'Return Data'!$B$7:$R$2843,9,0)</f>
        <v>11.9961</v>
      </c>
      <c r="E20" s="66">
        <f t="shared" si="0"/>
        <v>3</v>
      </c>
      <c r="F20" s="65">
        <f>VLOOKUP($A20,'Return Data'!$B$7:$R$2843,10,0)</f>
        <v>4.9523999999999999</v>
      </c>
      <c r="G20" s="66">
        <f t="shared" si="1"/>
        <v>20</v>
      </c>
      <c r="H20" s="65">
        <f>VLOOKUP($A20,'Return Data'!$B$7:$R$2843,11,0)</f>
        <v>1.9419</v>
      </c>
      <c r="I20" s="66">
        <f t="shared" si="2"/>
        <v>21</v>
      </c>
      <c r="J20" s="65">
        <f>VLOOKUP($A20,'Return Data'!$B$7:$R$2843,12,0)</f>
        <v>4.2607999999999997</v>
      </c>
      <c r="K20" s="66">
        <f t="shared" si="3"/>
        <v>15</v>
      </c>
      <c r="L20" s="65">
        <f>VLOOKUP($A20,'Return Data'!$B$7:$R$2843,13,0)</f>
        <v>5.9162999999999997</v>
      </c>
      <c r="M20" s="66">
        <f t="shared" si="5"/>
        <v>13</v>
      </c>
      <c r="N20" s="65">
        <f>VLOOKUP($A20,'Return Data'!$B$7:$R$2843,17,0)</f>
        <v>11.3637</v>
      </c>
      <c r="O20" s="66">
        <f t="shared" si="6"/>
        <v>2</v>
      </c>
      <c r="P20" s="65">
        <f>VLOOKUP($A20,'Return Data'!$B$7:$R$2843,14,0)</f>
        <v>10.901</v>
      </c>
      <c r="Q20" s="66">
        <f t="shared" si="7"/>
        <v>1</v>
      </c>
      <c r="R20" s="65">
        <f>VLOOKUP($A20,'Return Data'!$B$7:$R$2843,16,0)</f>
        <v>9.5236000000000001</v>
      </c>
      <c r="S20" s="67">
        <f t="shared" si="4"/>
        <v>4</v>
      </c>
    </row>
    <row r="21" spans="1:19" x14ac:dyDescent="0.3">
      <c r="A21" s="82" t="s">
        <v>67</v>
      </c>
      <c r="B21" s="64">
        <f>VLOOKUP($A21,'Return Data'!$B$7:$R$2843,3,0)</f>
        <v>44330</v>
      </c>
      <c r="C21" s="65">
        <f>VLOOKUP($A21,'Return Data'!$B$7:$R$2843,4,0)</f>
        <v>17.849900000000002</v>
      </c>
      <c r="D21" s="65">
        <f>VLOOKUP($A21,'Return Data'!$B$7:$R$2843,9,0)</f>
        <v>12.3893</v>
      </c>
      <c r="E21" s="66">
        <f t="shared" si="0"/>
        <v>2</v>
      </c>
      <c r="F21" s="65">
        <f>VLOOKUP($A21,'Return Data'!$B$7:$R$2843,10,0)</f>
        <v>9.3141999999999996</v>
      </c>
      <c r="G21" s="66">
        <f t="shared" si="1"/>
        <v>4</v>
      </c>
      <c r="H21" s="65">
        <f>VLOOKUP($A21,'Return Data'!$B$7:$R$2843,11,0)</f>
        <v>5.8937999999999997</v>
      </c>
      <c r="I21" s="66">
        <f t="shared" si="2"/>
        <v>4</v>
      </c>
      <c r="J21" s="65">
        <f>VLOOKUP($A21,'Return Data'!$B$7:$R$2843,12,0)</f>
        <v>7.1806000000000001</v>
      </c>
      <c r="K21" s="66">
        <f t="shared" si="3"/>
        <v>3</v>
      </c>
      <c r="L21" s="65">
        <f>VLOOKUP($A21,'Return Data'!$B$7:$R$2843,13,0)</f>
        <v>8.5825999999999993</v>
      </c>
      <c r="M21" s="66">
        <f t="shared" si="5"/>
        <v>5</v>
      </c>
      <c r="N21" s="65">
        <f>VLOOKUP($A21,'Return Data'!$B$7:$R$2843,17,0)</f>
        <v>7.9598000000000004</v>
      </c>
      <c r="O21" s="66">
        <f t="shared" si="6"/>
        <v>18</v>
      </c>
      <c r="P21" s="65">
        <f>VLOOKUP($A21,'Return Data'!$B$7:$R$2843,14,0)</f>
        <v>7.8277999999999999</v>
      </c>
      <c r="Q21" s="66">
        <f t="shared" si="7"/>
        <v>18</v>
      </c>
      <c r="R21" s="65">
        <f>VLOOKUP($A21,'Return Data'!$B$7:$R$2843,16,0)</f>
        <v>7.6167999999999996</v>
      </c>
      <c r="S21" s="67">
        <f t="shared" si="4"/>
        <v>22</v>
      </c>
    </row>
    <row r="22" spans="1:19" x14ac:dyDescent="0.3">
      <c r="A22" s="82" t="s">
        <v>68</v>
      </c>
      <c r="B22" s="64">
        <f>VLOOKUP($A22,'Return Data'!$B$7:$R$2843,3,0)</f>
        <v>44330</v>
      </c>
      <c r="C22" s="65">
        <f>VLOOKUP($A22,'Return Data'!$B$7:$R$2843,4,0)</f>
        <v>1207.3776</v>
      </c>
      <c r="D22" s="65">
        <f>VLOOKUP($A22,'Return Data'!$B$7:$R$2843,9,0)</f>
        <v>8.2090999999999994</v>
      </c>
      <c r="E22" s="66">
        <f t="shared" si="0"/>
        <v>13</v>
      </c>
      <c r="F22" s="65">
        <f>VLOOKUP($A22,'Return Data'!$B$7:$R$2843,10,0)</f>
        <v>6.1588000000000003</v>
      </c>
      <c r="G22" s="66">
        <f t="shared" si="1"/>
        <v>14</v>
      </c>
      <c r="H22" s="65">
        <f>VLOOKUP($A22,'Return Data'!$B$7:$R$2843,11,0)</f>
        <v>3.1839</v>
      </c>
      <c r="I22" s="66">
        <f t="shared" si="2"/>
        <v>12</v>
      </c>
      <c r="J22" s="65">
        <f>VLOOKUP($A22,'Return Data'!$B$7:$R$2843,12,0)</f>
        <v>5.6940999999999997</v>
      </c>
      <c r="K22" s="66">
        <f t="shared" si="3"/>
        <v>9</v>
      </c>
      <c r="L22" s="65">
        <f>VLOOKUP($A22,'Return Data'!$B$7:$R$2843,13,0)</f>
        <v>5.8731</v>
      </c>
      <c r="M22" s="66">
        <f t="shared" si="5"/>
        <v>14</v>
      </c>
      <c r="N22" s="65"/>
      <c r="O22" s="66"/>
      <c r="P22" s="65"/>
      <c r="Q22" s="66"/>
      <c r="R22" s="65">
        <f>VLOOKUP($A22,'Return Data'!$B$7:$R$2843,16,0)</f>
        <v>8.0164000000000009</v>
      </c>
      <c r="S22" s="67">
        <f t="shared" si="4"/>
        <v>17</v>
      </c>
    </row>
    <row r="23" spans="1:19" x14ac:dyDescent="0.3">
      <c r="A23" s="82" t="s">
        <v>69</v>
      </c>
      <c r="B23" s="64">
        <f>VLOOKUP($A23,'Return Data'!$B$7:$R$2843,3,0)</f>
        <v>44330</v>
      </c>
      <c r="C23" s="65">
        <f>VLOOKUP($A23,'Return Data'!$B$7:$R$2843,4,0)</f>
        <v>34.153700000000001</v>
      </c>
      <c r="D23" s="65">
        <f>VLOOKUP($A23,'Return Data'!$B$7:$R$2843,9,0)</f>
        <v>9.3095999999999997</v>
      </c>
      <c r="E23" s="66">
        <f t="shared" si="0"/>
        <v>8</v>
      </c>
      <c r="F23" s="65">
        <f>VLOOKUP($A23,'Return Data'!$B$7:$R$2843,10,0)</f>
        <v>6.1795</v>
      </c>
      <c r="G23" s="66">
        <f t="shared" si="1"/>
        <v>13</v>
      </c>
      <c r="H23" s="65">
        <f>VLOOKUP($A23,'Return Data'!$B$7:$R$2843,11,0)</f>
        <v>3.532</v>
      </c>
      <c r="I23" s="66">
        <f t="shared" si="2"/>
        <v>10</v>
      </c>
      <c r="J23" s="65">
        <f>VLOOKUP($A23,'Return Data'!$B$7:$R$2843,12,0)</f>
        <v>4.8375000000000004</v>
      </c>
      <c r="K23" s="66">
        <f t="shared" si="3"/>
        <v>13</v>
      </c>
      <c r="L23" s="65">
        <f>VLOOKUP($A23,'Return Data'!$B$7:$R$2843,13,0)</f>
        <v>6.8696000000000002</v>
      </c>
      <c r="M23" s="66">
        <f t="shared" si="5"/>
        <v>9</v>
      </c>
      <c r="N23" s="65">
        <f>VLOOKUP($A23,'Return Data'!$B$7:$R$2843,17,0)</f>
        <v>6.6577999999999999</v>
      </c>
      <c r="O23" s="66">
        <f t="shared" ref="O23:O33" si="8">RANK(N23,N$8:N$35,0)</f>
        <v>20</v>
      </c>
      <c r="P23" s="65">
        <f>VLOOKUP($A23,'Return Data'!$B$7:$R$2843,14,0)</f>
        <v>7.0675999999999997</v>
      </c>
      <c r="Q23" s="66">
        <f t="shared" ref="Q23:Q33" si="9">RANK(P23,P$8:P$35,0)</f>
        <v>19</v>
      </c>
      <c r="R23" s="65">
        <f>VLOOKUP($A23,'Return Data'!$B$7:$R$2843,16,0)</f>
        <v>8.2142999999999997</v>
      </c>
      <c r="S23" s="67">
        <f t="shared" si="4"/>
        <v>16</v>
      </c>
    </row>
    <row r="24" spans="1:19" x14ac:dyDescent="0.3">
      <c r="A24" s="82" t="s">
        <v>70</v>
      </c>
      <c r="B24" s="64">
        <f>VLOOKUP($A24,'Return Data'!$B$7:$R$2843,3,0)</f>
        <v>44330</v>
      </c>
      <c r="C24" s="65">
        <f>VLOOKUP($A24,'Return Data'!$B$7:$R$2843,4,0)</f>
        <v>30.825700000000001</v>
      </c>
      <c r="D24" s="65">
        <f>VLOOKUP($A24,'Return Data'!$B$7:$R$2843,9,0)</f>
        <v>6.5609999999999999</v>
      </c>
      <c r="E24" s="66">
        <f t="shared" si="0"/>
        <v>20</v>
      </c>
      <c r="F24" s="65">
        <f>VLOOKUP($A24,'Return Data'!$B$7:$R$2843,10,0)</f>
        <v>6.2169999999999996</v>
      </c>
      <c r="G24" s="66">
        <f t="shared" si="1"/>
        <v>12</v>
      </c>
      <c r="H24" s="65">
        <f>VLOOKUP($A24,'Return Data'!$B$7:$R$2843,11,0)</f>
        <v>2.8639000000000001</v>
      </c>
      <c r="I24" s="66">
        <f t="shared" si="2"/>
        <v>14</v>
      </c>
      <c r="J24" s="65">
        <f>VLOOKUP($A24,'Return Data'!$B$7:$R$2843,12,0)</f>
        <v>5.8384999999999998</v>
      </c>
      <c r="K24" s="66">
        <f t="shared" si="3"/>
        <v>7</v>
      </c>
      <c r="L24" s="65">
        <f>VLOOKUP($A24,'Return Data'!$B$7:$R$2843,13,0)</f>
        <v>8.0420999999999996</v>
      </c>
      <c r="M24" s="66">
        <f t="shared" si="5"/>
        <v>6</v>
      </c>
      <c r="N24" s="65">
        <f>VLOOKUP($A24,'Return Data'!$B$7:$R$2843,17,0)</f>
        <v>10.369199999999999</v>
      </c>
      <c r="O24" s="66">
        <f t="shared" si="8"/>
        <v>7</v>
      </c>
      <c r="P24" s="65">
        <f>VLOOKUP($A24,'Return Data'!$B$7:$R$2843,14,0)</f>
        <v>10.3955</v>
      </c>
      <c r="Q24" s="66">
        <f t="shared" si="9"/>
        <v>3</v>
      </c>
      <c r="R24" s="65">
        <f>VLOOKUP($A24,'Return Data'!$B$7:$R$2843,16,0)</f>
        <v>9.7081999999999997</v>
      </c>
      <c r="S24" s="67">
        <f t="shared" si="4"/>
        <v>2</v>
      </c>
    </row>
    <row r="25" spans="1:19" x14ac:dyDescent="0.3">
      <c r="A25" s="82" t="s">
        <v>71</v>
      </c>
      <c r="B25" s="64">
        <f>VLOOKUP($A25,'Return Data'!$B$7:$R$2843,3,0)</f>
        <v>44330</v>
      </c>
      <c r="C25" s="65">
        <f>VLOOKUP($A25,'Return Data'!$B$7:$R$2843,4,0)</f>
        <v>24.752600000000001</v>
      </c>
      <c r="D25" s="65">
        <f>VLOOKUP($A25,'Return Data'!$B$7:$R$2843,9,0)</f>
        <v>6.2178000000000004</v>
      </c>
      <c r="E25" s="66">
        <f t="shared" si="0"/>
        <v>21</v>
      </c>
      <c r="F25" s="65">
        <f>VLOOKUP($A25,'Return Data'!$B$7:$R$2843,10,0)</f>
        <v>3.1766999999999999</v>
      </c>
      <c r="G25" s="66">
        <f t="shared" si="1"/>
        <v>24</v>
      </c>
      <c r="H25" s="65">
        <f>VLOOKUP($A25,'Return Data'!$B$7:$R$2843,11,0)</f>
        <v>0.98350000000000004</v>
      </c>
      <c r="I25" s="66">
        <f t="shared" si="2"/>
        <v>25</v>
      </c>
      <c r="J25" s="65">
        <f>VLOOKUP($A25,'Return Data'!$B$7:$R$2843,12,0)</f>
        <v>3.3168000000000002</v>
      </c>
      <c r="K25" s="66">
        <f t="shared" si="3"/>
        <v>22</v>
      </c>
      <c r="L25" s="65">
        <f>VLOOKUP($A25,'Return Data'!$B$7:$R$2843,13,0)</f>
        <v>4.9911000000000003</v>
      </c>
      <c r="M25" s="66">
        <f t="shared" si="5"/>
        <v>21</v>
      </c>
      <c r="N25" s="65">
        <f>VLOOKUP($A25,'Return Data'!$B$7:$R$2843,17,0)</f>
        <v>9.0273000000000003</v>
      </c>
      <c r="O25" s="66">
        <f t="shared" si="8"/>
        <v>12</v>
      </c>
      <c r="P25" s="65">
        <f>VLOOKUP($A25,'Return Data'!$B$7:$R$2843,14,0)</f>
        <v>8.9623000000000008</v>
      </c>
      <c r="Q25" s="66">
        <f t="shared" si="9"/>
        <v>9</v>
      </c>
      <c r="R25" s="65">
        <f>VLOOKUP($A25,'Return Data'!$B$7:$R$2843,16,0)</f>
        <v>8.9626000000000001</v>
      </c>
      <c r="S25" s="67">
        <f t="shared" si="4"/>
        <v>7</v>
      </c>
    </row>
    <row r="26" spans="1:19" x14ac:dyDescent="0.3">
      <c r="A26" s="82" t="s">
        <v>72</v>
      </c>
      <c r="B26" s="64">
        <f>VLOOKUP($A26,'Return Data'!$B$7:$R$2843,3,0)</f>
        <v>44330</v>
      </c>
      <c r="C26" s="65">
        <f>VLOOKUP($A26,'Return Data'!$B$7:$R$2843,4,0)</f>
        <v>13.974</v>
      </c>
      <c r="D26" s="65">
        <f>VLOOKUP($A26,'Return Data'!$B$7:$R$2843,9,0)</f>
        <v>9.0831</v>
      </c>
      <c r="E26" s="66">
        <f t="shared" si="0"/>
        <v>10</v>
      </c>
      <c r="F26" s="65">
        <f>VLOOKUP($A26,'Return Data'!$B$7:$R$2843,10,0)</f>
        <v>6.3179999999999996</v>
      </c>
      <c r="G26" s="66">
        <f t="shared" si="1"/>
        <v>11</v>
      </c>
      <c r="H26" s="65">
        <f>VLOOKUP($A26,'Return Data'!$B$7:$R$2843,11,0)</f>
        <v>3.1619000000000002</v>
      </c>
      <c r="I26" s="66">
        <f t="shared" si="2"/>
        <v>13</v>
      </c>
      <c r="J26" s="65">
        <f>VLOOKUP($A26,'Return Data'!$B$7:$R$2843,12,0)</f>
        <v>4.1795999999999998</v>
      </c>
      <c r="K26" s="66">
        <f t="shared" si="3"/>
        <v>17</v>
      </c>
      <c r="L26" s="65">
        <f>VLOOKUP($A26,'Return Data'!$B$7:$R$2843,13,0)</f>
        <v>4.6646999999999998</v>
      </c>
      <c r="M26" s="66">
        <f t="shared" si="5"/>
        <v>23</v>
      </c>
      <c r="N26" s="65">
        <f>VLOOKUP($A26,'Return Data'!$B$7:$R$2843,17,0)</f>
        <v>10.6806</v>
      </c>
      <c r="O26" s="66">
        <f t="shared" si="8"/>
        <v>6</v>
      </c>
      <c r="P26" s="65">
        <f>VLOOKUP($A26,'Return Data'!$B$7:$R$2843,14,0)</f>
        <v>10.045500000000001</v>
      </c>
      <c r="Q26" s="66">
        <f t="shared" si="9"/>
        <v>7</v>
      </c>
      <c r="R26" s="65">
        <f>VLOOKUP($A26,'Return Data'!$B$7:$R$2843,16,0)</f>
        <v>8.4128000000000007</v>
      </c>
      <c r="S26" s="67">
        <f t="shared" si="4"/>
        <v>15</v>
      </c>
    </row>
    <row r="27" spans="1:19" x14ac:dyDescent="0.3">
      <c r="A27" s="82" t="s">
        <v>73</v>
      </c>
      <c r="B27" s="64">
        <f>VLOOKUP($A27,'Return Data'!$B$7:$R$2843,3,0)</f>
        <v>44330</v>
      </c>
      <c r="C27" s="65">
        <f>VLOOKUP($A27,'Return Data'!$B$7:$R$2843,4,0)</f>
        <v>30.721599999999999</v>
      </c>
      <c r="D27" s="65">
        <f>VLOOKUP($A27,'Return Data'!$B$7:$R$2843,9,0)</f>
        <v>3.5568</v>
      </c>
      <c r="E27" s="66">
        <f t="shared" si="0"/>
        <v>25</v>
      </c>
      <c r="F27" s="65">
        <f>VLOOKUP($A27,'Return Data'!$B$7:$R$2843,10,0)</f>
        <v>9.0203000000000007</v>
      </c>
      <c r="G27" s="66">
        <f t="shared" si="1"/>
        <v>5</v>
      </c>
      <c r="H27" s="65">
        <f>VLOOKUP($A27,'Return Data'!$B$7:$R$2843,11,0)</f>
        <v>2.5337999999999998</v>
      </c>
      <c r="I27" s="66">
        <f t="shared" si="2"/>
        <v>16</v>
      </c>
      <c r="J27" s="65">
        <f>VLOOKUP($A27,'Return Data'!$B$7:$R$2843,12,0)</f>
        <v>3.7317</v>
      </c>
      <c r="K27" s="66">
        <f t="shared" si="3"/>
        <v>21</v>
      </c>
      <c r="L27" s="65">
        <f>VLOOKUP($A27,'Return Data'!$B$7:$R$2843,13,0)</f>
        <v>5.4522000000000004</v>
      </c>
      <c r="M27" s="66">
        <f t="shared" si="5"/>
        <v>16</v>
      </c>
      <c r="N27" s="65">
        <f>VLOOKUP($A27,'Return Data'!$B$7:$R$2843,17,0)</f>
        <v>9.3613</v>
      </c>
      <c r="O27" s="66">
        <f t="shared" si="8"/>
        <v>11</v>
      </c>
      <c r="P27" s="65">
        <f>VLOOKUP($A27,'Return Data'!$B$7:$R$2843,14,0)</f>
        <v>8.9357000000000006</v>
      </c>
      <c r="Q27" s="66">
        <f t="shared" si="9"/>
        <v>10</v>
      </c>
      <c r="R27" s="65">
        <f>VLOOKUP($A27,'Return Data'!$B$7:$R$2843,16,0)</f>
        <v>8.6082999999999998</v>
      </c>
      <c r="S27" s="67">
        <f t="shared" si="4"/>
        <v>13</v>
      </c>
    </row>
    <row r="28" spans="1:19" x14ac:dyDescent="0.3">
      <c r="A28" s="82" t="s">
        <v>74</v>
      </c>
      <c r="B28" s="64">
        <f>VLOOKUP($A28,'Return Data'!$B$7:$R$2843,3,0)</f>
        <v>44330</v>
      </c>
      <c r="C28" s="65">
        <f>VLOOKUP($A28,'Return Data'!$B$7:$R$2843,4,0)</f>
        <v>2267.6372999999999</v>
      </c>
      <c r="D28" s="65">
        <f>VLOOKUP($A28,'Return Data'!$B$7:$R$2843,9,0)</f>
        <v>9.2039000000000009</v>
      </c>
      <c r="E28" s="66">
        <f t="shared" si="0"/>
        <v>9</v>
      </c>
      <c r="F28" s="65">
        <f>VLOOKUP($A28,'Return Data'!$B$7:$R$2843,10,0)</f>
        <v>6.5933999999999999</v>
      </c>
      <c r="G28" s="66">
        <f t="shared" si="1"/>
        <v>10</v>
      </c>
      <c r="H28" s="65">
        <f>VLOOKUP($A28,'Return Data'!$B$7:$R$2843,11,0)</f>
        <v>3.5093000000000001</v>
      </c>
      <c r="I28" s="66">
        <f t="shared" si="2"/>
        <v>11</v>
      </c>
      <c r="J28" s="65">
        <f>VLOOKUP($A28,'Return Data'!$B$7:$R$2843,12,0)</f>
        <v>5.2831000000000001</v>
      </c>
      <c r="K28" s="66">
        <f t="shared" si="3"/>
        <v>10</v>
      </c>
      <c r="L28" s="65">
        <f>VLOOKUP($A28,'Return Data'!$B$7:$R$2843,13,0)</f>
        <v>6.0130999999999997</v>
      </c>
      <c r="M28" s="66">
        <f t="shared" si="5"/>
        <v>12</v>
      </c>
      <c r="N28" s="65">
        <f>VLOOKUP($A28,'Return Data'!$B$7:$R$2843,17,0)</f>
        <v>9.5370000000000008</v>
      </c>
      <c r="O28" s="66">
        <f t="shared" si="8"/>
        <v>8</v>
      </c>
      <c r="P28" s="65">
        <f>VLOOKUP($A28,'Return Data'!$B$7:$R$2843,14,0)</f>
        <v>9.5982000000000003</v>
      </c>
      <c r="Q28" s="66">
        <f t="shared" si="9"/>
        <v>8</v>
      </c>
      <c r="R28" s="65">
        <f>VLOOKUP($A28,'Return Data'!$B$7:$R$2843,16,0)</f>
        <v>9.0944000000000003</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44330</v>
      </c>
      <c r="C30" s="65">
        <f>VLOOKUP($A30,'Return Data'!$B$7:$R$2843,4,0)</f>
        <v>16.521699999999999</v>
      </c>
      <c r="D30" s="65">
        <f>VLOOKUP($A30,'Return Data'!$B$7:$R$2843,9,0)</f>
        <v>7.5260999999999996</v>
      </c>
      <c r="E30" s="66">
        <f t="shared" si="0"/>
        <v>17</v>
      </c>
      <c r="F30" s="65">
        <f>VLOOKUP($A30,'Return Data'!$B$7:$R$2843,10,0)</f>
        <v>5.0069999999999997</v>
      </c>
      <c r="G30" s="66">
        <f t="shared" si="1"/>
        <v>19</v>
      </c>
      <c r="H30" s="65">
        <f>VLOOKUP($A30,'Return Data'!$B$7:$R$2843,11,0)</f>
        <v>3.6320999999999999</v>
      </c>
      <c r="I30" s="66">
        <f t="shared" si="2"/>
        <v>8</v>
      </c>
      <c r="J30" s="65">
        <f>VLOOKUP($A30,'Return Data'!$B$7:$R$2843,12,0)</f>
        <v>5.2154999999999996</v>
      </c>
      <c r="K30" s="66">
        <f t="shared" si="3"/>
        <v>12</v>
      </c>
      <c r="L30" s="65">
        <f>VLOOKUP($A30,'Return Data'!$B$7:$R$2843,13,0)</f>
        <v>5.2271000000000001</v>
      </c>
      <c r="M30" s="66">
        <f t="shared" si="5"/>
        <v>18</v>
      </c>
      <c r="N30" s="65">
        <f>VLOOKUP($A30,'Return Data'!$B$7:$R$2843,17,0)</f>
        <v>9.3880999999999997</v>
      </c>
      <c r="O30" s="66">
        <f t="shared" si="8"/>
        <v>10</v>
      </c>
      <c r="P30" s="65">
        <f>VLOOKUP($A30,'Return Data'!$B$7:$R$2843,14,0)</f>
        <v>8.8698999999999995</v>
      </c>
      <c r="Q30" s="66">
        <f t="shared" si="9"/>
        <v>12</v>
      </c>
      <c r="R30" s="65">
        <f>VLOOKUP($A30,'Return Data'!$B$7:$R$2843,16,0)</f>
        <v>8.7407000000000004</v>
      </c>
      <c r="S30" s="67">
        <f t="shared" si="4"/>
        <v>10</v>
      </c>
    </row>
    <row r="31" spans="1:19" x14ac:dyDescent="0.3">
      <c r="A31" s="82" t="s">
        <v>78</v>
      </c>
      <c r="B31" s="64">
        <f>VLOOKUP($A31,'Return Data'!$B$7:$R$2843,3,0)</f>
        <v>44330</v>
      </c>
      <c r="C31" s="65">
        <f>VLOOKUP($A31,'Return Data'!$B$7:$R$2843,4,0)</f>
        <v>29.413900000000002</v>
      </c>
      <c r="D31" s="65">
        <f>VLOOKUP($A31,'Return Data'!$B$7:$R$2843,9,0)</f>
        <v>2.8845999999999998</v>
      </c>
      <c r="E31" s="66">
        <f t="shared" si="0"/>
        <v>26</v>
      </c>
      <c r="F31" s="65">
        <f>VLOOKUP($A31,'Return Data'!$B$7:$R$2843,10,0)</f>
        <v>4.8678999999999997</v>
      </c>
      <c r="G31" s="66">
        <f t="shared" si="1"/>
        <v>21</v>
      </c>
      <c r="H31" s="65">
        <f>VLOOKUP($A31,'Return Data'!$B$7:$R$2843,11,0)</f>
        <v>1.9608000000000001</v>
      </c>
      <c r="I31" s="66">
        <f t="shared" si="2"/>
        <v>20</v>
      </c>
      <c r="J31" s="65">
        <f>VLOOKUP($A31,'Return Data'!$B$7:$R$2843,12,0)</f>
        <v>4.1151999999999997</v>
      </c>
      <c r="K31" s="66">
        <f t="shared" si="3"/>
        <v>18</v>
      </c>
      <c r="L31" s="65">
        <f>VLOOKUP($A31,'Return Data'!$B$7:$R$2843,13,0)</f>
        <v>5.1698000000000004</v>
      </c>
      <c r="M31" s="66">
        <f t="shared" si="5"/>
        <v>20</v>
      </c>
      <c r="N31" s="65">
        <f>VLOOKUP($A31,'Return Data'!$B$7:$R$2843,17,0)</f>
        <v>10.7216</v>
      </c>
      <c r="O31" s="66">
        <f t="shared" si="8"/>
        <v>5</v>
      </c>
      <c r="P31" s="65">
        <f>VLOOKUP($A31,'Return Data'!$B$7:$R$2843,14,0)</f>
        <v>10.156000000000001</v>
      </c>
      <c r="Q31" s="66">
        <f t="shared" si="9"/>
        <v>5</v>
      </c>
      <c r="R31" s="65">
        <f>VLOOKUP($A31,'Return Data'!$B$7:$R$2843,16,0)</f>
        <v>8.9393999999999991</v>
      </c>
      <c r="S31" s="67">
        <f t="shared" si="4"/>
        <v>9</v>
      </c>
    </row>
    <row r="32" spans="1:19" x14ac:dyDescent="0.3">
      <c r="A32" s="82" t="s">
        <v>79</v>
      </c>
      <c r="B32" s="64">
        <f>VLOOKUP($A32,'Return Data'!$B$7:$R$2843,3,0)</f>
        <v>44330</v>
      </c>
      <c r="C32" s="65">
        <f>VLOOKUP($A32,'Return Data'!$B$7:$R$2843,4,0)</f>
        <v>35.366300000000003</v>
      </c>
      <c r="D32" s="65">
        <f>VLOOKUP($A32,'Return Data'!$B$7:$R$2843,9,0)</f>
        <v>9.8796999999999997</v>
      </c>
      <c r="E32" s="66">
        <f t="shared" si="0"/>
        <v>7</v>
      </c>
      <c r="F32" s="65">
        <f>VLOOKUP($A32,'Return Data'!$B$7:$R$2843,10,0)</f>
        <v>7.7512999999999996</v>
      </c>
      <c r="G32" s="66">
        <f t="shared" si="1"/>
        <v>7</v>
      </c>
      <c r="H32" s="65">
        <f>VLOOKUP($A32,'Return Data'!$B$7:$R$2843,11,0)</f>
        <v>4.5768000000000004</v>
      </c>
      <c r="I32" s="66">
        <f t="shared" si="2"/>
        <v>7</v>
      </c>
      <c r="J32" s="65">
        <f>VLOOKUP($A32,'Return Data'!$B$7:$R$2843,12,0)</f>
        <v>5.7615999999999996</v>
      </c>
      <c r="K32" s="66">
        <f t="shared" si="3"/>
        <v>8</v>
      </c>
      <c r="L32" s="65">
        <f>VLOOKUP($A32,'Return Data'!$B$7:$R$2843,13,0)</f>
        <v>7.3019999999999996</v>
      </c>
      <c r="M32" s="66">
        <f t="shared" si="5"/>
        <v>8</v>
      </c>
      <c r="N32" s="65">
        <f>VLOOKUP($A32,'Return Data'!$B$7:$R$2843,17,0)</f>
        <v>8.6191999999999993</v>
      </c>
      <c r="O32" s="66">
        <f t="shared" si="8"/>
        <v>15</v>
      </c>
      <c r="P32" s="65">
        <f>VLOOKUP($A32,'Return Data'!$B$7:$R$2843,14,0)</f>
        <v>8.5155999999999992</v>
      </c>
      <c r="Q32" s="66">
        <f t="shared" si="9"/>
        <v>14</v>
      </c>
      <c r="R32" s="65">
        <f>VLOOKUP($A32,'Return Data'!$B$7:$R$2843,16,0)</f>
        <v>9.2391000000000005</v>
      </c>
      <c r="S32" s="67">
        <f t="shared" si="4"/>
        <v>5</v>
      </c>
    </row>
    <row r="33" spans="1:19" x14ac:dyDescent="0.3">
      <c r="A33" s="82" t="s">
        <v>80</v>
      </c>
      <c r="B33" s="64">
        <f>VLOOKUP($A33,'Return Data'!$B$7:$R$2843,3,0)</f>
        <v>44330</v>
      </c>
      <c r="C33" s="65">
        <f>VLOOKUP($A33,'Return Data'!$B$7:$R$2843,4,0)</f>
        <v>19.8093</v>
      </c>
      <c r="D33" s="65">
        <f>VLOOKUP($A33,'Return Data'!$B$7:$R$2843,9,0)</f>
        <v>7.5640999999999998</v>
      </c>
      <c r="E33" s="66">
        <f t="shared" si="0"/>
        <v>16</v>
      </c>
      <c r="F33" s="65">
        <f>VLOOKUP($A33,'Return Data'!$B$7:$R$2843,10,0)</f>
        <v>5.3886000000000003</v>
      </c>
      <c r="G33" s="66">
        <f t="shared" si="1"/>
        <v>18</v>
      </c>
      <c r="H33" s="65">
        <f>VLOOKUP($A33,'Return Data'!$B$7:$R$2843,11,0)</f>
        <v>1.4932000000000001</v>
      </c>
      <c r="I33" s="66">
        <f t="shared" si="2"/>
        <v>24</v>
      </c>
      <c r="J33" s="65">
        <f>VLOOKUP($A33,'Return Data'!$B$7:$R$2843,12,0)</f>
        <v>3.2513999999999998</v>
      </c>
      <c r="K33" s="66">
        <f t="shared" si="3"/>
        <v>24</v>
      </c>
      <c r="L33" s="65">
        <f>VLOOKUP($A33,'Return Data'!$B$7:$R$2843,13,0)</f>
        <v>5.2080000000000002</v>
      </c>
      <c r="M33" s="66">
        <f t="shared" si="5"/>
        <v>19</v>
      </c>
      <c r="N33" s="65">
        <f>VLOOKUP($A33,'Return Data'!$B$7:$R$2843,17,0)</f>
        <v>9.4171999999999993</v>
      </c>
      <c r="O33" s="66">
        <f t="shared" si="8"/>
        <v>9</v>
      </c>
      <c r="P33" s="65">
        <f>VLOOKUP($A33,'Return Data'!$B$7:$R$2843,14,0)</f>
        <v>8.7015999999999991</v>
      </c>
      <c r="Q33" s="66">
        <f t="shared" si="9"/>
        <v>13</v>
      </c>
      <c r="R33" s="65">
        <f>VLOOKUP($A33,'Return Data'!$B$7:$R$2843,16,0)</f>
        <v>7.4823000000000004</v>
      </c>
      <c r="S33" s="67">
        <f t="shared" si="4"/>
        <v>23</v>
      </c>
    </row>
    <row r="34" spans="1:19" x14ac:dyDescent="0.3">
      <c r="A34" s="82" t="s">
        <v>363</v>
      </c>
      <c r="B34" s="64">
        <f>VLOOKUP($A34,'Return Data'!$B$7:$R$2843,3,0)</f>
        <v>44330</v>
      </c>
      <c r="C34" s="65">
        <f>VLOOKUP($A34,'Return Data'!$B$7:$R$2843,4,0)</f>
        <v>0.31730000000000003</v>
      </c>
      <c r="D34" s="65">
        <f>VLOOKUP($A34,'Return Data'!$B$7:$R$2843,9,0)</f>
        <v>10.8873</v>
      </c>
      <c r="E34" s="66">
        <f t="shared" si="0"/>
        <v>5</v>
      </c>
      <c r="F34" s="65">
        <f>VLOOKUP($A34,'Return Data'!$B$7:$R$2843,10,0)</f>
        <v>11.307700000000001</v>
      </c>
      <c r="G34" s="66">
        <f t="shared" si="1"/>
        <v>2</v>
      </c>
      <c r="H34" s="65">
        <f>VLOOKUP($A34,'Return Data'!$B$7:$R$2843,11,0)</f>
        <v>-40.704300000000003</v>
      </c>
      <c r="I34" s="66">
        <f t="shared" si="2"/>
        <v>27</v>
      </c>
      <c r="J34" s="65"/>
      <c r="K34" s="66"/>
      <c r="L34" s="65"/>
      <c r="M34" s="66"/>
      <c r="N34" s="65"/>
      <c r="O34" s="66"/>
      <c r="P34" s="65"/>
      <c r="Q34" s="66"/>
      <c r="R34" s="65">
        <f>VLOOKUP($A34,'Return Data'!$B$7:$R$2843,16,0)</f>
        <v>-12.357100000000001</v>
      </c>
      <c r="S34" s="67">
        <f t="shared" si="4"/>
        <v>26</v>
      </c>
    </row>
    <row r="35" spans="1:19" x14ac:dyDescent="0.3">
      <c r="A35" s="82" t="s">
        <v>81</v>
      </c>
      <c r="B35" s="64">
        <f>VLOOKUP($A35,'Return Data'!$B$7:$R$2843,3,0)</f>
        <v>44330</v>
      </c>
      <c r="C35" s="65">
        <f>VLOOKUP($A35,'Return Data'!$B$7:$R$2843,4,0)</f>
        <v>22.282</v>
      </c>
      <c r="D35" s="65">
        <f>VLOOKUP($A35,'Return Data'!$B$7:$R$2843,9,0)</f>
        <v>4.7910000000000004</v>
      </c>
      <c r="E35" s="66">
        <f t="shared" si="0"/>
        <v>22</v>
      </c>
      <c r="F35" s="65">
        <f>VLOOKUP($A35,'Return Data'!$B$7:$R$2843,10,0)</f>
        <v>2.9904999999999999</v>
      </c>
      <c r="G35" s="66">
        <f t="shared" si="1"/>
        <v>25</v>
      </c>
      <c r="H35" s="65">
        <f>VLOOKUP($A35,'Return Data'!$B$7:$R$2843,11,0)</f>
        <v>1.7733000000000001</v>
      </c>
      <c r="I35" s="66">
        <f t="shared" si="2"/>
        <v>22</v>
      </c>
      <c r="J35" s="65">
        <f>VLOOKUP($A35,'Return Data'!$B$7:$R$2843,12,0)</f>
        <v>2.7307999999999999</v>
      </c>
      <c r="K35" s="66">
        <f>RANK(J35,J$8:J$35,0)</f>
        <v>25</v>
      </c>
      <c r="L35" s="65">
        <f>VLOOKUP($A35,'Return Data'!$B$7:$R$2843,13,0)</f>
        <v>4.7405999999999997</v>
      </c>
      <c r="M35" s="66">
        <f>RANK(L35,L$8:L$35,0)</f>
        <v>22</v>
      </c>
      <c r="N35" s="65">
        <f>VLOOKUP($A35,'Return Data'!$B$7:$R$2843,17,0)</f>
        <v>3.3028</v>
      </c>
      <c r="O35" s="66">
        <f>RANK(N35,N$8:N$35,0)</f>
        <v>24</v>
      </c>
      <c r="P35" s="65">
        <f>VLOOKUP($A35,'Return Data'!$B$7:$R$2843,14,0)</f>
        <v>2.5539000000000001</v>
      </c>
      <c r="Q35" s="66">
        <f>RANK(P35,P$8:P$35,0)</f>
        <v>24</v>
      </c>
      <c r="R35" s="65">
        <f>VLOOKUP($A35,'Return Data'!$B$7:$R$2843,16,0)</f>
        <v>7.1212999999999997</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7.8030703703703717</v>
      </c>
      <c r="E37" s="88"/>
      <c r="F37" s="89">
        <f>AVERAGE(F8:F35)</f>
        <v>6.5242962962962956</v>
      </c>
      <c r="G37" s="88"/>
      <c r="H37" s="89">
        <f>AVERAGE(H8:H35)</f>
        <v>2.1326851851851854</v>
      </c>
      <c r="I37" s="88"/>
      <c r="J37" s="89">
        <f>AVERAGE(J8:J35)</f>
        <v>5.0310961538461543</v>
      </c>
      <c r="K37" s="88"/>
      <c r="L37" s="89">
        <f>AVERAGE(L8:L35)</f>
        <v>6.5937760000000019</v>
      </c>
      <c r="M37" s="88"/>
      <c r="N37" s="89">
        <f>AVERAGE(N8:N35)</f>
        <v>8.5914666666666673</v>
      </c>
      <c r="O37" s="88"/>
      <c r="P37" s="89">
        <f>AVERAGE(P8:P35)</f>
        <v>8.3607999999999993</v>
      </c>
      <c r="Q37" s="88"/>
      <c r="R37" s="89">
        <f>AVERAGE(R8:R35)</f>
        <v>6.7972740740740747</v>
      </c>
      <c r="S37" s="90"/>
    </row>
    <row r="38" spans="1:19" x14ac:dyDescent="0.3">
      <c r="A38" s="87" t="s">
        <v>28</v>
      </c>
      <c r="B38" s="88"/>
      <c r="C38" s="88"/>
      <c r="D38" s="89">
        <f>MIN(D8:D35)</f>
        <v>0</v>
      </c>
      <c r="E38" s="88"/>
      <c r="F38" s="89">
        <f>MIN(F8:F35)</f>
        <v>0</v>
      </c>
      <c r="G38" s="88"/>
      <c r="H38" s="89">
        <f>MIN(H8:H35)</f>
        <v>-40.704300000000003</v>
      </c>
      <c r="I38" s="88"/>
      <c r="J38" s="89">
        <f>MIN(J8:J35)</f>
        <v>0</v>
      </c>
      <c r="K38" s="88"/>
      <c r="L38" s="89">
        <f>MIN(L8:L35)</f>
        <v>4.5045999999999999</v>
      </c>
      <c r="M38" s="88"/>
      <c r="N38" s="89">
        <f>MIN(N8:N35)</f>
        <v>3.3028</v>
      </c>
      <c r="O38" s="88"/>
      <c r="P38" s="89">
        <f>MIN(P8:P35)</f>
        <v>2.5539000000000001</v>
      </c>
      <c r="Q38" s="88"/>
      <c r="R38" s="89">
        <f>MIN(R8:R35)</f>
        <v>-17.001000000000001</v>
      </c>
      <c r="S38" s="90"/>
    </row>
    <row r="39" spans="1:19" ht="15" thickBot="1" x14ac:dyDescent="0.35">
      <c r="A39" s="91" t="s">
        <v>29</v>
      </c>
      <c r="B39" s="92"/>
      <c r="C39" s="92"/>
      <c r="D39" s="93">
        <f>MAX(D8:D35)</f>
        <v>14.3904</v>
      </c>
      <c r="E39" s="92"/>
      <c r="F39" s="93">
        <f>MAX(F8:F35)</f>
        <v>18.992000000000001</v>
      </c>
      <c r="G39" s="92"/>
      <c r="H39" s="93">
        <f>MAX(H8:H35)</f>
        <v>17.159300000000002</v>
      </c>
      <c r="I39" s="92"/>
      <c r="J39" s="93">
        <f>MAX(J8:J35)</f>
        <v>12.929</v>
      </c>
      <c r="K39" s="92"/>
      <c r="L39" s="93">
        <f>MAX(L8:L35)</f>
        <v>10.9588</v>
      </c>
      <c r="M39" s="92"/>
      <c r="N39" s="93">
        <f>MAX(N8:N35)</f>
        <v>11.435</v>
      </c>
      <c r="O39" s="92"/>
      <c r="P39" s="93">
        <f>MAX(P8:P35)</f>
        <v>10.901</v>
      </c>
      <c r="Q39" s="92"/>
      <c r="R39" s="93">
        <f>MAX(R8:R35)</f>
        <v>10.8344</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349</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44330</v>
      </c>
      <c r="C8" s="65">
        <f>VLOOKUP($A8,'Return Data'!$B$7:$R$2843,4,0)</f>
        <v>24.096399999999999</v>
      </c>
      <c r="D8" s="65">
        <f>VLOOKUP($A8,'Return Data'!$B$7:$R$2843,9,0)</f>
        <v>6.6848999999999998</v>
      </c>
      <c r="E8" s="66">
        <f t="shared" ref="E8:E39" si="0">RANK(D8,D$8:D$39,0)</f>
        <v>19</v>
      </c>
      <c r="F8" s="65">
        <f>VLOOKUP($A8,'Return Data'!$B$7:$R$2843,10,0)</f>
        <v>8.2753999999999994</v>
      </c>
      <c r="G8" s="66">
        <f t="shared" ref="G8:G39" si="1">RANK(F8,F$8:F$39,0)</f>
        <v>7</v>
      </c>
      <c r="H8" s="65">
        <f>VLOOKUP($A8,'Return Data'!$B$7:$R$2843,11,0)</f>
        <v>5.7515999999999998</v>
      </c>
      <c r="I8" s="66">
        <f t="shared" ref="I8:I39" si="2">RANK(H8,H$8:H$39,0)</f>
        <v>4</v>
      </c>
      <c r="J8" s="65">
        <f>VLOOKUP($A8,'Return Data'!$B$7:$R$2843,12,0)</f>
        <v>6.1665999999999999</v>
      </c>
      <c r="K8" s="66">
        <f t="shared" ref="K8:K37" si="3">RANK(J8,J$8:J$39,0)</f>
        <v>6</v>
      </c>
      <c r="L8" s="65">
        <f>VLOOKUP($A8,'Return Data'!$B$7:$R$2843,13,0)</f>
        <v>10.0398</v>
      </c>
      <c r="M8" s="66">
        <f>RANK(L8,L$8:L$39,0)</f>
        <v>3</v>
      </c>
      <c r="N8" s="65">
        <f>VLOOKUP($A8,'Return Data'!$B$7:$R$2843,17,0)</f>
        <v>4.9339000000000004</v>
      </c>
      <c r="O8" s="66">
        <f>RANK(N8,N$8:N$39,0)</f>
        <v>24</v>
      </c>
      <c r="P8" s="65">
        <f>VLOOKUP($A8,'Return Data'!$B$7:$R$2843,14,0)</f>
        <v>5.4340000000000002</v>
      </c>
      <c r="Q8" s="66">
        <f>RANK(P8,P$8:P$39,0)</f>
        <v>25</v>
      </c>
      <c r="R8" s="65">
        <f>VLOOKUP($A8,'Return Data'!$B$7:$R$2843,16,0)</f>
        <v>7.5347</v>
      </c>
      <c r="S8" s="67">
        <f t="shared" ref="S8:S39" si="4">RANK(R8,R$8:R$39,0)</f>
        <v>15</v>
      </c>
    </row>
    <row r="9" spans="1:19" x14ac:dyDescent="0.3">
      <c r="A9" s="82" t="s">
        <v>83</v>
      </c>
      <c r="B9" s="64">
        <f>VLOOKUP($A9,'Return Data'!$B$7:$R$2843,3,0)</f>
        <v>44330</v>
      </c>
      <c r="C9" s="65">
        <f>VLOOKUP($A9,'Return Data'!$B$7:$R$2843,4,0)</f>
        <v>34.839300000000001</v>
      </c>
      <c r="D9" s="65">
        <f>VLOOKUP($A9,'Return Data'!$B$7:$R$2843,9,0)</f>
        <v>6.6917</v>
      </c>
      <c r="E9" s="66">
        <f t="shared" si="0"/>
        <v>18</v>
      </c>
      <c r="F9" s="65">
        <f>VLOOKUP($A9,'Return Data'!$B$7:$R$2843,10,0)</f>
        <v>8.2866</v>
      </c>
      <c r="G9" s="66">
        <f t="shared" si="1"/>
        <v>6</v>
      </c>
      <c r="H9" s="65">
        <f>VLOOKUP($A9,'Return Data'!$B$7:$R$2843,11,0)</f>
        <v>5.7643000000000004</v>
      </c>
      <c r="I9" s="66">
        <f t="shared" si="2"/>
        <v>3</v>
      </c>
      <c r="J9" s="65">
        <f>VLOOKUP($A9,'Return Data'!$B$7:$R$2843,12,0)</f>
        <v>6.1782000000000004</v>
      </c>
      <c r="K9" s="66">
        <f t="shared" si="3"/>
        <v>5</v>
      </c>
      <c r="L9" s="65">
        <f>VLOOKUP($A9,'Return Data'!$B$7:$R$2843,13,0)</f>
        <v>10.050700000000001</v>
      </c>
      <c r="M9" s="66">
        <f>RANK(L9,L$8:L$39,0)</f>
        <v>2</v>
      </c>
      <c r="N9" s="65">
        <f>VLOOKUP($A9,'Return Data'!$B$7:$R$2843,17,0)</f>
        <v>4.9413999999999998</v>
      </c>
      <c r="O9" s="66">
        <f>RANK(N9,N$8:N$39,0)</f>
        <v>23</v>
      </c>
      <c r="P9" s="65">
        <f>VLOOKUP($A9,'Return Data'!$B$7:$R$2843,14,0)</f>
        <v>5.4391999999999996</v>
      </c>
      <c r="Q9" s="66">
        <f>RANK(P9,P$8:P$39,0)</f>
        <v>24</v>
      </c>
      <c r="R9" s="65">
        <f>VLOOKUP($A9,'Return Data'!$B$7:$R$2843,16,0)</f>
        <v>7.7903000000000002</v>
      </c>
      <c r="S9" s="67">
        <f t="shared" si="4"/>
        <v>13</v>
      </c>
    </row>
    <row r="10" spans="1:19" x14ac:dyDescent="0.3">
      <c r="A10" s="82" t="s">
        <v>84</v>
      </c>
      <c r="B10" s="64">
        <f>VLOOKUP($A10,'Return Data'!$B$7:$R$2843,3,0)</f>
        <v>44330</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29</v>
      </c>
      <c r="J10" s="65">
        <f>VLOOKUP($A10,'Return Data'!$B$7:$R$2843,12,0)</f>
        <v>0</v>
      </c>
      <c r="K10" s="66">
        <f t="shared" si="3"/>
        <v>29</v>
      </c>
      <c r="L10" s="65"/>
      <c r="M10" s="66"/>
      <c r="N10" s="65"/>
      <c r="O10" s="66"/>
      <c r="P10" s="65"/>
      <c r="Q10" s="66"/>
      <c r="R10" s="65">
        <f>VLOOKUP($A10,'Return Data'!$B$7:$R$2843,16,0)</f>
        <v>-16.997299999999999</v>
      </c>
      <c r="S10" s="67">
        <f t="shared" si="4"/>
        <v>30</v>
      </c>
    </row>
    <row r="11" spans="1:19" x14ac:dyDescent="0.3">
      <c r="A11" s="82" t="s">
        <v>85</v>
      </c>
      <c r="B11" s="64">
        <f>VLOOKUP($A11,'Return Data'!$B$7:$R$2843,3,0)</f>
        <v>44330</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29</v>
      </c>
      <c r="J11" s="65">
        <f>VLOOKUP($A11,'Return Data'!$B$7:$R$2843,12,0)</f>
        <v>0</v>
      </c>
      <c r="K11" s="66">
        <f t="shared" si="3"/>
        <v>29</v>
      </c>
      <c r="L11" s="65"/>
      <c r="M11" s="66"/>
      <c r="N11" s="65"/>
      <c r="O11" s="66"/>
      <c r="P11" s="65"/>
      <c r="Q11" s="66"/>
      <c r="R11" s="65">
        <f>VLOOKUP($A11,'Return Data'!$B$7:$R$2843,16,0)</f>
        <v>-16.998899999999999</v>
      </c>
      <c r="S11" s="67">
        <f t="shared" si="4"/>
        <v>31</v>
      </c>
    </row>
    <row r="12" spans="1:19" x14ac:dyDescent="0.3">
      <c r="A12" s="82" t="s">
        <v>86</v>
      </c>
      <c r="B12" s="64">
        <f>VLOOKUP($A12,'Return Data'!$B$7:$R$2843,3,0)</f>
        <v>44330</v>
      </c>
      <c r="C12" s="65">
        <f>VLOOKUP($A12,'Return Data'!$B$7:$R$2843,4,0)</f>
        <v>23.2409</v>
      </c>
      <c r="D12" s="65">
        <f>VLOOKUP($A12,'Return Data'!$B$7:$R$2843,9,0)</f>
        <v>3.3717999999999999</v>
      </c>
      <c r="E12" s="66">
        <f t="shared" si="0"/>
        <v>26</v>
      </c>
      <c r="F12" s="65">
        <f>VLOOKUP($A12,'Return Data'!$B$7:$R$2843,10,0)</f>
        <v>9.9595000000000002</v>
      </c>
      <c r="G12" s="66">
        <f t="shared" si="1"/>
        <v>3</v>
      </c>
      <c r="H12" s="65">
        <f>VLOOKUP($A12,'Return Data'!$B$7:$R$2843,11,0)</f>
        <v>3.1322000000000001</v>
      </c>
      <c r="I12" s="66">
        <f t="shared" si="2"/>
        <v>10</v>
      </c>
      <c r="J12" s="65">
        <f>VLOOKUP($A12,'Return Data'!$B$7:$R$2843,12,0)</f>
        <v>4.8052000000000001</v>
      </c>
      <c r="K12" s="66">
        <f t="shared" si="3"/>
        <v>11</v>
      </c>
      <c r="L12" s="65">
        <f>VLOOKUP($A12,'Return Data'!$B$7:$R$2843,13,0)</f>
        <v>7.4231999999999996</v>
      </c>
      <c r="M12" s="66">
        <f t="shared" ref="M12:M37" si="5">RANK(L12,L$8:L$39,0)</f>
        <v>7</v>
      </c>
      <c r="N12" s="65">
        <f>VLOOKUP($A12,'Return Data'!$B$7:$R$2843,17,0)</f>
        <v>10.6511</v>
      </c>
      <c r="O12" s="66">
        <f t="shared" ref="O12:O25" si="6">RANK(N12,N$8:N$39,0)</f>
        <v>2</v>
      </c>
      <c r="P12" s="65">
        <f>VLOOKUP($A12,'Return Data'!$B$7:$R$2843,14,0)</f>
        <v>9.9466999999999999</v>
      </c>
      <c r="Q12" s="66">
        <f t="shared" ref="Q12:Q25" si="7">RANK(P12,P$8:P$39,0)</f>
        <v>2</v>
      </c>
      <c r="R12" s="65">
        <f>VLOOKUP($A12,'Return Data'!$B$7:$R$2843,16,0)</f>
        <v>8.7491000000000003</v>
      </c>
      <c r="S12" s="67">
        <f t="shared" si="4"/>
        <v>2</v>
      </c>
    </row>
    <row r="13" spans="1:19" x14ac:dyDescent="0.3">
      <c r="A13" s="82" t="s">
        <v>87</v>
      </c>
      <c r="B13" s="64">
        <f>VLOOKUP($A13,'Return Data'!$B$7:$R$2843,3,0)</f>
        <v>44330</v>
      </c>
      <c r="C13" s="65">
        <f>VLOOKUP($A13,'Return Data'!$B$7:$R$2843,4,0)</f>
        <v>18.446899999999999</v>
      </c>
      <c r="D13" s="65">
        <f>VLOOKUP($A13,'Return Data'!$B$7:$R$2843,9,0)</f>
        <v>7.9950000000000001</v>
      </c>
      <c r="E13" s="66">
        <f t="shared" si="0"/>
        <v>11</v>
      </c>
      <c r="F13" s="65">
        <f>VLOOKUP($A13,'Return Data'!$B$7:$R$2843,10,0)</f>
        <v>4.3007999999999997</v>
      </c>
      <c r="G13" s="66">
        <f t="shared" si="1"/>
        <v>21</v>
      </c>
      <c r="H13" s="65">
        <f>VLOOKUP($A13,'Return Data'!$B$7:$R$2843,11,0)</f>
        <v>7.5785</v>
      </c>
      <c r="I13" s="66">
        <f t="shared" si="2"/>
        <v>2</v>
      </c>
      <c r="J13" s="65">
        <f>VLOOKUP($A13,'Return Data'!$B$7:$R$2843,12,0)</f>
        <v>7.0509000000000004</v>
      </c>
      <c r="K13" s="66">
        <f t="shared" si="3"/>
        <v>2</v>
      </c>
      <c r="L13" s="65">
        <f>VLOOKUP($A13,'Return Data'!$B$7:$R$2843,13,0)</f>
        <v>5.7396000000000003</v>
      </c>
      <c r="M13" s="66">
        <f t="shared" si="5"/>
        <v>14</v>
      </c>
      <c r="N13" s="65">
        <f>VLOOKUP($A13,'Return Data'!$B$7:$R$2843,17,0)</f>
        <v>3.6412</v>
      </c>
      <c r="O13" s="66">
        <f t="shared" si="6"/>
        <v>26</v>
      </c>
      <c r="P13" s="65">
        <f>VLOOKUP($A13,'Return Data'!$B$7:$R$2843,14,0)</f>
        <v>4.2573999999999996</v>
      </c>
      <c r="Q13" s="66">
        <f t="shared" si="7"/>
        <v>26</v>
      </c>
      <c r="R13" s="65">
        <f>VLOOKUP($A13,'Return Data'!$B$7:$R$2843,16,0)</f>
        <v>7.1414</v>
      </c>
      <c r="S13" s="67">
        <f t="shared" si="4"/>
        <v>19</v>
      </c>
    </row>
    <row r="14" spans="1:19" x14ac:dyDescent="0.3">
      <c r="A14" s="82" t="s">
        <v>88</v>
      </c>
      <c r="B14" s="64">
        <f>VLOOKUP($A14,'Return Data'!$B$7:$R$2843,3,0)</f>
        <v>44330</v>
      </c>
      <c r="C14" s="65">
        <f>VLOOKUP($A14,'Return Data'!$B$7:$R$2843,4,0)</f>
        <v>36.202599999999997</v>
      </c>
      <c r="D14" s="65">
        <f>VLOOKUP($A14,'Return Data'!$B$7:$R$2843,9,0)</f>
        <v>8.7179000000000002</v>
      </c>
      <c r="E14" s="66">
        <f t="shared" si="0"/>
        <v>7</v>
      </c>
      <c r="F14" s="65">
        <f>VLOOKUP($A14,'Return Data'!$B$7:$R$2843,10,0)</f>
        <v>4.5175000000000001</v>
      </c>
      <c r="G14" s="66">
        <f t="shared" si="1"/>
        <v>20</v>
      </c>
      <c r="H14" s="65">
        <f>VLOOKUP($A14,'Return Data'!$B$7:$R$2843,11,0)</f>
        <v>0.83609999999999995</v>
      </c>
      <c r="I14" s="66">
        <f t="shared" si="2"/>
        <v>26</v>
      </c>
      <c r="J14" s="65">
        <f>VLOOKUP($A14,'Return Data'!$B$7:$R$2843,12,0)</f>
        <v>2.9645000000000001</v>
      </c>
      <c r="K14" s="66">
        <f t="shared" si="3"/>
        <v>25</v>
      </c>
      <c r="L14" s="65">
        <f>VLOOKUP($A14,'Return Data'!$B$7:$R$2843,13,0)</f>
        <v>3.2988</v>
      </c>
      <c r="M14" s="66">
        <f t="shared" si="5"/>
        <v>28</v>
      </c>
      <c r="N14" s="65">
        <f>VLOOKUP($A14,'Return Data'!$B$7:$R$2843,17,0)</f>
        <v>7.1718000000000002</v>
      </c>
      <c r="O14" s="66">
        <f t="shared" si="6"/>
        <v>20</v>
      </c>
      <c r="P14" s="65">
        <f>VLOOKUP($A14,'Return Data'!$B$7:$R$2843,14,0)</f>
        <v>7.1360999999999999</v>
      </c>
      <c r="Q14" s="66">
        <f t="shared" si="7"/>
        <v>18</v>
      </c>
      <c r="R14" s="65">
        <f>VLOOKUP($A14,'Return Data'!$B$7:$R$2843,16,0)</f>
        <v>8.0336999999999996</v>
      </c>
      <c r="S14" s="67">
        <f t="shared" si="4"/>
        <v>11</v>
      </c>
    </row>
    <row r="15" spans="1:19" x14ac:dyDescent="0.3">
      <c r="A15" s="82" t="s">
        <v>89</v>
      </c>
      <c r="B15" s="64">
        <f>VLOOKUP($A15,'Return Data'!$B$7:$R$2843,3,0)</f>
        <v>44330</v>
      </c>
      <c r="C15" s="65">
        <f>VLOOKUP($A15,'Return Data'!$B$7:$R$2843,4,0)</f>
        <v>23.9663</v>
      </c>
      <c r="D15" s="65">
        <f>VLOOKUP($A15,'Return Data'!$B$7:$R$2843,9,0)</f>
        <v>2.9727999999999999</v>
      </c>
      <c r="E15" s="66">
        <f t="shared" si="0"/>
        <v>28</v>
      </c>
      <c r="F15" s="65">
        <f>VLOOKUP($A15,'Return Data'!$B$7:$R$2843,10,0)</f>
        <v>1.7684</v>
      </c>
      <c r="G15" s="66">
        <f t="shared" si="1"/>
        <v>29</v>
      </c>
      <c r="H15" s="65">
        <f>VLOOKUP($A15,'Return Data'!$B$7:$R$2843,11,0)</f>
        <v>0.71130000000000004</v>
      </c>
      <c r="I15" s="66">
        <f t="shared" si="2"/>
        <v>27</v>
      </c>
      <c r="J15" s="65">
        <f>VLOOKUP($A15,'Return Data'!$B$7:$R$2843,12,0)</f>
        <v>2.3132000000000001</v>
      </c>
      <c r="K15" s="66">
        <f t="shared" si="3"/>
        <v>27</v>
      </c>
      <c r="L15" s="65">
        <f>VLOOKUP($A15,'Return Data'!$B$7:$R$2843,13,0)</f>
        <v>3.7035</v>
      </c>
      <c r="M15" s="66">
        <f t="shared" si="5"/>
        <v>26</v>
      </c>
      <c r="N15" s="65">
        <f>VLOOKUP($A15,'Return Data'!$B$7:$R$2843,17,0)</f>
        <v>7.9029999999999996</v>
      </c>
      <c r="O15" s="66">
        <f t="shared" si="6"/>
        <v>14</v>
      </c>
      <c r="P15" s="65">
        <f>VLOOKUP($A15,'Return Data'!$B$7:$R$2843,14,0)</f>
        <v>7.3974000000000002</v>
      </c>
      <c r="Q15" s="66">
        <f t="shared" si="7"/>
        <v>14</v>
      </c>
      <c r="R15" s="65">
        <f>VLOOKUP($A15,'Return Data'!$B$7:$R$2843,16,0)</f>
        <v>7.5772000000000004</v>
      </c>
      <c r="S15" s="67">
        <f t="shared" si="4"/>
        <v>14</v>
      </c>
    </row>
    <row r="16" spans="1:19" x14ac:dyDescent="0.3">
      <c r="A16" s="82" t="s">
        <v>90</v>
      </c>
      <c r="B16" s="64">
        <f>VLOOKUP($A16,'Return Data'!$B$7:$R$2843,3,0)</f>
        <v>44330</v>
      </c>
      <c r="C16" s="65">
        <f>VLOOKUP($A16,'Return Data'!$B$7:$R$2843,4,0)</f>
        <v>2634.9801000000002</v>
      </c>
      <c r="D16" s="65">
        <f>VLOOKUP($A16,'Return Data'!$B$7:$R$2843,9,0)</f>
        <v>6.9489999999999998</v>
      </c>
      <c r="E16" s="66">
        <f t="shared" si="0"/>
        <v>17</v>
      </c>
      <c r="F16" s="65">
        <f>VLOOKUP($A16,'Return Data'!$B$7:$R$2843,10,0)</f>
        <v>6.0522999999999998</v>
      </c>
      <c r="G16" s="66">
        <f t="shared" si="1"/>
        <v>10</v>
      </c>
      <c r="H16" s="65">
        <f>VLOOKUP($A16,'Return Data'!$B$7:$R$2843,11,0)</f>
        <v>1.5813999999999999</v>
      </c>
      <c r="I16" s="66">
        <f t="shared" si="2"/>
        <v>20</v>
      </c>
      <c r="J16" s="65">
        <f>VLOOKUP($A16,'Return Data'!$B$7:$R$2843,12,0)</f>
        <v>3.3915999999999999</v>
      </c>
      <c r="K16" s="66">
        <f t="shared" si="3"/>
        <v>18</v>
      </c>
      <c r="L16" s="65">
        <f>VLOOKUP($A16,'Return Data'!$B$7:$R$2843,13,0)</f>
        <v>4.7861000000000002</v>
      </c>
      <c r="M16" s="66">
        <f t="shared" si="5"/>
        <v>21</v>
      </c>
      <c r="N16" s="65">
        <f>VLOOKUP($A16,'Return Data'!$B$7:$R$2843,17,0)</f>
        <v>10.7255</v>
      </c>
      <c r="O16" s="66">
        <f t="shared" si="6"/>
        <v>1</v>
      </c>
      <c r="P16" s="65">
        <f>VLOOKUP($A16,'Return Data'!$B$7:$R$2843,14,0)</f>
        <v>9.6606000000000005</v>
      </c>
      <c r="Q16" s="66">
        <f t="shared" si="7"/>
        <v>4</v>
      </c>
      <c r="R16" s="65">
        <f>VLOOKUP($A16,'Return Data'!$B$7:$R$2843,16,0)</f>
        <v>7.1525999999999996</v>
      </c>
      <c r="S16" s="67">
        <f t="shared" si="4"/>
        <v>17</v>
      </c>
    </row>
    <row r="17" spans="1:19" x14ac:dyDescent="0.3">
      <c r="A17" s="82" t="s">
        <v>92</v>
      </c>
      <c r="B17" s="64">
        <f>VLOOKUP($A17,'Return Data'!$B$7:$R$2843,3,0)</f>
        <v>44330</v>
      </c>
      <c r="C17" s="65">
        <f>VLOOKUP($A17,'Return Data'!$B$7:$R$2843,4,0)</f>
        <v>72.155600000000007</v>
      </c>
      <c r="D17" s="65">
        <f>VLOOKUP($A17,'Return Data'!$B$7:$R$2843,9,0)</f>
        <v>14.392200000000001</v>
      </c>
      <c r="E17" s="66">
        <f t="shared" si="0"/>
        <v>1</v>
      </c>
      <c r="F17" s="65">
        <f>VLOOKUP($A17,'Return Data'!$B$7:$R$2843,10,0)</f>
        <v>18.736000000000001</v>
      </c>
      <c r="G17" s="66">
        <f t="shared" si="1"/>
        <v>1</v>
      </c>
      <c r="H17" s="65">
        <f>VLOOKUP($A17,'Return Data'!$B$7:$R$2843,11,0)</f>
        <v>16.593</v>
      </c>
      <c r="I17" s="66">
        <f t="shared" si="2"/>
        <v>1</v>
      </c>
      <c r="J17" s="65">
        <f>VLOOKUP($A17,'Return Data'!$B$7:$R$2843,12,0)</f>
        <v>12.2563</v>
      </c>
      <c r="K17" s="66">
        <f t="shared" si="3"/>
        <v>1</v>
      </c>
      <c r="L17" s="65">
        <f>VLOOKUP($A17,'Return Data'!$B$7:$R$2843,13,0)</f>
        <v>10.2272</v>
      </c>
      <c r="M17" s="66">
        <f t="shared" si="5"/>
        <v>1</v>
      </c>
      <c r="N17" s="65">
        <f>VLOOKUP($A17,'Return Data'!$B$7:$R$2843,17,0)</f>
        <v>3.8814000000000002</v>
      </c>
      <c r="O17" s="66">
        <f t="shared" si="6"/>
        <v>25</v>
      </c>
      <c r="P17" s="65">
        <f>VLOOKUP($A17,'Return Data'!$B$7:$R$2843,14,0)</f>
        <v>5.5738000000000003</v>
      </c>
      <c r="Q17" s="66">
        <f t="shared" si="7"/>
        <v>20</v>
      </c>
      <c r="R17" s="65">
        <f>VLOOKUP($A17,'Return Data'!$B$7:$R$2843,16,0)</f>
        <v>8.5060000000000002</v>
      </c>
      <c r="S17" s="67">
        <f t="shared" si="4"/>
        <v>5</v>
      </c>
    </row>
    <row r="18" spans="1:19" x14ac:dyDescent="0.3">
      <c r="A18" s="82" t="s">
        <v>93</v>
      </c>
      <c r="B18" s="64">
        <f>VLOOKUP($A18,'Return Data'!$B$7:$R$2843,3,0)</f>
        <v>44330</v>
      </c>
      <c r="C18" s="65">
        <f>VLOOKUP($A18,'Return Data'!$B$7:$R$2843,4,0)</f>
        <v>68.274600000000007</v>
      </c>
      <c r="D18" s="65">
        <f>VLOOKUP($A18,'Return Data'!$B$7:$R$2843,9,0)</f>
        <v>6.5968999999999998</v>
      </c>
      <c r="E18" s="66">
        <f t="shared" si="0"/>
        <v>20</v>
      </c>
      <c r="F18" s="65">
        <f>VLOOKUP($A18,'Return Data'!$B$7:$R$2843,10,0)</f>
        <v>2.9674</v>
      </c>
      <c r="G18" s="66">
        <f t="shared" si="1"/>
        <v>24</v>
      </c>
      <c r="H18" s="65">
        <f>VLOOKUP($A18,'Return Data'!$B$7:$R$2843,11,0)</f>
        <v>2.1612</v>
      </c>
      <c r="I18" s="66">
        <f t="shared" si="2"/>
        <v>15</v>
      </c>
      <c r="J18" s="65">
        <f>VLOOKUP($A18,'Return Data'!$B$7:$R$2843,12,0)</f>
        <v>3.7507999999999999</v>
      </c>
      <c r="K18" s="66">
        <f t="shared" si="3"/>
        <v>15</v>
      </c>
      <c r="L18" s="65">
        <f>VLOOKUP($A18,'Return Data'!$B$7:$R$2843,13,0)</f>
        <v>6.1630000000000003</v>
      </c>
      <c r="M18" s="66">
        <f t="shared" si="5"/>
        <v>9</v>
      </c>
      <c r="N18" s="65">
        <f>VLOOKUP($A18,'Return Data'!$B$7:$R$2843,17,0)</f>
        <v>7.3585000000000003</v>
      </c>
      <c r="O18" s="66">
        <f t="shared" si="6"/>
        <v>16</v>
      </c>
      <c r="P18" s="65">
        <f>VLOOKUP($A18,'Return Data'!$B$7:$R$2843,14,0)</f>
        <v>5.5098000000000003</v>
      </c>
      <c r="Q18" s="66">
        <f t="shared" si="7"/>
        <v>21</v>
      </c>
      <c r="R18" s="65">
        <f>VLOOKUP($A18,'Return Data'!$B$7:$R$2843,16,0)</f>
        <v>8.3112999999999992</v>
      </c>
      <c r="S18" s="67">
        <f t="shared" si="4"/>
        <v>7</v>
      </c>
    </row>
    <row r="19" spans="1:19" x14ac:dyDescent="0.3">
      <c r="A19" s="82" t="s">
        <v>94</v>
      </c>
      <c r="B19" s="64">
        <f>VLOOKUP($A19,'Return Data'!$B$7:$R$2843,3,0)</f>
        <v>44330</v>
      </c>
      <c r="C19" s="65">
        <f>VLOOKUP($A19,'Return Data'!$B$7:$R$2843,4,0)</f>
        <v>68.274600000000007</v>
      </c>
      <c r="D19" s="65">
        <f>VLOOKUP($A19,'Return Data'!$B$7:$R$2843,9,0)</f>
        <v>6.5968999999999998</v>
      </c>
      <c r="E19" s="66">
        <f t="shared" si="0"/>
        <v>20</v>
      </c>
      <c r="F19" s="65">
        <f>VLOOKUP($A19,'Return Data'!$B$7:$R$2843,10,0)</f>
        <v>2.9674</v>
      </c>
      <c r="G19" s="66">
        <f t="shared" si="1"/>
        <v>24</v>
      </c>
      <c r="H19" s="65">
        <f>VLOOKUP($A19,'Return Data'!$B$7:$R$2843,11,0)</f>
        <v>2.1612</v>
      </c>
      <c r="I19" s="66">
        <f t="shared" si="2"/>
        <v>15</v>
      </c>
      <c r="J19" s="65">
        <f>VLOOKUP($A19,'Return Data'!$B$7:$R$2843,12,0)</f>
        <v>3.7507999999999999</v>
      </c>
      <c r="K19" s="66">
        <f t="shared" si="3"/>
        <v>15</v>
      </c>
      <c r="L19" s="65">
        <f>VLOOKUP($A19,'Return Data'!$B$7:$R$2843,13,0)</f>
        <v>6.1630000000000003</v>
      </c>
      <c r="M19" s="66">
        <f t="shared" si="5"/>
        <v>9</v>
      </c>
      <c r="N19" s="65">
        <f>VLOOKUP($A19,'Return Data'!$B$7:$R$2843,17,0)</f>
        <v>7.3585000000000003</v>
      </c>
      <c r="O19" s="66">
        <f t="shared" si="6"/>
        <v>16</v>
      </c>
      <c r="P19" s="65">
        <f>VLOOKUP($A19,'Return Data'!$B$7:$R$2843,14,0)</f>
        <v>5.5098000000000003</v>
      </c>
      <c r="Q19" s="66">
        <f t="shared" si="7"/>
        <v>21</v>
      </c>
      <c r="R19" s="65">
        <f>VLOOKUP($A19,'Return Data'!$B$7:$R$2843,16,0)</f>
        <v>8.3112999999999992</v>
      </c>
      <c r="S19" s="67">
        <f t="shared" si="4"/>
        <v>7</v>
      </c>
    </row>
    <row r="20" spans="1:19" x14ac:dyDescent="0.3">
      <c r="A20" s="82" t="s">
        <v>95</v>
      </c>
      <c r="B20" s="64">
        <f>VLOOKUP($A20,'Return Data'!$B$7:$R$2843,3,0)</f>
        <v>44330</v>
      </c>
      <c r="C20" s="65">
        <f>VLOOKUP($A20,'Return Data'!$B$7:$R$2843,4,0)</f>
        <v>68.274600000000007</v>
      </c>
      <c r="D20" s="65">
        <f>VLOOKUP($A20,'Return Data'!$B$7:$R$2843,9,0)</f>
        <v>6.5968999999999998</v>
      </c>
      <c r="E20" s="66">
        <f t="shared" si="0"/>
        <v>20</v>
      </c>
      <c r="F20" s="65">
        <f>VLOOKUP($A20,'Return Data'!$B$7:$R$2843,10,0)</f>
        <v>2.9674</v>
      </c>
      <c r="G20" s="66">
        <f t="shared" si="1"/>
        <v>24</v>
      </c>
      <c r="H20" s="65">
        <f>VLOOKUP($A20,'Return Data'!$B$7:$R$2843,11,0)</f>
        <v>2.1612</v>
      </c>
      <c r="I20" s="66">
        <f t="shared" si="2"/>
        <v>15</v>
      </c>
      <c r="J20" s="65">
        <f>VLOOKUP($A20,'Return Data'!$B$7:$R$2843,12,0)</f>
        <v>3.7507999999999999</v>
      </c>
      <c r="K20" s="66">
        <f t="shared" si="3"/>
        <v>15</v>
      </c>
      <c r="L20" s="65">
        <f>VLOOKUP($A20,'Return Data'!$B$7:$R$2843,13,0)</f>
        <v>6.1630000000000003</v>
      </c>
      <c r="M20" s="66">
        <f t="shared" si="5"/>
        <v>9</v>
      </c>
      <c r="N20" s="65">
        <f>VLOOKUP($A20,'Return Data'!$B$7:$R$2843,17,0)</f>
        <v>7.3585000000000003</v>
      </c>
      <c r="O20" s="66">
        <f t="shared" si="6"/>
        <v>16</v>
      </c>
      <c r="P20" s="65">
        <f>VLOOKUP($A20,'Return Data'!$B$7:$R$2843,14,0)</f>
        <v>5.5098000000000003</v>
      </c>
      <c r="Q20" s="66">
        <f t="shared" si="7"/>
        <v>21</v>
      </c>
      <c r="R20" s="65">
        <f>VLOOKUP($A20,'Return Data'!$B$7:$R$2843,16,0)</f>
        <v>8.3112999999999992</v>
      </c>
      <c r="S20" s="67">
        <f t="shared" si="4"/>
        <v>7</v>
      </c>
    </row>
    <row r="21" spans="1:19" x14ac:dyDescent="0.3">
      <c r="A21" s="82" t="s">
        <v>96</v>
      </c>
      <c r="B21" s="64">
        <f>VLOOKUP($A21,'Return Data'!$B$7:$R$2843,3,0)</f>
        <v>44330</v>
      </c>
      <c r="C21" s="65">
        <f>VLOOKUP($A21,'Return Data'!$B$7:$R$2843,4,0)</f>
        <v>28.389199999999999</v>
      </c>
      <c r="D21" s="65">
        <f>VLOOKUP($A21,'Return Data'!$B$7:$R$2843,9,0)</f>
        <v>7.1398999999999999</v>
      </c>
      <c r="E21" s="66">
        <f t="shared" si="0"/>
        <v>16</v>
      </c>
      <c r="F21" s="65">
        <f>VLOOKUP($A21,'Return Data'!$B$7:$R$2843,10,0)</f>
        <v>4.9806999999999997</v>
      </c>
      <c r="G21" s="66">
        <f t="shared" si="1"/>
        <v>18</v>
      </c>
      <c r="H21" s="65">
        <f>VLOOKUP($A21,'Return Data'!$B$7:$R$2843,11,0)</f>
        <v>1.5125</v>
      </c>
      <c r="I21" s="66">
        <f t="shared" si="2"/>
        <v>21</v>
      </c>
      <c r="J21" s="65">
        <f>VLOOKUP($A21,'Return Data'!$B$7:$R$2843,12,0)</f>
        <v>3.2277</v>
      </c>
      <c r="K21" s="66">
        <f t="shared" si="3"/>
        <v>22</v>
      </c>
      <c r="L21" s="65">
        <f>VLOOKUP($A21,'Return Data'!$B$7:$R$2843,13,0)</f>
        <v>4.6235999999999997</v>
      </c>
      <c r="M21" s="66">
        <f t="shared" si="5"/>
        <v>22</v>
      </c>
      <c r="N21" s="65">
        <f>VLOOKUP($A21,'Return Data'!$B$7:$R$2843,17,0)</f>
        <v>8.0906000000000002</v>
      </c>
      <c r="O21" s="66">
        <f t="shared" si="6"/>
        <v>13</v>
      </c>
      <c r="P21" s="65">
        <f>VLOOKUP($A21,'Return Data'!$B$7:$R$2843,14,0)</f>
        <v>8.0876000000000001</v>
      </c>
      <c r="Q21" s="66">
        <f t="shared" si="7"/>
        <v>13</v>
      </c>
      <c r="R21" s="65">
        <f>VLOOKUP($A21,'Return Data'!$B$7:$R$2843,16,0)</f>
        <v>7.9641999999999999</v>
      </c>
      <c r="S21" s="67">
        <f t="shared" si="4"/>
        <v>12</v>
      </c>
    </row>
    <row r="22" spans="1:19" x14ac:dyDescent="0.3">
      <c r="A22" s="82" t="s">
        <v>97</v>
      </c>
      <c r="B22" s="64">
        <f>VLOOKUP($A22,'Return Data'!$B$7:$R$2843,3,0)</f>
        <v>44330</v>
      </c>
      <c r="C22" s="65">
        <f>VLOOKUP($A22,'Return Data'!$B$7:$R$2843,4,0)</f>
        <v>28.269500000000001</v>
      </c>
      <c r="D22" s="65">
        <f>VLOOKUP($A22,'Return Data'!$B$7:$R$2843,9,0)</f>
        <v>8.2827000000000002</v>
      </c>
      <c r="E22" s="66">
        <f t="shared" si="0"/>
        <v>9</v>
      </c>
      <c r="F22" s="65">
        <f>VLOOKUP($A22,'Return Data'!$B$7:$R$2843,10,0)</f>
        <v>6.9074999999999998</v>
      </c>
      <c r="G22" s="66">
        <f t="shared" si="1"/>
        <v>9</v>
      </c>
      <c r="H22" s="65">
        <f>VLOOKUP($A22,'Return Data'!$B$7:$R$2843,11,0)</f>
        <v>4.8327999999999998</v>
      </c>
      <c r="I22" s="66">
        <f t="shared" si="2"/>
        <v>7</v>
      </c>
      <c r="J22" s="65">
        <f>VLOOKUP($A22,'Return Data'!$B$7:$R$2843,12,0)</f>
        <v>6.2693000000000003</v>
      </c>
      <c r="K22" s="66">
        <f t="shared" si="3"/>
        <v>4</v>
      </c>
      <c r="L22" s="65">
        <f>VLOOKUP($A22,'Return Data'!$B$7:$R$2843,13,0)</f>
        <v>8.7841000000000005</v>
      </c>
      <c r="M22" s="66">
        <f t="shared" si="5"/>
        <v>4</v>
      </c>
      <c r="N22" s="65">
        <f>VLOOKUP($A22,'Return Data'!$B$7:$R$2843,17,0)</f>
        <v>10.328900000000001</v>
      </c>
      <c r="O22" s="66">
        <f t="shared" si="6"/>
        <v>4</v>
      </c>
      <c r="P22" s="65">
        <f>VLOOKUP($A22,'Return Data'!$B$7:$R$2843,14,0)</f>
        <v>9.3843999999999994</v>
      </c>
      <c r="Q22" s="66">
        <f t="shared" si="7"/>
        <v>5</v>
      </c>
      <c r="R22" s="65">
        <f>VLOOKUP($A22,'Return Data'!$B$7:$R$2843,16,0)</f>
        <v>9.6143000000000001</v>
      </c>
      <c r="S22" s="67">
        <f t="shared" si="4"/>
        <v>1</v>
      </c>
    </row>
    <row r="23" spans="1:19" x14ac:dyDescent="0.3">
      <c r="A23" s="82" t="s">
        <v>98</v>
      </c>
      <c r="B23" s="64">
        <f>VLOOKUP($A23,'Return Data'!$B$7:$R$2843,3,0)</f>
        <v>44330</v>
      </c>
      <c r="C23" s="65">
        <f>VLOOKUP($A23,'Return Data'!$B$7:$R$2843,4,0)</f>
        <v>17.421600000000002</v>
      </c>
      <c r="D23" s="65">
        <f>VLOOKUP($A23,'Return Data'!$B$7:$R$2843,9,0)</f>
        <v>10.686</v>
      </c>
      <c r="E23" s="66">
        <f t="shared" si="0"/>
        <v>5</v>
      </c>
      <c r="F23" s="65">
        <f>VLOOKUP($A23,'Return Data'!$B$7:$R$2843,10,0)</f>
        <v>5.2976000000000001</v>
      </c>
      <c r="G23" s="66">
        <f t="shared" si="1"/>
        <v>16</v>
      </c>
      <c r="H23" s="65">
        <f>VLOOKUP($A23,'Return Data'!$B$7:$R$2843,11,0)</f>
        <v>4.9458000000000002</v>
      </c>
      <c r="I23" s="66">
        <f t="shared" si="2"/>
        <v>6</v>
      </c>
      <c r="J23" s="65">
        <f>VLOOKUP($A23,'Return Data'!$B$7:$R$2843,12,0)</f>
        <v>5.399</v>
      </c>
      <c r="K23" s="66">
        <f t="shared" si="3"/>
        <v>7</v>
      </c>
      <c r="L23" s="65">
        <f>VLOOKUP($A23,'Return Data'!$B$7:$R$2843,13,0)</f>
        <v>8.0175000000000001</v>
      </c>
      <c r="M23" s="66">
        <f t="shared" si="5"/>
        <v>6</v>
      </c>
      <c r="N23" s="65">
        <f>VLOOKUP($A23,'Return Data'!$B$7:$R$2843,17,0)</f>
        <v>6.8841999999999999</v>
      </c>
      <c r="O23" s="66">
        <f t="shared" si="6"/>
        <v>21</v>
      </c>
      <c r="P23" s="65">
        <f>VLOOKUP($A23,'Return Data'!$B$7:$R$2843,14,0)</f>
        <v>7.2530000000000001</v>
      </c>
      <c r="Q23" s="66">
        <f t="shared" si="7"/>
        <v>16</v>
      </c>
      <c r="R23" s="65">
        <f>VLOOKUP($A23,'Return Data'!$B$7:$R$2843,16,0)</f>
        <v>6.1969000000000003</v>
      </c>
      <c r="S23" s="67">
        <f t="shared" si="4"/>
        <v>26</v>
      </c>
    </row>
    <row r="24" spans="1:19" x14ac:dyDescent="0.3">
      <c r="A24" s="82" t="s">
        <v>99</v>
      </c>
      <c r="B24" s="64">
        <f>VLOOKUP($A24,'Return Data'!$B$7:$R$2843,3,0)</f>
        <v>44330</v>
      </c>
      <c r="C24" s="65">
        <f>VLOOKUP($A24,'Return Data'!$B$7:$R$2843,4,0)</f>
        <v>27.262</v>
      </c>
      <c r="D24" s="65">
        <f>VLOOKUP($A24,'Return Data'!$B$7:$R$2843,9,0)</f>
        <v>11.110900000000001</v>
      </c>
      <c r="E24" s="66">
        <f t="shared" si="0"/>
        <v>4</v>
      </c>
      <c r="F24" s="65">
        <f>VLOOKUP($A24,'Return Data'!$B$7:$R$2843,10,0)</f>
        <v>3.9866999999999999</v>
      </c>
      <c r="G24" s="66">
        <f t="shared" si="1"/>
        <v>23</v>
      </c>
      <c r="H24" s="65">
        <f>VLOOKUP($A24,'Return Data'!$B$7:$R$2843,11,0)</f>
        <v>1.0188999999999999</v>
      </c>
      <c r="I24" s="66">
        <f t="shared" si="2"/>
        <v>25</v>
      </c>
      <c r="J24" s="65">
        <f>VLOOKUP($A24,'Return Data'!$B$7:$R$2843,12,0)</f>
        <v>3.3567999999999998</v>
      </c>
      <c r="K24" s="66">
        <f t="shared" si="3"/>
        <v>19</v>
      </c>
      <c r="L24" s="65">
        <f>VLOOKUP($A24,'Return Data'!$B$7:$R$2843,13,0)</f>
        <v>5.0166000000000004</v>
      </c>
      <c r="M24" s="66">
        <f t="shared" si="5"/>
        <v>17</v>
      </c>
      <c r="N24" s="65">
        <f>VLOOKUP($A24,'Return Data'!$B$7:$R$2843,17,0)</f>
        <v>10.4704</v>
      </c>
      <c r="O24" s="66">
        <f t="shared" si="6"/>
        <v>3</v>
      </c>
      <c r="P24" s="65">
        <f>VLOOKUP($A24,'Return Data'!$B$7:$R$2843,14,0)</f>
        <v>10.048299999999999</v>
      </c>
      <c r="Q24" s="66">
        <f t="shared" si="7"/>
        <v>1</v>
      </c>
      <c r="R24" s="65">
        <f>VLOOKUP($A24,'Return Data'!$B$7:$R$2843,16,0)</f>
        <v>8.3835999999999995</v>
      </c>
      <c r="S24" s="67">
        <f t="shared" si="4"/>
        <v>6</v>
      </c>
    </row>
    <row r="25" spans="1:19" x14ac:dyDescent="0.3">
      <c r="A25" s="82" t="s">
        <v>100</v>
      </c>
      <c r="B25" s="64">
        <f>VLOOKUP($A25,'Return Data'!$B$7:$R$2843,3,0)</f>
        <v>44330</v>
      </c>
      <c r="C25" s="65">
        <f>VLOOKUP($A25,'Return Data'!$B$7:$R$2843,4,0)</f>
        <v>17.095099999999999</v>
      </c>
      <c r="D25" s="65">
        <f>VLOOKUP($A25,'Return Data'!$B$7:$R$2843,9,0)</f>
        <v>12.1378</v>
      </c>
      <c r="E25" s="66">
        <f t="shared" si="0"/>
        <v>2</v>
      </c>
      <c r="F25" s="65">
        <f>VLOOKUP($A25,'Return Data'!$B$7:$R$2843,10,0)</f>
        <v>8.9640000000000004</v>
      </c>
      <c r="G25" s="66">
        <f t="shared" si="1"/>
        <v>4</v>
      </c>
      <c r="H25" s="65">
        <f>VLOOKUP($A25,'Return Data'!$B$7:$R$2843,11,0)</f>
        <v>5.4602000000000004</v>
      </c>
      <c r="I25" s="66">
        <f t="shared" si="2"/>
        <v>5</v>
      </c>
      <c r="J25" s="65">
        <f>VLOOKUP($A25,'Return Data'!$B$7:$R$2843,12,0)</f>
        <v>6.7095000000000002</v>
      </c>
      <c r="K25" s="66">
        <f t="shared" si="3"/>
        <v>3</v>
      </c>
      <c r="L25" s="65">
        <f>VLOOKUP($A25,'Return Data'!$B$7:$R$2843,13,0)</f>
        <v>8.0504999999999995</v>
      </c>
      <c r="M25" s="66">
        <f t="shared" si="5"/>
        <v>5</v>
      </c>
      <c r="N25" s="65">
        <f>VLOOKUP($A25,'Return Data'!$B$7:$R$2843,17,0)</f>
        <v>7.3464999999999998</v>
      </c>
      <c r="O25" s="66">
        <f t="shared" si="6"/>
        <v>19</v>
      </c>
      <c r="P25" s="65">
        <f>VLOOKUP($A25,'Return Data'!$B$7:$R$2843,14,0)</f>
        <v>7.1866000000000003</v>
      </c>
      <c r="Q25" s="66">
        <f t="shared" si="7"/>
        <v>17</v>
      </c>
      <c r="R25" s="65">
        <f>VLOOKUP($A25,'Return Data'!$B$7:$R$2843,16,0)</f>
        <v>7.0293999999999999</v>
      </c>
      <c r="S25" s="67">
        <f t="shared" si="4"/>
        <v>22</v>
      </c>
    </row>
    <row r="26" spans="1:19" x14ac:dyDescent="0.3">
      <c r="A26" s="82" t="s">
        <v>101</v>
      </c>
      <c r="B26" s="64">
        <f>VLOOKUP($A26,'Return Data'!$B$7:$R$2843,3,0)</f>
        <v>44330</v>
      </c>
      <c r="C26" s="65">
        <f>VLOOKUP($A26,'Return Data'!$B$7:$R$2843,4,0)</f>
        <v>1192.2286999999999</v>
      </c>
      <c r="D26" s="65">
        <f>VLOOKUP($A26,'Return Data'!$B$7:$R$2843,9,0)</f>
        <v>7.6844999999999999</v>
      </c>
      <c r="E26" s="66">
        <f t="shared" si="0"/>
        <v>13</v>
      </c>
      <c r="F26" s="65">
        <f>VLOOKUP($A26,'Return Data'!$B$7:$R$2843,10,0)</f>
        <v>5.6336000000000004</v>
      </c>
      <c r="G26" s="66">
        <f t="shared" si="1"/>
        <v>11</v>
      </c>
      <c r="H26" s="65">
        <f>VLOOKUP($A26,'Return Data'!$B$7:$R$2843,11,0)</f>
        <v>2.6634000000000002</v>
      </c>
      <c r="I26" s="66">
        <f t="shared" si="2"/>
        <v>12</v>
      </c>
      <c r="J26" s="65">
        <f>VLOOKUP($A26,'Return Data'!$B$7:$R$2843,12,0)</f>
        <v>5.1551</v>
      </c>
      <c r="K26" s="66">
        <f t="shared" si="3"/>
        <v>8</v>
      </c>
      <c r="L26" s="65">
        <f>VLOOKUP($A26,'Return Data'!$B$7:$R$2843,13,0)</f>
        <v>5.3243</v>
      </c>
      <c r="M26" s="66">
        <f t="shared" si="5"/>
        <v>15</v>
      </c>
      <c r="N26" s="65"/>
      <c r="O26" s="66"/>
      <c r="P26" s="65"/>
      <c r="Q26" s="66"/>
      <c r="R26" s="65">
        <f>VLOOKUP($A26,'Return Data'!$B$7:$R$2843,16,0)</f>
        <v>7.4596999999999998</v>
      </c>
      <c r="S26" s="67">
        <f t="shared" si="4"/>
        <v>16</v>
      </c>
    </row>
    <row r="27" spans="1:19" x14ac:dyDescent="0.3">
      <c r="A27" s="82" t="s">
        <v>102</v>
      </c>
      <c r="B27" s="64">
        <f>VLOOKUP($A27,'Return Data'!$B$7:$R$2843,3,0)</f>
        <v>44330</v>
      </c>
      <c r="C27" s="65">
        <f>VLOOKUP($A27,'Return Data'!$B$7:$R$2843,4,0)</f>
        <v>32.606699999999996</v>
      </c>
      <c r="D27" s="65">
        <f>VLOOKUP($A27,'Return Data'!$B$7:$R$2843,9,0)</f>
        <v>8.5748999999999995</v>
      </c>
      <c r="E27" s="66">
        <f t="shared" si="0"/>
        <v>8</v>
      </c>
      <c r="F27" s="65">
        <f>VLOOKUP($A27,'Return Data'!$B$7:$R$2843,10,0)</f>
        <v>5.4398</v>
      </c>
      <c r="G27" s="66">
        <f t="shared" si="1"/>
        <v>13</v>
      </c>
      <c r="H27" s="65">
        <f>VLOOKUP($A27,'Return Data'!$B$7:$R$2843,11,0)</f>
        <v>2.7913000000000001</v>
      </c>
      <c r="I27" s="66">
        <f t="shared" si="2"/>
        <v>11</v>
      </c>
      <c r="J27" s="65">
        <f>VLOOKUP($A27,'Return Data'!$B$7:$R$2843,12,0)</f>
        <v>4.0831999999999997</v>
      </c>
      <c r="K27" s="66">
        <f t="shared" si="3"/>
        <v>14</v>
      </c>
      <c r="L27" s="65">
        <f>VLOOKUP($A27,'Return Data'!$B$7:$R$2843,13,0)</f>
        <v>6.0926</v>
      </c>
      <c r="M27" s="66">
        <f t="shared" si="5"/>
        <v>13</v>
      </c>
      <c r="N27" s="65">
        <f>VLOOKUP($A27,'Return Data'!$B$7:$R$2843,17,0)</f>
        <v>5.9741</v>
      </c>
      <c r="O27" s="66">
        <f t="shared" ref="O27:O37" si="8">RANK(N27,N$8:N$39,0)</f>
        <v>22</v>
      </c>
      <c r="P27" s="65">
        <f>VLOOKUP($A27,'Return Data'!$B$7:$R$2843,14,0)</f>
        <v>6.4321000000000002</v>
      </c>
      <c r="Q27" s="66">
        <f t="shared" ref="Q27:Q37" si="9">RANK(P27,P$8:P$39,0)</f>
        <v>19</v>
      </c>
      <c r="R27" s="65">
        <f>VLOOKUP($A27,'Return Data'!$B$7:$R$2843,16,0)</f>
        <v>6.8263999999999996</v>
      </c>
      <c r="S27" s="67">
        <f t="shared" si="4"/>
        <v>24</v>
      </c>
    </row>
    <row r="28" spans="1:19" x14ac:dyDescent="0.3">
      <c r="A28" s="82" t="s">
        <v>103</v>
      </c>
      <c r="B28" s="64">
        <f>VLOOKUP($A28,'Return Data'!$B$7:$R$2843,3,0)</f>
        <v>44330</v>
      </c>
      <c r="C28" s="65">
        <f>VLOOKUP($A28,'Return Data'!$B$7:$R$2843,4,0)</f>
        <v>29.2576</v>
      </c>
      <c r="D28" s="65">
        <f>VLOOKUP($A28,'Return Data'!$B$7:$R$2843,9,0)</f>
        <v>5.8150000000000004</v>
      </c>
      <c r="E28" s="66">
        <f t="shared" si="0"/>
        <v>23</v>
      </c>
      <c r="F28" s="65">
        <f>VLOOKUP($A28,'Return Data'!$B$7:$R$2843,10,0)</f>
        <v>5.4695</v>
      </c>
      <c r="G28" s="66">
        <f t="shared" si="1"/>
        <v>12</v>
      </c>
      <c r="H28" s="65">
        <f>VLOOKUP($A28,'Return Data'!$B$7:$R$2843,11,0)</f>
        <v>2.1288</v>
      </c>
      <c r="I28" s="66">
        <f t="shared" si="2"/>
        <v>18</v>
      </c>
      <c r="J28" s="65">
        <f>VLOOKUP($A28,'Return Data'!$B$7:$R$2843,12,0)</f>
        <v>5.0925000000000002</v>
      </c>
      <c r="K28" s="66">
        <f t="shared" si="3"/>
        <v>9</v>
      </c>
      <c r="L28" s="65">
        <f>VLOOKUP($A28,'Return Data'!$B$7:$R$2843,13,0)</f>
        <v>7.2937000000000003</v>
      </c>
      <c r="M28" s="66">
        <f t="shared" si="5"/>
        <v>8</v>
      </c>
      <c r="N28" s="65">
        <f>VLOOKUP($A28,'Return Data'!$B$7:$R$2843,17,0)</f>
        <v>9.6248000000000005</v>
      </c>
      <c r="O28" s="66">
        <f t="shared" si="8"/>
        <v>6</v>
      </c>
      <c r="P28" s="65">
        <f>VLOOKUP($A28,'Return Data'!$B$7:$R$2843,14,0)</f>
        <v>9.6763999999999992</v>
      </c>
      <c r="Q28" s="66">
        <f t="shared" si="9"/>
        <v>3</v>
      </c>
      <c r="R28" s="65">
        <f>VLOOKUP($A28,'Return Data'!$B$7:$R$2843,16,0)</f>
        <v>8.6274999999999995</v>
      </c>
      <c r="S28" s="67">
        <f t="shared" si="4"/>
        <v>3</v>
      </c>
    </row>
    <row r="29" spans="1:19" x14ac:dyDescent="0.3">
      <c r="A29" s="82" t="s">
        <v>104</v>
      </c>
      <c r="B29" s="64">
        <f>VLOOKUP($A29,'Return Data'!$B$7:$R$2843,3,0)</f>
        <v>44330</v>
      </c>
      <c r="C29" s="65">
        <f>VLOOKUP($A29,'Return Data'!$B$7:$R$2843,4,0)</f>
        <v>23.4312</v>
      </c>
      <c r="D29" s="65">
        <f>VLOOKUP($A29,'Return Data'!$B$7:$R$2843,9,0)</f>
        <v>5.4980000000000002</v>
      </c>
      <c r="E29" s="66">
        <f t="shared" si="0"/>
        <v>24</v>
      </c>
      <c r="F29" s="65">
        <f>VLOOKUP($A29,'Return Data'!$B$7:$R$2843,10,0)</f>
        <v>2.4508000000000001</v>
      </c>
      <c r="G29" s="66">
        <f t="shared" si="1"/>
        <v>27</v>
      </c>
      <c r="H29" s="65">
        <f>VLOOKUP($A29,'Return Data'!$B$7:$R$2843,11,0)</f>
        <v>0.27250000000000002</v>
      </c>
      <c r="I29" s="66">
        <f t="shared" si="2"/>
        <v>28</v>
      </c>
      <c r="J29" s="65">
        <f>VLOOKUP($A29,'Return Data'!$B$7:$R$2843,12,0)</f>
        <v>2.6084999999999998</v>
      </c>
      <c r="K29" s="66">
        <f t="shared" si="3"/>
        <v>26</v>
      </c>
      <c r="L29" s="65">
        <f>VLOOKUP($A29,'Return Data'!$B$7:$R$2843,13,0)</f>
        <v>4.2744999999999997</v>
      </c>
      <c r="M29" s="66">
        <f t="shared" si="5"/>
        <v>24</v>
      </c>
      <c r="N29" s="65">
        <f>VLOOKUP($A29,'Return Data'!$B$7:$R$2843,17,0)</f>
        <v>8.2830999999999992</v>
      </c>
      <c r="O29" s="66">
        <f t="shared" si="8"/>
        <v>12</v>
      </c>
      <c r="P29" s="65">
        <f>VLOOKUP($A29,'Return Data'!$B$7:$R$2843,14,0)</f>
        <v>8.1737000000000002</v>
      </c>
      <c r="Q29" s="66">
        <f t="shared" si="9"/>
        <v>12</v>
      </c>
      <c r="R29" s="65">
        <f>VLOOKUP($A29,'Return Data'!$B$7:$R$2843,16,0)</f>
        <v>5.9572000000000003</v>
      </c>
      <c r="S29" s="67">
        <f t="shared" si="4"/>
        <v>28</v>
      </c>
    </row>
    <row r="30" spans="1:19" x14ac:dyDescent="0.3">
      <c r="A30" s="82" t="s">
        <v>105</v>
      </c>
      <c r="B30" s="64">
        <f>VLOOKUP($A30,'Return Data'!$B$7:$R$2843,3,0)</f>
        <v>44330</v>
      </c>
      <c r="C30" s="65">
        <f>VLOOKUP($A30,'Return Data'!$B$7:$R$2843,4,0)</f>
        <v>13.278600000000001</v>
      </c>
      <c r="D30" s="65">
        <f>VLOOKUP($A30,'Return Data'!$B$7:$R$2843,9,0)</f>
        <v>8.1320999999999994</v>
      </c>
      <c r="E30" s="66">
        <f t="shared" si="0"/>
        <v>10</v>
      </c>
      <c r="F30" s="65">
        <f>VLOOKUP($A30,'Return Data'!$B$7:$R$2843,10,0)</f>
        <v>5.3411999999999997</v>
      </c>
      <c r="G30" s="66">
        <f t="shared" si="1"/>
        <v>15</v>
      </c>
      <c r="H30" s="65">
        <f>VLOOKUP($A30,'Return Data'!$B$7:$R$2843,11,0)</f>
        <v>2.1941000000000002</v>
      </c>
      <c r="I30" s="66">
        <f t="shared" si="2"/>
        <v>14</v>
      </c>
      <c r="J30" s="65">
        <f>VLOOKUP($A30,'Return Data'!$B$7:$R$2843,12,0)</f>
        <v>3.2118000000000002</v>
      </c>
      <c r="K30" s="66">
        <f t="shared" si="3"/>
        <v>23</v>
      </c>
      <c r="L30" s="65">
        <f>VLOOKUP($A30,'Return Data'!$B$7:$R$2843,13,0)</f>
        <v>3.6913</v>
      </c>
      <c r="M30" s="66">
        <f t="shared" si="5"/>
        <v>27</v>
      </c>
      <c r="N30" s="65">
        <f>VLOOKUP($A30,'Return Data'!$B$7:$R$2843,17,0)</f>
        <v>9.5693999999999999</v>
      </c>
      <c r="O30" s="66">
        <f t="shared" si="8"/>
        <v>7</v>
      </c>
      <c r="P30" s="65">
        <f>VLOOKUP($A30,'Return Data'!$B$7:$R$2843,14,0)</f>
        <v>8.7974999999999994</v>
      </c>
      <c r="Q30" s="66">
        <f t="shared" si="9"/>
        <v>7</v>
      </c>
      <c r="R30" s="65">
        <f>VLOOKUP($A30,'Return Data'!$B$7:$R$2843,16,0)</f>
        <v>7.0850999999999997</v>
      </c>
      <c r="S30" s="67">
        <f t="shared" si="4"/>
        <v>21</v>
      </c>
    </row>
    <row r="31" spans="1:19" x14ac:dyDescent="0.3">
      <c r="A31" s="82" t="s">
        <v>106</v>
      </c>
      <c r="B31" s="64">
        <f>VLOOKUP($A31,'Return Data'!$B$7:$R$2843,3,0)</f>
        <v>44330</v>
      </c>
      <c r="C31" s="65">
        <f>VLOOKUP($A31,'Return Data'!$B$7:$R$2843,4,0)</f>
        <v>29.115600000000001</v>
      </c>
      <c r="D31" s="65">
        <f>VLOOKUP($A31,'Return Data'!$B$7:$R$2843,9,0)</f>
        <v>3.1465999999999998</v>
      </c>
      <c r="E31" s="66">
        <f t="shared" si="0"/>
        <v>27</v>
      </c>
      <c r="F31" s="65">
        <f>VLOOKUP($A31,'Return Data'!$B$7:$R$2843,10,0)</f>
        <v>8.5961999999999996</v>
      </c>
      <c r="G31" s="66">
        <f t="shared" si="1"/>
        <v>5</v>
      </c>
      <c r="H31" s="65">
        <f>VLOOKUP($A31,'Return Data'!$B$7:$R$2843,11,0)</f>
        <v>2.0998999999999999</v>
      </c>
      <c r="I31" s="66">
        <f t="shared" si="2"/>
        <v>19</v>
      </c>
      <c r="J31" s="65">
        <f>VLOOKUP($A31,'Return Data'!$B$7:$R$2843,12,0)</f>
        <v>3.2873000000000001</v>
      </c>
      <c r="K31" s="66">
        <f t="shared" si="3"/>
        <v>21</v>
      </c>
      <c r="L31" s="65">
        <f>VLOOKUP($A31,'Return Data'!$B$7:$R$2843,13,0)</f>
        <v>4.9955999999999996</v>
      </c>
      <c r="M31" s="66">
        <f t="shared" si="5"/>
        <v>18</v>
      </c>
      <c r="N31" s="65">
        <f>VLOOKUP($A31,'Return Data'!$B$7:$R$2843,17,0)</f>
        <v>8.7556999999999992</v>
      </c>
      <c r="O31" s="66">
        <f t="shared" si="8"/>
        <v>10</v>
      </c>
      <c r="P31" s="65">
        <f>VLOOKUP($A31,'Return Data'!$B$7:$R$2843,14,0)</f>
        <v>8.2749000000000006</v>
      </c>
      <c r="Q31" s="66">
        <f t="shared" si="9"/>
        <v>11</v>
      </c>
      <c r="R31" s="65">
        <f>VLOOKUP($A31,'Return Data'!$B$7:$R$2843,16,0)</f>
        <v>6.6894999999999998</v>
      </c>
      <c r="S31" s="67">
        <f t="shared" si="4"/>
        <v>25</v>
      </c>
    </row>
    <row r="32" spans="1:19" x14ac:dyDescent="0.3">
      <c r="A32" s="82" t="s">
        <v>107</v>
      </c>
      <c r="B32" s="64">
        <f>VLOOKUP($A32,'Return Data'!$B$7:$R$2843,3,0)</f>
        <v>44330</v>
      </c>
      <c r="C32" s="65">
        <f>VLOOKUP($A32,'Return Data'!$B$7:$R$2843,4,0)</f>
        <v>2101.9180000000001</v>
      </c>
      <c r="D32" s="65">
        <f>VLOOKUP($A32,'Return Data'!$B$7:$R$2843,9,0)</f>
        <v>7.9847999999999999</v>
      </c>
      <c r="E32" s="66">
        <f t="shared" si="0"/>
        <v>12</v>
      </c>
      <c r="F32" s="65">
        <f>VLOOKUP($A32,'Return Data'!$B$7:$R$2843,10,0)</f>
        <v>5.3653000000000004</v>
      </c>
      <c r="G32" s="66">
        <f t="shared" si="1"/>
        <v>14</v>
      </c>
      <c r="H32" s="65">
        <f>VLOOKUP($A32,'Return Data'!$B$7:$R$2843,11,0)</f>
        <v>2.3161999999999998</v>
      </c>
      <c r="I32" s="66">
        <f t="shared" si="2"/>
        <v>13</v>
      </c>
      <c r="J32" s="65">
        <f>VLOOKUP($A32,'Return Data'!$B$7:$R$2843,12,0)</f>
        <v>4.1643999999999997</v>
      </c>
      <c r="K32" s="66">
        <f t="shared" si="3"/>
        <v>13</v>
      </c>
      <c r="L32" s="65">
        <f>VLOOKUP($A32,'Return Data'!$B$7:$R$2843,13,0)</f>
        <v>4.9184000000000001</v>
      </c>
      <c r="M32" s="66">
        <f t="shared" si="5"/>
        <v>20</v>
      </c>
      <c r="N32" s="65">
        <f>VLOOKUP($A32,'Return Data'!$B$7:$R$2843,17,0)</f>
        <v>8.5619999999999994</v>
      </c>
      <c r="O32" s="66">
        <f t="shared" si="8"/>
        <v>11</v>
      </c>
      <c r="P32" s="65">
        <f>VLOOKUP($A32,'Return Data'!$B$7:$R$2843,14,0)</f>
        <v>8.6563999999999997</v>
      </c>
      <c r="Q32" s="66">
        <f t="shared" si="9"/>
        <v>9</v>
      </c>
      <c r="R32" s="65">
        <f>VLOOKUP($A32,'Return Data'!$B$7:$R$2843,16,0)</f>
        <v>8.2759999999999998</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44330</v>
      </c>
      <c r="C34" s="65">
        <f>VLOOKUP($A34,'Return Data'!$B$7:$R$2843,4,0)</f>
        <v>16.445900000000002</v>
      </c>
      <c r="D34" s="65">
        <f>VLOOKUP($A34,'Return Data'!$B$7:$R$2843,9,0)</f>
        <v>7.4065000000000003</v>
      </c>
      <c r="E34" s="66">
        <f t="shared" si="0"/>
        <v>14</v>
      </c>
      <c r="F34" s="65">
        <f>VLOOKUP($A34,'Return Data'!$B$7:$R$2843,10,0)</f>
        <v>4.8879000000000001</v>
      </c>
      <c r="G34" s="66">
        <f t="shared" si="1"/>
        <v>19</v>
      </c>
      <c r="H34" s="65">
        <f>VLOOKUP($A34,'Return Data'!$B$7:$R$2843,11,0)</f>
        <v>3.5102000000000002</v>
      </c>
      <c r="I34" s="66">
        <f t="shared" si="2"/>
        <v>9</v>
      </c>
      <c r="J34" s="65">
        <f>VLOOKUP($A34,'Return Data'!$B$7:$R$2843,12,0)</f>
        <v>5.0914000000000001</v>
      </c>
      <c r="K34" s="66">
        <f t="shared" si="3"/>
        <v>10</v>
      </c>
      <c r="L34" s="65">
        <f>VLOOKUP($A34,'Return Data'!$B$7:$R$2843,13,0)</f>
        <v>5.1010999999999997</v>
      </c>
      <c r="M34" s="66">
        <f t="shared" si="5"/>
        <v>16</v>
      </c>
      <c r="N34" s="65">
        <f>VLOOKUP($A34,'Return Data'!$B$7:$R$2843,17,0)</f>
        <v>9.2522000000000002</v>
      </c>
      <c r="O34" s="66">
        <f t="shared" si="8"/>
        <v>8</v>
      </c>
      <c r="P34" s="65">
        <f>VLOOKUP($A34,'Return Data'!$B$7:$R$2843,14,0)</f>
        <v>8.7408999999999999</v>
      </c>
      <c r="Q34" s="66">
        <f t="shared" si="9"/>
        <v>8</v>
      </c>
      <c r="R34" s="65">
        <f>VLOOKUP($A34,'Return Data'!$B$7:$R$2843,16,0)</f>
        <v>8.6234000000000002</v>
      </c>
      <c r="S34" s="67">
        <f t="shared" si="4"/>
        <v>4</v>
      </c>
    </row>
    <row r="35" spans="1:19" x14ac:dyDescent="0.3">
      <c r="A35" s="82" t="s">
        <v>111</v>
      </c>
      <c r="B35" s="64">
        <f>VLOOKUP($A35,'Return Data'!$B$7:$R$2843,3,0)</f>
        <v>44330</v>
      </c>
      <c r="C35" s="65">
        <f>VLOOKUP($A35,'Return Data'!$B$7:$R$2843,4,0)</f>
        <v>27.7789</v>
      </c>
      <c r="D35" s="65">
        <f>VLOOKUP($A35,'Return Data'!$B$7:$R$2843,9,0)</f>
        <v>2.1143999999999998</v>
      </c>
      <c r="E35" s="66">
        <f t="shared" si="0"/>
        <v>29</v>
      </c>
      <c r="F35" s="65">
        <f>VLOOKUP($A35,'Return Data'!$B$7:$R$2843,10,0)</f>
        <v>4.0914000000000001</v>
      </c>
      <c r="G35" s="66">
        <f t="shared" si="1"/>
        <v>22</v>
      </c>
      <c r="H35" s="65">
        <f>VLOOKUP($A35,'Return Data'!$B$7:$R$2843,11,0)</f>
        <v>1.1859</v>
      </c>
      <c r="I35" s="66">
        <f t="shared" si="2"/>
        <v>24</v>
      </c>
      <c r="J35" s="65">
        <f>VLOOKUP($A35,'Return Data'!$B$7:$R$2843,12,0)</f>
        <v>3.3235999999999999</v>
      </c>
      <c r="K35" s="66">
        <f t="shared" si="3"/>
        <v>20</v>
      </c>
      <c r="L35" s="65">
        <f>VLOOKUP($A35,'Return Data'!$B$7:$R$2843,13,0)</f>
        <v>4.3860000000000001</v>
      </c>
      <c r="M35" s="66">
        <f t="shared" si="5"/>
        <v>23</v>
      </c>
      <c r="N35" s="65">
        <f>VLOOKUP($A35,'Return Data'!$B$7:$R$2843,17,0)</f>
        <v>9.9794</v>
      </c>
      <c r="O35" s="66">
        <f t="shared" si="8"/>
        <v>5</v>
      </c>
      <c r="P35" s="65">
        <f>VLOOKUP($A35,'Return Data'!$B$7:$R$2843,14,0)</f>
        <v>9.3653999999999993</v>
      </c>
      <c r="Q35" s="66">
        <f t="shared" si="9"/>
        <v>6</v>
      </c>
      <c r="R35" s="65">
        <f>VLOOKUP($A35,'Return Data'!$B$7:$R$2843,16,0)</f>
        <v>6.0673000000000004</v>
      </c>
      <c r="S35" s="67">
        <f t="shared" si="4"/>
        <v>27</v>
      </c>
    </row>
    <row r="36" spans="1:19" x14ac:dyDescent="0.3">
      <c r="A36" s="82" t="s">
        <v>112</v>
      </c>
      <c r="B36" s="64">
        <f>VLOOKUP($A36,'Return Data'!$B$7:$R$2843,3,0)</f>
        <v>44330</v>
      </c>
      <c r="C36" s="65">
        <f>VLOOKUP($A36,'Return Data'!$B$7:$R$2843,4,0)</f>
        <v>32.459600000000002</v>
      </c>
      <c r="D36" s="65">
        <f>VLOOKUP($A36,'Return Data'!$B$7:$R$2843,9,0)</f>
        <v>9.4529999999999994</v>
      </c>
      <c r="E36" s="66">
        <f t="shared" si="0"/>
        <v>6</v>
      </c>
      <c r="F36" s="65">
        <f>VLOOKUP($A36,'Return Data'!$B$7:$R$2843,10,0)</f>
        <v>7.1040000000000001</v>
      </c>
      <c r="G36" s="66">
        <f t="shared" si="1"/>
        <v>8</v>
      </c>
      <c r="H36" s="65">
        <f>VLOOKUP($A36,'Return Data'!$B$7:$R$2843,11,0)</f>
        <v>3.6423000000000001</v>
      </c>
      <c r="I36" s="66">
        <f t="shared" si="2"/>
        <v>8</v>
      </c>
      <c r="J36" s="65">
        <f>VLOOKUP($A36,'Return Data'!$B$7:$R$2843,12,0)</f>
        <v>4.6871</v>
      </c>
      <c r="K36" s="66">
        <f t="shared" si="3"/>
        <v>12</v>
      </c>
      <c r="L36" s="65">
        <f>VLOOKUP($A36,'Return Data'!$B$7:$R$2843,13,0)</f>
        <v>6.1326000000000001</v>
      </c>
      <c r="M36" s="66">
        <f t="shared" si="5"/>
        <v>12</v>
      </c>
      <c r="N36" s="65">
        <f>VLOOKUP($A36,'Return Data'!$B$7:$R$2843,17,0)</f>
        <v>7.4592999999999998</v>
      </c>
      <c r="O36" s="66">
        <f t="shared" si="8"/>
        <v>15</v>
      </c>
      <c r="P36" s="65">
        <f>VLOOKUP($A36,'Return Data'!$B$7:$R$2843,14,0)</f>
        <v>7.3658000000000001</v>
      </c>
      <c r="Q36" s="66">
        <f t="shared" si="9"/>
        <v>15</v>
      </c>
      <c r="R36" s="65">
        <f>VLOOKUP($A36,'Return Data'!$B$7:$R$2843,16,0)</f>
        <v>6.8754999999999997</v>
      </c>
      <c r="S36" s="67">
        <f t="shared" si="4"/>
        <v>23</v>
      </c>
    </row>
    <row r="37" spans="1:19" x14ac:dyDescent="0.3">
      <c r="A37" s="82" t="s">
        <v>113</v>
      </c>
      <c r="B37" s="64">
        <f>VLOOKUP($A37,'Return Data'!$B$7:$R$2843,3,0)</f>
        <v>44330</v>
      </c>
      <c r="C37" s="65">
        <f>VLOOKUP($A37,'Return Data'!$B$7:$R$2843,4,0)</f>
        <v>18.9513</v>
      </c>
      <c r="D37" s="65">
        <f>VLOOKUP($A37,'Return Data'!$B$7:$R$2843,9,0)</f>
        <v>7.2013999999999996</v>
      </c>
      <c r="E37" s="66">
        <f t="shared" si="0"/>
        <v>15</v>
      </c>
      <c r="F37" s="65">
        <f>VLOOKUP($A37,'Return Data'!$B$7:$R$2843,10,0)</f>
        <v>5.1729000000000003</v>
      </c>
      <c r="G37" s="66">
        <f t="shared" si="1"/>
        <v>17</v>
      </c>
      <c r="H37" s="65">
        <f>VLOOKUP($A37,'Return Data'!$B$7:$R$2843,11,0)</f>
        <v>1.3176000000000001</v>
      </c>
      <c r="I37" s="66">
        <f t="shared" si="2"/>
        <v>22</v>
      </c>
      <c r="J37" s="65">
        <f>VLOOKUP($A37,'Return Data'!$B$7:$R$2843,12,0)</f>
        <v>3.0310000000000001</v>
      </c>
      <c r="K37" s="66">
        <f t="shared" si="3"/>
        <v>24</v>
      </c>
      <c r="L37" s="65">
        <f>VLOOKUP($A37,'Return Data'!$B$7:$R$2843,13,0)</f>
        <v>4.9637000000000002</v>
      </c>
      <c r="M37" s="66">
        <f t="shared" si="5"/>
        <v>19</v>
      </c>
      <c r="N37" s="65">
        <f>VLOOKUP($A37,'Return Data'!$B$7:$R$2843,17,0)</f>
        <v>9.1342999999999996</v>
      </c>
      <c r="O37" s="66">
        <f t="shared" si="8"/>
        <v>9</v>
      </c>
      <c r="P37" s="65">
        <f>VLOOKUP($A37,'Return Data'!$B$7:$R$2843,14,0)</f>
        <v>8.4314</v>
      </c>
      <c r="Q37" s="66">
        <f t="shared" si="9"/>
        <v>10</v>
      </c>
      <c r="R37" s="65">
        <f>VLOOKUP($A37,'Return Data'!$B$7:$R$2843,16,0)</f>
        <v>7.1517999999999997</v>
      </c>
      <c r="S37" s="67">
        <f t="shared" si="4"/>
        <v>18</v>
      </c>
    </row>
    <row r="38" spans="1:19" x14ac:dyDescent="0.3">
      <c r="A38" s="82" t="s">
        <v>367</v>
      </c>
      <c r="B38" s="64">
        <f>VLOOKUP($A38,'Return Data'!$B$7:$R$2843,3,0)</f>
        <v>44330</v>
      </c>
      <c r="C38" s="65">
        <f>VLOOKUP($A38,'Return Data'!$B$7:$R$2843,4,0)</f>
        <v>0.30259999999999998</v>
      </c>
      <c r="D38" s="65">
        <f>VLOOKUP($A38,'Return Data'!$B$7:$R$2843,9,0)</f>
        <v>11.4215</v>
      </c>
      <c r="E38" s="66">
        <f t="shared" si="0"/>
        <v>3</v>
      </c>
      <c r="F38" s="65">
        <f>VLOOKUP($A38,'Return Data'!$B$7:$R$2843,10,0)</f>
        <v>11.452199999999999</v>
      </c>
      <c r="G38" s="66">
        <f t="shared" si="1"/>
        <v>2</v>
      </c>
      <c r="H38" s="65">
        <f>VLOOKUP($A38,'Return Data'!$B$7:$R$2843,11,0)</f>
        <v>-41.0167</v>
      </c>
      <c r="I38" s="66">
        <f t="shared" si="2"/>
        <v>31</v>
      </c>
      <c r="J38" s="65"/>
      <c r="K38" s="66"/>
      <c r="L38" s="65"/>
      <c r="M38" s="66"/>
      <c r="N38" s="65"/>
      <c r="O38" s="66"/>
      <c r="P38" s="65"/>
      <c r="Q38" s="66"/>
      <c r="R38" s="65">
        <f>VLOOKUP($A38,'Return Data'!$B$7:$R$2843,16,0)</f>
        <v>-12.4975</v>
      </c>
      <c r="S38" s="67">
        <f t="shared" si="4"/>
        <v>29</v>
      </c>
    </row>
    <row r="39" spans="1:19" x14ac:dyDescent="0.3">
      <c r="A39" s="82" t="s">
        <v>114</v>
      </c>
      <c r="B39" s="64">
        <f>VLOOKUP($A39,'Return Data'!$B$7:$R$2843,3,0)</f>
        <v>44330</v>
      </c>
      <c r="C39" s="65">
        <f>VLOOKUP($A39,'Return Data'!$B$7:$R$2843,4,0)</f>
        <v>21.138999999999999</v>
      </c>
      <c r="D39" s="65">
        <f>VLOOKUP($A39,'Return Data'!$B$7:$R$2843,9,0)</f>
        <v>4.2298</v>
      </c>
      <c r="E39" s="66">
        <f t="shared" si="0"/>
        <v>25</v>
      </c>
      <c r="F39" s="65">
        <f>VLOOKUP($A39,'Return Data'!$B$7:$R$2843,10,0)</f>
        <v>2.4184999999999999</v>
      </c>
      <c r="G39" s="66">
        <f t="shared" si="1"/>
        <v>28</v>
      </c>
      <c r="H39" s="65">
        <f>VLOOKUP($A39,'Return Data'!$B$7:$R$2843,11,0)</f>
        <v>1.1978</v>
      </c>
      <c r="I39" s="66">
        <f t="shared" si="2"/>
        <v>23</v>
      </c>
      <c r="J39" s="65">
        <f>VLOOKUP($A39,'Return Data'!$B$7:$R$2843,12,0)</f>
        <v>2.1484000000000001</v>
      </c>
      <c r="K39" s="66">
        <f>RANK(J39,J$8:J$39,0)</f>
        <v>28</v>
      </c>
      <c r="L39" s="65">
        <f>VLOOKUP($A39,'Return Data'!$B$7:$R$2843,13,0)</f>
        <v>4.1406999999999998</v>
      </c>
      <c r="M39" s="66">
        <f>RANK(L39,L$8:L$39,0)</f>
        <v>25</v>
      </c>
      <c r="N39" s="65">
        <f>VLOOKUP($A39,'Return Data'!$B$7:$R$2843,17,0)</f>
        <v>2.6901999999999999</v>
      </c>
      <c r="O39" s="66">
        <f>RANK(N39,N$8:N$39,0)</f>
        <v>27</v>
      </c>
      <c r="P39" s="65">
        <f>VLOOKUP($A39,'Return Data'!$B$7:$R$2843,14,0)</f>
        <v>1.9016</v>
      </c>
      <c r="Q39" s="66">
        <f>RANK(P39,P$8:P$39,0)</f>
        <v>27</v>
      </c>
      <c r="R39" s="65">
        <f>VLOOKUP($A39,'Return Data'!$B$7:$R$2843,16,0)</f>
        <v>7.1094999999999997</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6.9543806451612911</v>
      </c>
      <c r="E41" s="88"/>
      <c r="F41" s="89">
        <f>AVERAGE(F8:F39)</f>
        <v>5.6244677419354838</v>
      </c>
      <c r="G41" s="88"/>
      <c r="H41" s="89">
        <f>AVERAGE(H8:H39)</f>
        <v>1.6292096774193552</v>
      </c>
      <c r="I41" s="88"/>
      <c r="J41" s="89">
        <f>AVERAGE(J8:J39)</f>
        <v>4.24085</v>
      </c>
      <c r="K41" s="88"/>
      <c r="L41" s="89">
        <f>AVERAGE(L8:L39)</f>
        <v>6.0558821428571417</v>
      </c>
      <c r="M41" s="88"/>
      <c r="N41" s="89">
        <f>AVERAGE(N8:N39)</f>
        <v>7.7159222222222219</v>
      </c>
      <c r="O41" s="88"/>
      <c r="P41" s="89">
        <f>AVERAGE(P8:P39)</f>
        <v>7.3759481481481481</v>
      </c>
      <c r="Q41" s="88"/>
      <c r="R41" s="89">
        <f>AVERAGE(R8:R39)</f>
        <v>5.3826612903225808</v>
      </c>
      <c r="S41" s="90"/>
    </row>
    <row r="42" spans="1:19" x14ac:dyDescent="0.3">
      <c r="A42" s="87" t="s">
        <v>28</v>
      </c>
      <c r="B42" s="88"/>
      <c r="C42" s="88"/>
      <c r="D42" s="89">
        <f>MIN(D8:D39)</f>
        <v>0</v>
      </c>
      <c r="E42" s="88"/>
      <c r="F42" s="89">
        <f>MIN(F8:F39)</f>
        <v>0</v>
      </c>
      <c r="G42" s="88"/>
      <c r="H42" s="89">
        <f>MIN(H8:H39)</f>
        <v>-41.0167</v>
      </c>
      <c r="I42" s="88"/>
      <c r="J42" s="89">
        <f>MIN(J8:J39)</f>
        <v>0</v>
      </c>
      <c r="K42" s="88"/>
      <c r="L42" s="89">
        <f>MIN(L8:L39)</f>
        <v>3.2988</v>
      </c>
      <c r="M42" s="88"/>
      <c r="N42" s="89">
        <f>MIN(N8:N39)</f>
        <v>2.6901999999999999</v>
      </c>
      <c r="O42" s="88"/>
      <c r="P42" s="89">
        <f>MIN(P8:P39)</f>
        <v>1.9016</v>
      </c>
      <c r="Q42" s="88"/>
      <c r="R42" s="89">
        <f>MIN(R8:R39)</f>
        <v>-16.998899999999999</v>
      </c>
      <c r="S42" s="90"/>
    </row>
    <row r="43" spans="1:19" ht="15" thickBot="1" x14ac:dyDescent="0.35">
      <c r="A43" s="91" t="s">
        <v>29</v>
      </c>
      <c r="B43" s="92"/>
      <c r="C43" s="92"/>
      <c r="D43" s="93">
        <f>MAX(D8:D39)</f>
        <v>14.392200000000001</v>
      </c>
      <c r="E43" s="92"/>
      <c r="F43" s="93">
        <f>MAX(F8:F39)</f>
        <v>18.736000000000001</v>
      </c>
      <c r="G43" s="92"/>
      <c r="H43" s="93">
        <f>MAX(H8:H39)</f>
        <v>16.593</v>
      </c>
      <c r="I43" s="92"/>
      <c r="J43" s="93">
        <f>MAX(J8:J39)</f>
        <v>12.2563</v>
      </c>
      <c r="K43" s="92"/>
      <c r="L43" s="93">
        <f>MAX(L8:L39)</f>
        <v>10.2272</v>
      </c>
      <c r="M43" s="92"/>
      <c r="N43" s="93">
        <f>MAX(N8:N39)</f>
        <v>10.7255</v>
      </c>
      <c r="O43" s="92"/>
      <c r="P43" s="93">
        <f>MAX(P8:P39)</f>
        <v>10.048299999999999</v>
      </c>
      <c r="Q43" s="92"/>
      <c r="R43" s="93">
        <f>MAX(R8:R39)</f>
        <v>9.6143000000000001</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1582</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1283</v>
      </c>
      <c r="B8" s="64">
        <f>VLOOKUP($A8,'Return Data'!$B$7:$R$2843,3,0)</f>
        <v>44332</v>
      </c>
      <c r="C8" s="65">
        <f>VLOOKUP($A8,'Return Data'!$B$7:$R$2843,4,0)</f>
        <v>1117.4529</v>
      </c>
      <c r="D8" s="65">
        <f>VLOOKUP($A8,'Return Data'!$B$7:$R$2843,5,0)</f>
        <v>3.2469999999999999</v>
      </c>
      <c r="E8" s="66">
        <f t="shared" ref="E8:E37" si="0">RANK(D8,D$8:D$37,0)</f>
        <v>12</v>
      </c>
      <c r="F8" s="65">
        <f>VLOOKUP($A8,'Return Data'!$B$7:$R$2843,6,0)</f>
        <v>3.8140999999999998</v>
      </c>
      <c r="G8" s="66">
        <f t="shared" ref="G8:G37" si="1">RANK(F8,F$8:F$37,0)</f>
        <v>1</v>
      </c>
      <c r="H8" s="65">
        <f>VLOOKUP($A8,'Return Data'!$B$7:$R$2843,7,0)</f>
        <v>3.4628000000000001</v>
      </c>
      <c r="I8" s="66">
        <f t="shared" ref="I8:I37" si="2">RANK(H8,H$8:H$37,0)</f>
        <v>1</v>
      </c>
      <c r="J8" s="65">
        <f>VLOOKUP($A8,'Return Data'!$B$7:$R$2843,8,0)</f>
        <v>3.3207</v>
      </c>
      <c r="K8" s="66">
        <f t="shared" ref="K8:K37" si="3">RANK(J8,J$8:J$37,0)</f>
        <v>1</v>
      </c>
      <c r="L8" s="65">
        <f>VLOOKUP($A8,'Return Data'!$B$7:$R$2843,9,0)</f>
        <v>3.2450000000000001</v>
      </c>
      <c r="M8" s="66">
        <f t="shared" ref="M8:M37" si="4">RANK(L8,L$8:L$37,0)</f>
        <v>3</v>
      </c>
      <c r="N8" s="65">
        <f>VLOOKUP($A8,'Return Data'!$B$7:$R$2843,10,0)</f>
        <v>3.1461999999999999</v>
      </c>
      <c r="O8" s="66">
        <f t="shared" ref="O8:O37" si="5">RANK(N8,N$8:N$37,0)</f>
        <v>7</v>
      </c>
      <c r="P8" s="65">
        <f>VLOOKUP($A8,'Return Data'!$B$7:$R$2843,11,0)</f>
        <v>3.0899000000000001</v>
      </c>
      <c r="Q8" s="66">
        <f>RANK(P8,P$8:P$37,0)</f>
        <v>7</v>
      </c>
      <c r="R8" s="65">
        <f>VLOOKUP($A8,'Return Data'!$B$7:$R$2843,12,0)</f>
        <v>3.077</v>
      </c>
      <c r="S8" s="66">
        <f>RANK(R8,R$8:R$37,0)</f>
        <v>12</v>
      </c>
      <c r="T8" s="65">
        <f>VLOOKUP($A8,'Return Data'!$B$7:$R$2843,13,0)</f>
        <v>3.0720999999999998</v>
      </c>
      <c r="U8" s="66">
        <f>RANK(T8,T$8:T$37,0)</f>
        <v>11</v>
      </c>
      <c r="V8" s="65">
        <f>VLOOKUP($A8,'Return Data'!$B$7:$R$2843,17,0)</f>
        <v>3.9525999999999999</v>
      </c>
      <c r="W8" s="66">
        <f t="shared" ref="W8" si="6">RANK(V8,V$8:V$37,0)</f>
        <v>3</v>
      </c>
      <c r="X8" s="65"/>
      <c r="Y8" s="66"/>
      <c r="Z8" s="65">
        <f>VLOOKUP($A8,'Return Data'!$B$7:$R$2843,16,0)</f>
        <v>4.4695999999999998</v>
      </c>
      <c r="AA8" s="67">
        <f t="shared" ref="AA8:AA37" si="7">RANK(Z8,Z$8:Z$37,0)</f>
        <v>5</v>
      </c>
    </row>
    <row r="9" spans="1:27" x14ac:dyDescent="0.3">
      <c r="A9" s="63" t="s">
        <v>1285</v>
      </c>
      <c r="B9" s="64">
        <f>VLOOKUP($A9,'Return Data'!$B$7:$R$2843,3,0)</f>
        <v>44332</v>
      </c>
      <c r="C9" s="65">
        <f>VLOOKUP($A9,'Return Data'!$B$7:$R$2843,4,0)</f>
        <v>1092.2568000000001</v>
      </c>
      <c r="D9" s="65">
        <f>VLOOKUP($A9,'Return Data'!$B$7:$R$2843,5,0)</f>
        <v>3.2785000000000002</v>
      </c>
      <c r="E9" s="66">
        <f t="shared" si="0"/>
        <v>8</v>
      </c>
      <c r="F9" s="65">
        <f>VLOOKUP($A9,'Return Data'!$B$7:$R$2843,6,0)</f>
        <v>3.2734999999999999</v>
      </c>
      <c r="G9" s="66">
        <f t="shared" si="1"/>
        <v>9</v>
      </c>
      <c r="H9" s="65">
        <f>VLOOKUP($A9,'Return Data'!$B$7:$R$2843,7,0)</f>
        <v>3.2444000000000002</v>
      </c>
      <c r="I9" s="66">
        <f t="shared" si="2"/>
        <v>10</v>
      </c>
      <c r="J9" s="65">
        <f>VLOOKUP($A9,'Return Data'!$B$7:$R$2843,8,0)</f>
        <v>3.2292000000000001</v>
      </c>
      <c r="K9" s="66">
        <f t="shared" si="3"/>
        <v>9</v>
      </c>
      <c r="L9" s="65">
        <f>VLOOKUP($A9,'Return Data'!$B$7:$R$2843,9,0)</f>
        <v>3.2035999999999998</v>
      </c>
      <c r="M9" s="66">
        <f t="shared" si="4"/>
        <v>8</v>
      </c>
      <c r="N9" s="65">
        <f>VLOOKUP($A9,'Return Data'!$B$7:$R$2843,10,0)</f>
        <v>3.1295999999999999</v>
      </c>
      <c r="O9" s="66">
        <f t="shared" si="5"/>
        <v>9</v>
      </c>
      <c r="P9" s="65">
        <f>VLOOKUP($A9,'Return Data'!$B$7:$R$2843,11,0)</f>
        <v>3.0844</v>
      </c>
      <c r="Q9" s="66">
        <f>RANK(P9,P$8:P$37,0)</f>
        <v>10</v>
      </c>
      <c r="R9" s="65">
        <f>VLOOKUP($A9,'Return Data'!$B$7:$R$2843,12,0)</f>
        <v>3.0821999999999998</v>
      </c>
      <c r="S9" s="66">
        <f>RANK(R9,R$8:R$37,0)</f>
        <v>10</v>
      </c>
      <c r="T9" s="65">
        <f>VLOOKUP($A9,'Return Data'!$B$7:$R$2843,13,0)</f>
        <v>3.0947</v>
      </c>
      <c r="U9" s="66">
        <f>RANK(T9,T$8:T$37,0)</f>
        <v>8</v>
      </c>
      <c r="V9" s="65"/>
      <c r="W9" s="66"/>
      <c r="X9" s="65"/>
      <c r="Y9" s="66"/>
      <c r="Z9" s="65">
        <f>VLOOKUP($A9,'Return Data'!$B$7:$R$2843,16,0)</f>
        <v>4.1454000000000004</v>
      </c>
      <c r="AA9" s="67">
        <f t="shared" si="7"/>
        <v>12</v>
      </c>
    </row>
    <row r="10" spans="1:27" x14ac:dyDescent="0.3">
      <c r="A10" s="63" t="s">
        <v>1287</v>
      </c>
      <c r="B10" s="64">
        <f>VLOOKUP($A10,'Return Data'!$B$7:$R$2843,3,0)</f>
        <v>44332</v>
      </c>
      <c r="C10" s="65">
        <f>VLOOKUP($A10,'Return Data'!$B$7:$R$2843,4,0)</f>
        <v>1085.2403999999999</v>
      </c>
      <c r="D10" s="65">
        <f>VLOOKUP($A10,'Return Data'!$B$7:$R$2843,5,0)</f>
        <v>3.2391999999999999</v>
      </c>
      <c r="E10" s="66">
        <f t="shared" si="0"/>
        <v>13</v>
      </c>
      <c r="F10" s="65">
        <f>VLOOKUP($A10,'Return Data'!$B$7:$R$2843,6,0)</f>
        <v>3.2307999999999999</v>
      </c>
      <c r="G10" s="66">
        <f t="shared" si="1"/>
        <v>13</v>
      </c>
      <c r="H10" s="65">
        <f>VLOOKUP($A10,'Return Data'!$B$7:$R$2843,7,0)</f>
        <v>3.2130000000000001</v>
      </c>
      <c r="I10" s="66">
        <f t="shared" si="2"/>
        <v>13</v>
      </c>
      <c r="J10" s="65">
        <f>VLOOKUP($A10,'Return Data'!$B$7:$R$2843,8,0)</f>
        <v>3.18</v>
      </c>
      <c r="K10" s="66">
        <f t="shared" si="3"/>
        <v>17</v>
      </c>
      <c r="L10" s="65">
        <f>VLOOKUP($A10,'Return Data'!$B$7:$R$2843,9,0)</f>
        <v>3.1655000000000002</v>
      </c>
      <c r="M10" s="66">
        <f t="shared" si="4"/>
        <v>14</v>
      </c>
      <c r="N10" s="65">
        <f>VLOOKUP($A10,'Return Data'!$B$7:$R$2843,10,0)</f>
        <v>3.1261999999999999</v>
      </c>
      <c r="O10" s="66">
        <f t="shared" si="5"/>
        <v>10</v>
      </c>
      <c r="P10" s="65">
        <f>VLOOKUP($A10,'Return Data'!$B$7:$R$2843,11,0)</f>
        <v>3.0895000000000001</v>
      </c>
      <c r="Q10" s="66">
        <f>RANK(P10,P$8:P$37,0)</f>
        <v>8</v>
      </c>
      <c r="R10" s="65">
        <f>VLOOKUP($A10,'Return Data'!$B$7:$R$2843,12,0)</f>
        <v>3.0979999999999999</v>
      </c>
      <c r="S10" s="66">
        <f>RANK(R10,R$8:R$37,0)</f>
        <v>7</v>
      </c>
      <c r="T10" s="65">
        <f>VLOOKUP($A10,'Return Data'!$B$7:$R$2843,13,0)</f>
        <v>3.0996999999999999</v>
      </c>
      <c r="U10" s="66">
        <f>RANK(T10,T$8:T$37,0)</f>
        <v>6</v>
      </c>
      <c r="V10" s="65"/>
      <c r="W10" s="66"/>
      <c r="X10" s="65"/>
      <c r="Y10" s="66"/>
      <c r="Z10" s="65">
        <f>VLOOKUP($A10,'Return Data'!$B$7:$R$2843,16,0)</f>
        <v>4.0416999999999996</v>
      </c>
      <c r="AA10" s="67">
        <f t="shared" si="7"/>
        <v>15</v>
      </c>
    </row>
    <row r="11" spans="1:27" x14ac:dyDescent="0.3">
      <c r="A11" s="63" t="s">
        <v>1289</v>
      </c>
      <c r="B11" s="64">
        <f>VLOOKUP($A11,'Return Data'!$B$7:$R$2843,3,0)</f>
        <v>44332</v>
      </c>
      <c r="C11" s="65">
        <f>VLOOKUP($A11,'Return Data'!$B$7:$R$2843,4,0)</f>
        <v>1087.5351000000001</v>
      </c>
      <c r="D11" s="65">
        <f>VLOOKUP($A11,'Return Data'!$B$7:$R$2843,5,0)</f>
        <v>3.2040999999999999</v>
      </c>
      <c r="E11" s="66">
        <f t="shared" si="0"/>
        <v>19</v>
      </c>
      <c r="F11" s="65">
        <f>VLOOKUP($A11,'Return Data'!$B$7:$R$2843,6,0)</f>
        <v>3.1947999999999999</v>
      </c>
      <c r="G11" s="66">
        <f t="shared" si="1"/>
        <v>19</v>
      </c>
      <c r="H11" s="65">
        <f>VLOOKUP($A11,'Return Data'!$B$7:$R$2843,7,0)</f>
        <v>3.1783999999999999</v>
      </c>
      <c r="I11" s="66">
        <f t="shared" si="2"/>
        <v>21</v>
      </c>
      <c r="J11" s="65">
        <f>VLOOKUP($A11,'Return Data'!$B$7:$R$2843,8,0)</f>
        <v>3.1635</v>
      </c>
      <c r="K11" s="66">
        <f t="shared" si="3"/>
        <v>20</v>
      </c>
      <c r="L11" s="65">
        <f>VLOOKUP($A11,'Return Data'!$B$7:$R$2843,9,0)</f>
        <v>3.1507999999999998</v>
      </c>
      <c r="M11" s="66">
        <f t="shared" si="4"/>
        <v>18</v>
      </c>
      <c r="N11" s="65">
        <f>VLOOKUP($A11,'Return Data'!$B$7:$R$2843,10,0)</f>
        <v>3.1034000000000002</v>
      </c>
      <c r="O11" s="66">
        <f t="shared" si="5"/>
        <v>14</v>
      </c>
      <c r="P11" s="65">
        <f>VLOOKUP($A11,'Return Data'!$B$7:$R$2843,11,0)</f>
        <v>3.0842999999999998</v>
      </c>
      <c r="Q11" s="66">
        <f>RANK(P11,P$8:P$37,0)</f>
        <v>11</v>
      </c>
      <c r="R11" s="65">
        <f>VLOOKUP($A11,'Return Data'!$B$7:$R$2843,12,0)</f>
        <v>3.0821000000000001</v>
      </c>
      <c r="S11" s="66">
        <f>RANK(R11,R$8:R$37,0)</f>
        <v>11</v>
      </c>
      <c r="T11" s="65">
        <f>VLOOKUP($A11,'Return Data'!$B$7:$R$2843,13,0)</f>
        <v>3.0876000000000001</v>
      </c>
      <c r="U11" s="66">
        <f>RANK(T11,T$8:T$37,0)</f>
        <v>10</v>
      </c>
      <c r="V11" s="65"/>
      <c r="W11" s="66"/>
      <c r="X11" s="65"/>
      <c r="Y11" s="66"/>
      <c r="Z11" s="65">
        <f>VLOOKUP($A11,'Return Data'!$B$7:$R$2843,16,0)</f>
        <v>4.0740999999999996</v>
      </c>
      <c r="AA11" s="67">
        <f t="shared" si="7"/>
        <v>14</v>
      </c>
    </row>
    <row r="12" spans="1:27" x14ac:dyDescent="0.3">
      <c r="A12" s="63" t="s">
        <v>1291</v>
      </c>
      <c r="B12" s="64">
        <f>VLOOKUP($A12,'Return Data'!$B$7:$R$2843,3,0)</f>
        <v>44332</v>
      </c>
      <c r="C12" s="65">
        <f>VLOOKUP($A12,'Return Data'!$B$7:$R$2843,4,0)</f>
        <v>1045.0590999999999</v>
      </c>
      <c r="D12" s="65">
        <f>VLOOKUP($A12,'Return Data'!$B$7:$R$2843,5,0)</f>
        <v>3.3148</v>
      </c>
      <c r="E12" s="66">
        <f t="shared" si="0"/>
        <v>4</v>
      </c>
      <c r="F12" s="65">
        <f>VLOOKUP($A12,'Return Data'!$B$7:$R$2843,6,0)</f>
        <v>3.3166000000000002</v>
      </c>
      <c r="G12" s="66">
        <f t="shared" si="1"/>
        <v>4</v>
      </c>
      <c r="H12" s="65">
        <f>VLOOKUP($A12,'Return Data'!$B$7:$R$2843,7,0)</f>
        <v>3.2930999999999999</v>
      </c>
      <c r="I12" s="66">
        <f t="shared" si="2"/>
        <v>4</v>
      </c>
      <c r="J12" s="65">
        <f>VLOOKUP($A12,'Return Data'!$B$7:$R$2843,8,0)</f>
        <v>3.2782</v>
      </c>
      <c r="K12" s="66">
        <f t="shared" si="3"/>
        <v>2</v>
      </c>
      <c r="L12" s="65">
        <f>VLOOKUP($A12,'Return Data'!$B$7:$R$2843,9,0)</f>
        <v>3.2246000000000001</v>
      </c>
      <c r="M12" s="66">
        <f t="shared" si="4"/>
        <v>6</v>
      </c>
      <c r="N12" s="65">
        <f>VLOOKUP($A12,'Return Data'!$B$7:$R$2843,10,0)</f>
        <v>3.1655000000000002</v>
      </c>
      <c r="O12" s="66">
        <f t="shared" si="5"/>
        <v>3</v>
      </c>
      <c r="P12" s="65">
        <f>VLOOKUP($A12,'Return Data'!$B$7:$R$2843,11,0)</f>
        <v>3.1278999999999999</v>
      </c>
      <c r="Q12" s="66">
        <f t="shared" ref="Q12:Q37" si="8">RANK(P12,P$8:P$37,0)</f>
        <v>1</v>
      </c>
      <c r="R12" s="65">
        <f>VLOOKUP($A12,'Return Data'!$B$7:$R$2843,12,0)</f>
        <v>3.1574</v>
      </c>
      <c r="S12" s="66">
        <f t="shared" ref="S12" si="9">RANK(R12,R$8:R$37,0)</f>
        <v>1</v>
      </c>
      <c r="T12" s="65"/>
      <c r="U12" s="66"/>
      <c r="V12" s="65"/>
      <c r="W12" s="66"/>
      <c r="X12" s="65"/>
      <c r="Y12" s="66"/>
      <c r="Z12" s="65">
        <f>VLOOKUP($A12,'Return Data'!$B$7:$R$2843,16,0)</f>
        <v>3.4419</v>
      </c>
      <c r="AA12" s="67">
        <f t="shared" si="7"/>
        <v>28</v>
      </c>
    </row>
    <row r="13" spans="1:27" x14ac:dyDescent="0.3">
      <c r="A13" s="63" t="s">
        <v>1293</v>
      </c>
      <c r="B13" s="64">
        <f>VLOOKUP($A13,'Return Data'!$B$7:$R$2843,3,0)</f>
        <v>44332</v>
      </c>
      <c r="C13" s="65">
        <f>VLOOKUP($A13,'Return Data'!$B$7:$R$2843,4,0)</f>
        <v>1069.9384</v>
      </c>
      <c r="D13" s="65">
        <f>VLOOKUP($A13,'Return Data'!$B$7:$R$2843,5,0)</f>
        <v>3.1558000000000002</v>
      </c>
      <c r="E13" s="66">
        <f t="shared" si="0"/>
        <v>26</v>
      </c>
      <c r="F13" s="65">
        <f>VLOOKUP($A13,'Return Data'!$B$7:$R$2843,6,0)</f>
        <v>3.1575000000000002</v>
      </c>
      <c r="G13" s="66">
        <f t="shared" si="1"/>
        <v>26</v>
      </c>
      <c r="H13" s="65">
        <f>VLOOKUP($A13,'Return Data'!$B$7:$R$2843,7,0)</f>
        <v>3.1530999999999998</v>
      </c>
      <c r="I13" s="66">
        <f t="shared" si="2"/>
        <v>24</v>
      </c>
      <c r="J13" s="65">
        <f>VLOOKUP($A13,'Return Data'!$B$7:$R$2843,8,0)</f>
        <v>3.1354000000000002</v>
      </c>
      <c r="K13" s="66">
        <f t="shared" si="3"/>
        <v>24</v>
      </c>
      <c r="L13" s="65">
        <f>VLOOKUP($A13,'Return Data'!$B$7:$R$2843,9,0)</f>
        <v>3.1251000000000002</v>
      </c>
      <c r="M13" s="66">
        <f t="shared" si="4"/>
        <v>25</v>
      </c>
      <c r="N13" s="65">
        <f>VLOOKUP($A13,'Return Data'!$B$7:$R$2843,10,0)</f>
        <v>3.0726</v>
      </c>
      <c r="O13" s="66">
        <f t="shared" si="5"/>
        <v>22</v>
      </c>
      <c r="P13" s="65">
        <f>VLOOKUP($A13,'Return Data'!$B$7:$R$2843,11,0)</f>
        <v>3.0356999999999998</v>
      </c>
      <c r="Q13" s="66">
        <f t="shared" si="8"/>
        <v>25</v>
      </c>
      <c r="R13" s="65">
        <f>VLOOKUP($A13,'Return Data'!$B$7:$R$2843,12,0)</f>
        <v>3.0516999999999999</v>
      </c>
      <c r="S13" s="66">
        <f t="shared" ref="S13:S37" si="10">RANK(R13,R$8:R$37,0)</f>
        <v>20</v>
      </c>
      <c r="T13" s="65">
        <f>VLOOKUP($A13,'Return Data'!$B$7:$R$2843,13,0)</f>
        <v>3.0710000000000002</v>
      </c>
      <c r="U13" s="66">
        <f t="shared" ref="U13:U37" si="11">RANK(T13,T$8:T$37,0)</f>
        <v>13</v>
      </c>
      <c r="V13" s="65"/>
      <c r="W13" s="66"/>
      <c r="X13" s="65"/>
      <c r="Y13" s="66"/>
      <c r="Z13" s="65">
        <f>VLOOKUP($A13,'Return Data'!$B$7:$R$2843,16,0)</f>
        <v>3.7863000000000002</v>
      </c>
      <c r="AA13" s="67">
        <f t="shared" si="7"/>
        <v>21</v>
      </c>
    </row>
    <row r="14" spans="1:27" x14ac:dyDescent="0.3">
      <c r="A14" s="63" t="s">
        <v>1295</v>
      </c>
      <c r="B14" s="64">
        <f>VLOOKUP($A14,'Return Data'!$B$7:$R$2843,3,0)</f>
        <v>44332</v>
      </c>
      <c r="C14" s="65">
        <f>VLOOKUP($A14,'Return Data'!$B$7:$R$2843,4,0)</f>
        <v>1106.5444</v>
      </c>
      <c r="D14" s="65">
        <f>VLOOKUP($A14,'Return Data'!$B$7:$R$2843,5,0)</f>
        <v>3.1193</v>
      </c>
      <c r="E14" s="66">
        <f t="shared" si="0"/>
        <v>29</v>
      </c>
      <c r="F14" s="65">
        <f>VLOOKUP($A14,'Return Data'!$B$7:$R$2843,6,0)</f>
        <v>3.1179000000000001</v>
      </c>
      <c r="G14" s="66">
        <f t="shared" si="1"/>
        <v>29</v>
      </c>
      <c r="H14" s="65">
        <f>VLOOKUP($A14,'Return Data'!$B$7:$R$2843,7,0)</f>
        <v>3.1227999999999998</v>
      </c>
      <c r="I14" s="66">
        <f t="shared" si="2"/>
        <v>29</v>
      </c>
      <c r="J14" s="65">
        <f>VLOOKUP($A14,'Return Data'!$B$7:$R$2843,8,0)</f>
        <v>3.1128</v>
      </c>
      <c r="K14" s="66">
        <f t="shared" si="3"/>
        <v>26</v>
      </c>
      <c r="L14" s="65">
        <f>VLOOKUP($A14,'Return Data'!$B$7:$R$2843,9,0)</f>
        <v>3.1105999999999998</v>
      </c>
      <c r="M14" s="66">
        <f t="shared" si="4"/>
        <v>26</v>
      </c>
      <c r="N14" s="65">
        <f>VLOOKUP($A14,'Return Data'!$B$7:$R$2843,10,0)</f>
        <v>3.0750999999999999</v>
      </c>
      <c r="O14" s="66">
        <f t="shared" si="5"/>
        <v>21</v>
      </c>
      <c r="P14" s="65">
        <f>VLOOKUP($A14,'Return Data'!$B$7:$R$2843,11,0)</f>
        <v>3.0545</v>
      </c>
      <c r="Q14" s="66">
        <f t="shared" si="8"/>
        <v>15</v>
      </c>
      <c r="R14" s="65">
        <f>VLOOKUP($A14,'Return Data'!$B$7:$R$2843,12,0)</f>
        <v>3.0726</v>
      </c>
      <c r="S14" s="66">
        <f t="shared" si="10"/>
        <v>13</v>
      </c>
      <c r="T14" s="65">
        <f>VLOOKUP($A14,'Return Data'!$B$7:$R$2843,13,0)</f>
        <v>3.0954999999999999</v>
      </c>
      <c r="U14" s="66">
        <f t="shared" si="11"/>
        <v>7</v>
      </c>
      <c r="V14" s="65"/>
      <c r="W14" s="66"/>
      <c r="X14" s="65"/>
      <c r="Y14" s="66"/>
      <c r="Z14" s="65">
        <f>VLOOKUP($A14,'Return Data'!$B$7:$R$2843,16,0)</f>
        <v>4.3930999999999996</v>
      </c>
      <c r="AA14" s="67">
        <f t="shared" si="7"/>
        <v>8</v>
      </c>
    </row>
    <row r="15" spans="1:27" x14ac:dyDescent="0.3">
      <c r="A15" s="63" t="s">
        <v>1297</v>
      </c>
      <c r="B15" s="64">
        <f>VLOOKUP($A15,'Return Data'!$B$7:$R$2843,3,0)</f>
        <v>44332</v>
      </c>
      <c r="C15" s="65">
        <f>VLOOKUP($A15,'Return Data'!$B$7:$R$2843,4,0)</f>
        <v>1071.8363999999999</v>
      </c>
      <c r="D15" s="65">
        <f>VLOOKUP($A15,'Return Data'!$B$7:$R$2843,5,0)</f>
        <v>3.1570999999999998</v>
      </c>
      <c r="E15" s="66">
        <f t="shared" si="0"/>
        <v>25</v>
      </c>
      <c r="F15" s="65">
        <f>VLOOKUP($A15,'Return Data'!$B$7:$R$2843,6,0)</f>
        <v>3.1576</v>
      </c>
      <c r="G15" s="66">
        <f t="shared" si="1"/>
        <v>25</v>
      </c>
      <c r="H15" s="65">
        <f>VLOOKUP($A15,'Return Data'!$B$7:$R$2843,7,0)</f>
        <v>3.1431</v>
      </c>
      <c r="I15" s="66">
        <f t="shared" si="2"/>
        <v>25</v>
      </c>
      <c r="J15" s="65">
        <f>VLOOKUP($A15,'Return Data'!$B$7:$R$2843,8,0)</f>
        <v>3.1265000000000001</v>
      </c>
      <c r="K15" s="66">
        <f t="shared" si="3"/>
        <v>25</v>
      </c>
      <c r="L15" s="65">
        <f>VLOOKUP($A15,'Return Data'!$B$7:$R$2843,9,0)</f>
        <v>3.1332</v>
      </c>
      <c r="M15" s="66">
        <f t="shared" si="4"/>
        <v>24</v>
      </c>
      <c r="N15" s="65">
        <f>VLOOKUP($A15,'Return Data'!$B$7:$R$2843,10,0)</f>
        <v>3.0629</v>
      </c>
      <c r="O15" s="66">
        <f t="shared" si="5"/>
        <v>25</v>
      </c>
      <c r="P15" s="65">
        <f>VLOOKUP($A15,'Return Data'!$B$7:$R$2843,11,0)</f>
        <v>3.0724999999999998</v>
      </c>
      <c r="Q15" s="66">
        <f t="shared" si="8"/>
        <v>12</v>
      </c>
      <c r="R15" s="65">
        <f>VLOOKUP($A15,'Return Data'!$B$7:$R$2843,12,0)</f>
        <v>3.1156999999999999</v>
      </c>
      <c r="S15" s="66">
        <f t="shared" si="10"/>
        <v>5</v>
      </c>
      <c r="T15" s="65">
        <f>VLOOKUP($A15,'Return Data'!$B$7:$R$2843,13,0)</f>
        <v>3.1343000000000001</v>
      </c>
      <c r="U15" s="66">
        <f t="shared" si="11"/>
        <v>2</v>
      </c>
      <c r="V15" s="65"/>
      <c r="W15" s="66"/>
      <c r="X15" s="65"/>
      <c r="Y15" s="66"/>
      <c r="Z15" s="65">
        <f>VLOOKUP($A15,'Return Data'!$B$7:$R$2843,16,0)</f>
        <v>3.8902000000000001</v>
      </c>
      <c r="AA15" s="67">
        <f t="shared" si="7"/>
        <v>18</v>
      </c>
    </row>
    <row r="16" spans="1:27" x14ac:dyDescent="0.3">
      <c r="A16" s="63" t="s">
        <v>1300</v>
      </c>
      <c r="B16" s="64">
        <f>VLOOKUP($A16,'Return Data'!$B$7:$R$2843,3,0)</f>
        <v>44332</v>
      </c>
      <c r="C16" s="65">
        <f>VLOOKUP($A16,'Return Data'!$B$7:$R$2843,4,0)</f>
        <v>1079.7129</v>
      </c>
      <c r="D16" s="65">
        <f>VLOOKUP($A16,'Return Data'!$B$7:$R$2843,5,0)</f>
        <v>3.1528999999999998</v>
      </c>
      <c r="E16" s="66">
        <f t="shared" si="0"/>
        <v>27</v>
      </c>
      <c r="F16" s="65">
        <f>VLOOKUP($A16,'Return Data'!$B$7:$R$2843,6,0)</f>
        <v>3.1457999999999999</v>
      </c>
      <c r="G16" s="66">
        <f t="shared" si="1"/>
        <v>27</v>
      </c>
      <c r="H16" s="65">
        <f>VLOOKUP($A16,'Return Data'!$B$7:$R$2843,7,0)</f>
        <v>3.1318000000000001</v>
      </c>
      <c r="I16" s="66">
        <f t="shared" si="2"/>
        <v>27</v>
      </c>
      <c r="J16" s="65">
        <f>VLOOKUP($A16,'Return Data'!$B$7:$R$2843,8,0)</f>
        <v>3.1082000000000001</v>
      </c>
      <c r="K16" s="66">
        <f t="shared" si="3"/>
        <v>27</v>
      </c>
      <c r="L16" s="65">
        <f>VLOOKUP($A16,'Return Data'!$B$7:$R$2843,9,0)</f>
        <v>3.0945</v>
      </c>
      <c r="M16" s="66">
        <f t="shared" si="4"/>
        <v>28</v>
      </c>
      <c r="N16" s="65">
        <f>VLOOKUP($A16,'Return Data'!$B$7:$R$2843,10,0)</f>
        <v>3.0337999999999998</v>
      </c>
      <c r="O16" s="66">
        <f t="shared" si="5"/>
        <v>28</v>
      </c>
      <c r="P16" s="65">
        <f>VLOOKUP($A16,'Return Data'!$B$7:$R$2843,11,0)</f>
        <v>2.9994999999999998</v>
      </c>
      <c r="Q16" s="66">
        <f t="shared" si="8"/>
        <v>27</v>
      </c>
      <c r="R16" s="65">
        <f>VLOOKUP($A16,'Return Data'!$B$7:$R$2843,12,0)</f>
        <v>3.0076000000000001</v>
      </c>
      <c r="S16" s="66">
        <f t="shared" si="10"/>
        <v>27</v>
      </c>
      <c r="T16" s="65">
        <f>VLOOKUP($A16,'Return Data'!$B$7:$R$2843,13,0)</f>
        <v>2.9984000000000002</v>
      </c>
      <c r="U16" s="66">
        <f t="shared" si="11"/>
        <v>26</v>
      </c>
      <c r="V16" s="65"/>
      <c r="W16" s="66"/>
      <c r="X16" s="65"/>
      <c r="Y16" s="66"/>
      <c r="Z16" s="65">
        <f>VLOOKUP($A16,'Return Data'!$B$7:$R$2843,16,0)</f>
        <v>3.8607</v>
      </c>
      <c r="AA16" s="67">
        <f t="shared" si="7"/>
        <v>19</v>
      </c>
    </row>
    <row r="17" spans="1:27" x14ac:dyDescent="0.3">
      <c r="A17" s="63" t="s">
        <v>1302</v>
      </c>
      <c r="B17" s="64">
        <f>VLOOKUP($A17,'Return Data'!$B$7:$R$2843,3,0)</f>
        <v>44332</v>
      </c>
      <c r="C17" s="65">
        <f>VLOOKUP($A17,'Return Data'!$B$7:$R$2843,4,0)</f>
        <v>3070.0953</v>
      </c>
      <c r="D17" s="65">
        <f>VLOOKUP($A17,'Return Data'!$B$7:$R$2843,5,0)</f>
        <v>3.2391000000000001</v>
      </c>
      <c r="E17" s="66">
        <f t="shared" si="0"/>
        <v>14</v>
      </c>
      <c r="F17" s="65">
        <f>VLOOKUP($A17,'Return Data'!$B$7:$R$2843,6,0)</f>
        <v>3.1913999999999998</v>
      </c>
      <c r="G17" s="66">
        <f t="shared" si="1"/>
        <v>21</v>
      </c>
      <c r="H17" s="65">
        <f>VLOOKUP($A17,'Return Data'!$B$7:$R$2843,7,0)</f>
        <v>3.1962999999999999</v>
      </c>
      <c r="I17" s="66">
        <f t="shared" si="2"/>
        <v>17</v>
      </c>
      <c r="J17" s="65">
        <f>VLOOKUP($A17,'Return Data'!$B$7:$R$2843,8,0)</f>
        <v>3.1699000000000002</v>
      </c>
      <c r="K17" s="66">
        <f t="shared" si="3"/>
        <v>18</v>
      </c>
      <c r="L17" s="65">
        <f>VLOOKUP($A17,'Return Data'!$B$7:$R$2843,9,0)</f>
        <v>3.1448999999999998</v>
      </c>
      <c r="M17" s="66">
        <f t="shared" si="4"/>
        <v>20</v>
      </c>
      <c r="N17" s="65">
        <f>VLOOKUP($A17,'Return Data'!$B$7:$R$2843,10,0)</f>
        <v>3.0766</v>
      </c>
      <c r="O17" s="66">
        <f t="shared" si="5"/>
        <v>20</v>
      </c>
      <c r="P17" s="65">
        <f>VLOOKUP($A17,'Return Data'!$B$7:$R$2843,11,0)</f>
        <v>3.0406</v>
      </c>
      <c r="Q17" s="66">
        <f t="shared" si="8"/>
        <v>22</v>
      </c>
      <c r="R17" s="65">
        <f>VLOOKUP($A17,'Return Data'!$B$7:$R$2843,12,0)</f>
        <v>3.0358999999999998</v>
      </c>
      <c r="S17" s="66">
        <f t="shared" si="10"/>
        <v>25</v>
      </c>
      <c r="T17" s="65">
        <f>VLOOKUP($A17,'Return Data'!$B$7:$R$2843,13,0)</f>
        <v>3.0333999999999999</v>
      </c>
      <c r="U17" s="66">
        <f t="shared" si="11"/>
        <v>22</v>
      </c>
      <c r="V17" s="65">
        <f>VLOOKUP($A17,'Return Data'!$B$7:$R$2843,17,0)</f>
        <v>3.9056999999999999</v>
      </c>
      <c r="W17" s="66">
        <f>RANK(V17,V$8:V$37,0)</f>
        <v>5</v>
      </c>
      <c r="X17" s="65">
        <f>VLOOKUP($A17,'Return Data'!$B$7:$R$2843,14,0)</f>
        <v>4.6943999999999999</v>
      </c>
      <c r="Y17" s="66">
        <f>RANK(X17,X$8:X$37,0)</f>
        <v>4</v>
      </c>
      <c r="Z17" s="65">
        <f>VLOOKUP($A17,'Return Data'!$B$7:$R$2843,16,0)</f>
        <v>6.2702999999999998</v>
      </c>
      <c r="AA17" s="67">
        <f t="shared" si="7"/>
        <v>4</v>
      </c>
    </row>
    <row r="18" spans="1:27" x14ac:dyDescent="0.3">
      <c r="A18" s="63" t="s">
        <v>1303</v>
      </c>
      <c r="B18" s="64">
        <f>VLOOKUP($A18,'Return Data'!$B$7:$R$2843,3,0)</f>
        <v>44332</v>
      </c>
      <c r="C18" s="65">
        <f>VLOOKUP($A18,'Return Data'!$B$7:$R$2843,4,0)</f>
        <v>1080.4313999999999</v>
      </c>
      <c r="D18" s="65">
        <f>VLOOKUP($A18,'Return Data'!$B$7:$R$2843,5,0)</f>
        <v>3.2774999999999999</v>
      </c>
      <c r="E18" s="66">
        <f t="shared" si="0"/>
        <v>9</v>
      </c>
      <c r="F18" s="65">
        <f>VLOOKUP($A18,'Return Data'!$B$7:$R$2843,6,0)</f>
        <v>3.262</v>
      </c>
      <c r="G18" s="66">
        <f t="shared" si="1"/>
        <v>10</v>
      </c>
      <c r="H18" s="65">
        <f>VLOOKUP($A18,'Return Data'!$B$7:$R$2843,7,0)</f>
        <v>3.2461000000000002</v>
      </c>
      <c r="I18" s="66">
        <f t="shared" si="2"/>
        <v>9</v>
      </c>
      <c r="J18" s="65">
        <f>VLOOKUP($A18,'Return Data'!$B$7:$R$2843,8,0)</f>
        <v>3.2281</v>
      </c>
      <c r="K18" s="66">
        <f t="shared" si="3"/>
        <v>10</v>
      </c>
      <c r="L18" s="65">
        <f>VLOOKUP($A18,'Return Data'!$B$7:$R$2843,9,0)</f>
        <v>3.2090999999999998</v>
      </c>
      <c r="M18" s="66">
        <f t="shared" si="4"/>
        <v>7</v>
      </c>
      <c r="N18" s="65">
        <f>VLOOKUP($A18,'Return Data'!$B$7:$R$2843,10,0)</f>
        <v>3.1673</v>
      </c>
      <c r="O18" s="66">
        <f t="shared" si="5"/>
        <v>2</v>
      </c>
      <c r="P18" s="65">
        <f>VLOOKUP($A18,'Return Data'!$B$7:$R$2843,11,0)</f>
        <v>3.1131000000000002</v>
      </c>
      <c r="Q18" s="66">
        <f t="shared" si="8"/>
        <v>4</v>
      </c>
      <c r="R18" s="65">
        <f>VLOOKUP($A18,'Return Data'!$B$7:$R$2843,12,0)</f>
        <v>3.1194000000000002</v>
      </c>
      <c r="S18" s="66">
        <f t="shared" si="10"/>
        <v>3</v>
      </c>
      <c r="T18" s="65">
        <f>VLOOKUP($A18,'Return Data'!$B$7:$R$2843,13,0)</f>
        <v>3.1261000000000001</v>
      </c>
      <c r="U18" s="66">
        <f t="shared" si="11"/>
        <v>4</v>
      </c>
      <c r="V18" s="65"/>
      <c r="W18" s="66"/>
      <c r="X18" s="65"/>
      <c r="Y18" s="66"/>
      <c r="Z18" s="65">
        <f>VLOOKUP($A18,'Return Data'!$B$7:$R$2843,16,0)</f>
        <v>3.9630999999999998</v>
      </c>
      <c r="AA18" s="67">
        <f t="shared" si="7"/>
        <v>17</v>
      </c>
    </row>
    <row r="19" spans="1:27" x14ac:dyDescent="0.3">
      <c r="A19" s="63" t="s">
        <v>1306</v>
      </c>
      <c r="B19" s="64">
        <f>VLOOKUP($A19,'Return Data'!$B$7:$R$2843,3,0)</f>
        <v>44332</v>
      </c>
      <c r="C19" s="65">
        <f>VLOOKUP($A19,'Return Data'!$B$7:$R$2843,4,0)</f>
        <v>111.4228</v>
      </c>
      <c r="D19" s="65">
        <f>VLOOKUP($A19,'Return Data'!$B$7:$R$2843,5,0)</f>
        <v>3.5548999999999999</v>
      </c>
      <c r="E19" s="66">
        <f t="shared" si="0"/>
        <v>1</v>
      </c>
      <c r="F19" s="65">
        <f>VLOOKUP($A19,'Return Data'!$B$7:$R$2843,6,0)</f>
        <v>3.5388999999999999</v>
      </c>
      <c r="G19" s="66">
        <f t="shared" si="1"/>
        <v>2</v>
      </c>
      <c r="H19" s="65">
        <f>VLOOKUP($A19,'Return Data'!$B$7:$R$2843,7,0)</f>
        <v>3.3340999999999998</v>
      </c>
      <c r="I19" s="66">
        <f t="shared" si="2"/>
        <v>2</v>
      </c>
      <c r="J19" s="65">
        <f>VLOOKUP($A19,'Return Data'!$B$7:$R$2843,8,0)</f>
        <v>3.2446999999999999</v>
      </c>
      <c r="K19" s="66">
        <f t="shared" si="3"/>
        <v>7</v>
      </c>
      <c r="L19" s="65">
        <f>VLOOKUP($A19,'Return Data'!$B$7:$R$2843,9,0)</f>
        <v>3.1825999999999999</v>
      </c>
      <c r="M19" s="66">
        <f t="shared" si="4"/>
        <v>11</v>
      </c>
      <c r="N19" s="65">
        <f>VLOOKUP($A19,'Return Data'!$B$7:$R$2843,10,0)</f>
        <v>3.1048</v>
      </c>
      <c r="O19" s="66">
        <f t="shared" si="5"/>
        <v>13</v>
      </c>
      <c r="P19" s="65">
        <f>VLOOKUP($A19,'Return Data'!$B$7:$R$2843,11,0)</f>
        <v>3.0537000000000001</v>
      </c>
      <c r="Q19" s="66">
        <f t="shared" si="8"/>
        <v>17</v>
      </c>
      <c r="R19" s="65">
        <f>VLOOKUP($A19,'Return Data'!$B$7:$R$2843,12,0)</f>
        <v>3.0529000000000002</v>
      </c>
      <c r="S19" s="66">
        <f t="shared" si="10"/>
        <v>18</v>
      </c>
      <c r="T19" s="65">
        <f>VLOOKUP($A19,'Return Data'!$B$7:$R$2843,13,0)</f>
        <v>3.0493999999999999</v>
      </c>
      <c r="U19" s="66">
        <f t="shared" si="11"/>
        <v>19</v>
      </c>
      <c r="V19" s="65"/>
      <c r="W19" s="66"/>
      <c r="X19" s="65"/>
      <c r="Y19" s="66"/>
      <c r="Z19" s="65">
        <f>VLOOKUP($A19,'Return Data'!$B$7:$R$2843,16,0)</f>
        <v>4.4123000000000001</v>
      </c>
      <c r="AA19" s="67">
        <f t="shared" si="7"/>
        <v>7</v>
      </c>
    </row>
    <row r="20" spans="1:27" x14ac:dyDescent="0.3">
      <c r="A20" s="63" t="s">
        <v>1307</v>
      </c>
      <c r="B20" s="64">
        <f>VLOOKUP($A20,'Return Data'!$B$7:$R$2843,3,0)</f>
        <v>44332</v>
      </c>
      <c r="C20" s="65">
        <f>VLOOKUP($A20,'Return Data'!$B$7:$R$2843,4,0)</f>
        <v>1102.2119</v>
      </c>
      <c r="D20" s="65">
        <f>VLOOKUP($A20,'Return Data'!$B$7:$R$2843,5,0)</f>
        <v>3.1793</v>
      </c>
      <c r="E20" s="66">
        <f t="shared" si="0"/>
        <v>22</v>
      </c>
      <c r="F20" s="65">
        <f>VLOOKUP($A20,'Return Data'!$B$7:$R$2843,6,0)</f>
        <v>3.1798999999999999</v>
      </c>
      <c r="G20" s="66">
        <f t="shared" si="1"/>
        <v>22</v>
      </c>
      <c r="H20" s="65">
        <f>VLOOKUP($A20,'Return Data'!$B$7:$R$2843,7,0)</f>
        <v>3.1739000000000002</v>
      </c>
      <c r="I20" s="66">
        <f t="shared" si="2"/>
        <v>22</v>
      </c>
      <c r="J20" s="65">
        <f>VLOOKUP($A20,'Return Data'!$B$7:$R$2843,8,0)</f>
        <v>3.1543000000000001</v>
      </c>
      <c r="K20" s="66">
        <f t="shared" si="3"/>
        <v>22</v>
      </c>
      <c r="L20" s="65">
        <f>VLOOKUP($A20,'Return Data'!$B$7:$R$2843,9,0)</f>
        <v>3.1440000000000001</v>
      </c>
      <c r="M20" s="66">
        <f t="shared" si="4"/>
        <v>21</v>
      </c>
      <c r="N20" s="65">
        <f>VLOOKUP($A20,'Return Data'!$B$7:$R$2843,10,0)</f>
        <v>3.0880999999999998</v>
      </c>
      <c r="O20" s="66">
        <f t="shared" si="5"/>
        <v>18</v>
      </c>
      <c r="P20" s="65">
        <f>VLOOKUP($A20,'Return Data'!$B$7:$R$2843,11,0)</f>
        <v>3.0369999999999999</v>
      </c>
      <c r="Q20" s="66">
        <f t="shared" si="8"/>
        <v>24</v>
      </c>
      <c r="R20" s="65">
        <f>VLOOKUP($A20,'Return Data'!$B$7:$R$2843,12,0)</f>
        <v>3.0501999999999998</v>
      </c>
      <c r="S20" s="66">
        <f t="shared" si="10"/>
        <v>21</v>
      </c>
      <c r="T20" s="65">
        <f>VLOOKUP($A20,'Return Data'!$B$7:$R$2843,13,0)</f>
        <v>3.0535999999999999</v>
      </c>
      <c r="U20" s="66">
        <f t="shared" si="11"/>
        <v>17</v>
      </c>
      <c r="V20" s="65"/>
      <c r="W20" s="66"/>
      <c r="X20" s="65"/>
      <c r="Y20" s="66"/>
      <c r="Z20" s="65">
        <f>VLOOKUP($A20,'Return Data'!$B$7:$R$2843,16,0)</f>
        <v>4.2727000000000004</v>
      </c>
      <c r="AA20" s="67">
        <f t="shared" si="7"/>
        <v>10</v>
      </c>
    </row>
    <row r="21" spans="1:27" x14ac:dyDescent="0.3">
      <c r="A21" s="63" t="s">
        <v>1309</v>
      </c>
      <c r="B21" s="64">
        <f>VLOOKUP($A21,'Return Data'!$B$7:$R$2843,3,0)</f>
        <v>44332</v>
      </c>
      <c r="C21" s="65">
        <f>VLOOKUP($A21,'Return Data'!$B$7:$R$2843,4,0)</f>
        <v>1071.3687</v>
      </c>
      <c r="D21" s="65">
        <f>VLOOKUP($A21,'Return Data'!$B$7:$R$2843,5,0)</f>
        <v>3.1448</v>
      </c>
      <c r="E21" s="66">
        <f t="shared" si="0"/>
        <v>28</v>
      </c>
      <c r="F21" s="65">
        <f>VLOOKUP($A21,'Return Data'!$B$7:$R$2843,6,0)</f>
        <v>3.1453000000000002</v>
      </c>
      <c r="G21" s="66">
        <f t="shared" si="1"/>
        <v>28</v>
      </c>
      <c r="H21" s="65">
        <f>VLOOKUP($A21,'Return Data'!$B$7:$R$2843,7,0)</f>
        <v>3.1244999999999998</v>
      </c>
      <c r="I21" s="66">
        <f t="shared" si="2"/>
        <v>28</v>
      </c>
      <c r="J21" s="65">
        <f>VLOOKUP($A21,'Return Data'!$B$7:$R$2843,8,0)</f>
        <v>3.101</v>
      </c>
      <c r="K21" s="66">
        <f t="shared" si="3"/>
        <v>29</v>
      </c>
      <c r="L21" s="65">
        <f>VLOOKUP($A21,'Return Data'!$B$7:$R$2843,9,0)</f>
        <v>3.0901000000000001</v>
      </c>
      <c r="M21" s="66">
        <f t="shared" si="4"/>
        <v>29</v>
      </c>
      <c r="N21" s="65">
        <f>VLOOKUP($A21,'Return Data'!$B$7:$R$2843,10,0)</f>
        <v>3.0356999999999998</v>
      </c>
      <c r="O21" s="66">
        <f t="shared" si="5"/>
        <v>27</v>
      </c>
      <c r="P21" s="65">
        <f>VLOOKUP($A21,'Return Data'!$B$7:$R$2843,11,0)</f>
        <v>2.9988000000000001</v>
      </c>
      <c r="Q21" s="66">
        <f t="shared" si="8"/>
        <v>28</v>
      </c>
      <c r="R21" s="65">
        <f>VLOOKUP($A21,'Return Data'!$B$7:$R$2843,12,0)</f>
        <v>3.0003000000000002</v>
      </c>
      <c r="S21" s="66">
        <f t="shared" si="10"/>
        <v>28</v>
      </c>
      <c r="T21" s="65">
        <f>VLOOKUP($A21,'Return Data'!$B$7:$R$2843,13,0)</f>
        <v>3.0049000000000001</v>
      </c>
      <c r="U21" s="66">
        <f t="shared" si="11"/>
        <v>24</v>
      </c>
      <c r="V21" s="65"/>
      <c r="W21" s="66"/>
      <c r="X21" s="65"/>
      <c r="Y21" s="66"/>
      <c r="Z21" s="65">
        <f>VLOOKUP($A21,'Return Data'!$B$7:$R$2843,16,0)</f>
        <v>3.7808999999999999</v>
      </c>
      <c r="AA21" s="67">
        <f t="shared" si="7"/>
        <v>22</v>
      </c>
    </row>
    <row r="22" spans="1:27" x14ac:dyDescent="0.3">
      <c r="A22" s="63" t="s">
        <v>1311</v>
      </c>
      <c r="B22" s="64">
        <f>VLOOKUP($A22,'Return Data'!$B$7:$R$2843,3,0)</f>
        <v>44332</v>
      </c>
      <c r="C22" s="65">
        <f>VLOOKUP($A22,'Return Data'!$B$7:$R$2843,4,0)</f>
        <v>1044.5414000000001</v>
      </c>
      <c r="D22" s="65">
        <f>VLOOKUP($A22,'Return Data'!$B$7:$R$2843,5,0)</f>
        <v>3.1697000000000002</v>
      </c>
      <c r="E22" s="66">
        <f t="shared" si="0"/>
        <v>23</v>
      </c>
      <c r="F22" s="65">
        <f>VLOOKUP($A22,'Return Data'!$B$7:$R$2843,6,0)</f>
        <v>3.1724999999999999</v>
      </c>
      <c r="G22" s="66">
        <f t="shared" si="1"/>
        <v>23</v>
      </c>
      <c r="H22" s="65">
        <f>VLOOKUP($A22,'Return Data'!$B$7:$R$2843,7,0)</f>
        <v>3.1623000000000001</v>
      </c>
      <c r="I22" s="66">
        <f t="shared" si="2"/>
        <v>23</v>
      </c>
      <c r="J22" s="65">
        <f>VLOOKUP($A22,'Return Data'!$B$7:$R$2843,8,0)</f>
        <v>3.1526999999999998</v>
      </c>
      <c r="K22" s="66">
        <f t="shared" si="3"/>
        <v>23</v>
      </c>
      <c r="L22" s="65">
        <f>VLOOKUP($A22,'Return Data'!$B$7:$R$2843,9,0)</f>
        <v>3.1396999999999999</v>
      </c>
      <c r="M22" s="66">
        <f t="shared" si="4"/>
        <v>22</v>
      </c>
      <c r="N22" s="65">
        <f>VLOOKUP($A22,'Return Data'!$B$7:$R$2843,10,0)</f>
        <v>3.0901000000000001</v>
      </c>
      <c r="O22" s="66">
        <f t="shared" si="5"/>
        <v>17</v>
      </c>
      <c r="P22" s="65">
        <f>VLOOKUP($A22,'Return Data'!$B$7:$R$2843,11,0)</f>
        <v>3.0451999999999999</v>
      </c>
      <c r="Q22" s="66">
        <f t="shared" si="8"/>
        <v>20</v>
      </c>
      <c r="R22" s="65">
        <f>VLOOKUP($A22,'Return Data'!$B$7:$R$2843,12,0)</f>
        <v>3.0436000000000001</v>
      </c>
      <c r="S22" s="66">
        <f t="shared" ref="S22" si="12">RANK(R22,R$8:R$37,0)</f>
        <v>24</v>
      </c>
      <c r="T22" s="65"/>
      <c r="U22" s="66"/>
      <c r="V22" s="65"/>
      <c r="W22" s="66"/>
      <c r="X22" s="65"/>
      <c r="Y22" s="66"/>
      <c r="Z22" s="65">
        <f>VLOOKUP($A22,'Return Data'!$B$7:$R$2843,16,0)</f>
        <v>3.2722000000000002</v>
      </c>
      <c r="AA22" s="67">
        <f t="shared" si="7"/>
        <v>30</v>
      </c>
    </row>
    <row r="23" spans="1:27" x14ac:dyDescent="0.3">
      <c r="A23" s="63" t="s">
        <v>1313</v>
      </c>
      <c r="B23" s="64">
        <f>VLOOKUP($A23,'Return Data'!$B$7:$R$2843,3,0)</f>
        <v>44332</v>
      </c>
      <c r="C23" s="65">
        <f>VLOOKUP($A23,'Return Data'!$B$7:$R$2843,4,0)</f>
        <v>1054.6115</v>
      </c>
      <c r="D23" s="65">
        <f>VLOOKUP($A23,'Return Data'!$B$7:$R$2843,5,0)</f>
        <v>3.1602000000000001</v>
      </c>
      <c r="E23" s="66">
        <f t="shared" si="0"/>
        <v>24</v>
      </c>
      <c r="F23" s="65">
        <f>VLOOKUP($A23,'Return Data'!$B$7:$R$2843,6,0)</f>
        <v>3.1596000000000002</v>
      </c>
      <c r="G23" s="66">
        <f t="shared" si="1"/>
        <v>24</v>
      </c>
      <c r="H23" s="65">
        <f>VLOOKUP($A23,'Return Data'!$B$7:$R$2843,7,0)</f>
        <v>3.1335999999999999</v>
      </c>
      <c r="I23" s="66">
        <f t="shared" si="2"/>
        <v>26</v>
      </c>
      <c r="J23" s="65">
        <f>VLOOKUP($A23,'Return Data'!$B$7:$R$2843,8,0)</f>
        <v>3.105</v>
      </c>
      <c r="K23" s="66">
        <f t="shared" si="3"/>
        <v>28</v>
      </c>
      <c r="L23" s="65">
        <f>VLOOKUP($A23,'Return Data'!$B$7:$R$2843,9,0)</f>
        <v>3.1031</v>
      </c>
      <c r="M23" s="66">
        <f t="shared" si="4"/>
        <v>27</v>
      </c>
      <c r="N23" s="65">
        <f>VLOOKUP($A23,'Return Data'!$B$7:$R$2843,10,0)</f>
        <v>3.0142000000000002</v>
      </c>
      <c r="O23" s="66">
        <f t="shared" si="5"/>
        <v>29</v>
      </c>
      <c r="P23" s="65">
        <f>VLOOKUP($A23,'Return Data'!$B$7:$R$2843,11,0)</f>
        <v>2.9855</v>
      </c>
      <c r="Q23" s="66">
        <f t="shared" si="8"/>
        <v>29</v>
      </c>
      <c r="R23" s="65">
        <f>VLOOKUP($A23,'Return Data'!$B$7:$R$2843,12,0)</f>
        <v>2.9925999999999999</v>
      </c>
      <c r="S23" s="66">
        <f t="shared" si="10"/>
        <v>29</v>
      </c>
      <c r="T23" s="65">
        <f>VLOOKUP($A23,'Return Data'!$B$7:$R$2843,13,0)</f>
        <v>3.0034999999999998</v>
      </c>
      <c r="U23" s="66">
        <f t="shared" si="11"/>
        <v>25</v>
      </c>
      <c r="V23" s="65"/>
      <c r="W23" s="66"/>
      <c r="X23" s="65"/>
      <c r="Y23" s="66"/>
      <c r="Z23" s="65">
        <f>VLOOKUP($A23,'Return Data'!$B$7:$R$2843,16,0)</f>
        <v>3.4634999999999998</v>
      </c>
      <c r="AA23" s="67">
        <f t="shared" si="7"/>
        <v>27</v>
      </c>
    </row>
    <row r="24" spans="1:27" x14ac:dyDescent="0.3">
      <c r="A24" s="63" t="s">
        <v>1315</v>
      </c>
      <c r="B24" s="64">
        <f>VLOOKUP($A24,'Return Data'!$B$7:$R$2843,3,0)</f>
        <v>44332</v>
      </c>
      <c r="C24" s="65">
        <f>VLOOKUP($A24,'Return Data'!$B$7:$R$2843,4,0)</f>
        <v>1050.2394999999999</v>
      </c>
      <c r="D24" s="65">
        <f>VLOOKUP($A24,'Return Data'!$B$7:$R$2843,5,0)</f>
        <v>3.2081</v>
      </c>
      <c r="E24" s="66">
        <f t="shared" si="0"/>
        <v>18</v>
      </c>
      <c r="F24" s="65">
        <f>VLOOKUP($A24,'Return Data'!$B$7:$R$2843,6,0)</f>
        <v>3.2063000000000001</v>
      </c>
      <c r="G24" s="66">
        <f t="shared" si="1"/>
        <v>16</v>
      </c>
      <c r="H24" s="65">
        <f>VLOOKUP($A24,'Return Data'!$B$7:$R$2843,7,0)</f>
        <v>3.1987999999999999</v>
      </c>
      <c r="I24" s="66">
        <f t="shared" si="2"/>
        <v>15</v>
      </c>
      <c r="J24" s="65">
        <f>VLOOKUP($A24,'Return Data'!$B$7:$R$2843,8,0)</f>
        <v>3.1863999999999999</v>
      </c>
      <c r="K24" s="66">
        <f t="shared" si="3"/>
        <v>14</v>
      </c>
      <c r="L24" s="65">
        <f>VLOOKUP($A24,'Return Data'!$B$7:$R$2843,9,0)</f>
        <v>3.3195000000000001</v>
      </c>
      <c r="M24" s="66">
        <f t="shared" si="4"/>
        <v>1</v>
      </c>
      <c r="N24" s="65">
        <f>VLOOKUP($A24,'Return Data'!$B$7:$R$2843,10,0)</f>
        <v>3.1964000000000001</v>
      </c>
      <c r="O24" s="66">
        <f t="shared" si="5"/>
        <v>1</v>
      </c>
      <c r="P24" s="65">
        <f>VLOOKUP($A24,'Return Data'!$B$7:$R$2843,11,0)</f>
        <v>3.1131000000000002</v>
      </c>
      <c r="Q24" s="66">
        <f t="shared" si="8"/>
        <v>4</v>
      </c>
      <c r="R24" s="65">
        <f>VLOOKUP($A24,'Return Data'!$B$7:$R$2843,12,0)</f>
        <v>3.1023999999999998</v>
      </c>
      <c r="S24" s="66">
        <f t="shared" ref="S24" si="13">RANK(R24,R$8:R$37,0)</f>
        <v>6</v>
      </c>
      <c r="T24" s="65"/>
      <c r="U24" s="66"/>
      <c r="V24" s="65"/>
      <c r="W24" s="66"/>
      <c r="X24" s="65"/>
      <c r="Y24" s="66"/>
      <c r="Z24" s="65">
        <f>VLOOKUP($A24,'Return Data'!$B$7:$R$2843,16,0)</f>
        <v>3.4333999999999998</v>
      </c>
      <c r="AA24" s="67">
        <f t="shared" si="7"/>
        <v>29</v>
      </c>
    </row>
    <row r="25" spans="1:27" x14ac:dyDescent="0.3">
      <c r="A25" s="63" t="s">
        <v>1317</v>
      </c>
      <c r="B25" s="64">
        <f>VLOOKUP($A25,'Return Data'!$B$7:$R$2843,3,0)</f>
        <v>44332</v>
      </c>
      <c r="C25" s="65">
        <f>VLOOKUP($A25,'Return Data'!$B$7:$R$2843,4,0)</f>
        <v>1102.2276999999999</v>
      </c>
      <c r="D25" s="65">
        <f>VLOOKUP($A25,'Return Data'!$B$7:$R$2843,5,0)</f>
        <v>3.1945000000000001</v>
      </c>
      <c r="E25" s="66">
        <f t="shared" si="0"/>
        <v>21</v>
      </c>
      <c r="F25" s="65">
        <f>VLOOKUP($A25,'Return Data'!$B$7:$R$2843,6,0)</f>
        <v>3.1941999999999999</v>
      </c>
      <c r="G25" s="66">
        <f t="shared" si="1"/>
        <v>20</v>
      </c>
      <c r="H25" s="65">
        <f>VLOOKUP($A25,'Return Data'!$B$7:$R$2843,7,0)</f>
        <v>3.1861999999999999</v>
      </c>
      <c r="I25" s="66">
        <f t="shared" si="2"/>
        <v>19</v>
      </c>
      <c r="J25" s="65">
        <f>VLOOKUP($A25,'Return Data'!$B$7:$R$2843,8,0)</f>
        <v>3.1617999999999999</v>
      </c>
      <c r="K25" s="66">
        <f t="shared" si="3"/>
        <v>21</v>
      </c>
      <c r="L25" s="65">
        <f>VLOOKUP($A25,'Return Data'!$B$7:$R$2843,9,0)</f>
        <v>3.1351</v>
      </c>
      <c r="M25" s="66">
        <f t="shared" si="4"/>
        <v>23</v>
      </c>
      <c r="N25" s="65">
        <f>VLOOKUP($A25,'Return Data'!$B$7:$R$2843,10,0)</f>
        <v>3.0684999999999998</v>
      </c>
      <c r="O25" s="66">
        <f t="shared" si="5"/>
        <v>23</v>
      </c>
      <c r="P25" s="65">
        <f>VLOOKUP($A25,'Return Data'!$B$7:$R$2843,11,0)</f>
        <v>3.0466000000000002</v>
      </c>
      <c r="Q25" s="66">
        <f t="shared" si="8"/>
        <v>19</v>
      </c>
      <c r="R25" s="65">
        <f>VLOOKUP($A25,'Return Data'!$B$7:$R$2843,12,0)</f>
        <v>3.052</v>
      </c>
      <c r="S25" s="66">
        <f t="shared" si="10"/>
        <v>19</v>
      </c>
      <c r="T25" s="65">
        <f>VLOOKUP($A25,'Return Data'!$B$7:$R$2843,13,0)</f>
        <v>3.0465</v>
      </c>
      <c r="U25" s="66">
        <f t="shared" si="11"/>
        <v>20</v>
      </c>
      <c r="V25" s="65"/>
      <c r="W25" s="66"/>
      <c r="X25" s="65"/>
      <c r="Y25" s="66"/>
      <c r="Z25" s="65">
        <f>VLOOKUP($A25,'Return Data'!$B$7:$R$2843,16,0)</f>
        <v>4.258</v>
      </c>
      <c r="AA25" s="67">
        <f t="shared" si="7"/>
        <v>11</v>
      </c>
    </row>
    <row r="26" spans="1:27" x14ac:dyDescent="0.3">
      <c r="A26" s="63" t="s">
        <v>1319</v>
      </c>
      <c r="B26" s="64">
        <f>VLOOKUP($A26,'Return Data'!$B$7:$R$2843,3,0)</f>
        <v>44332</v>
      </c>
      <c r="C26" s="65">
        <f>VLOOKUP($A26,'Return Data'!$B$7:$R$2843,4,0)</f>
        <v>2686.7823333333299</v>
      </c>
      <c r="D26" s="65">
        <f>VLOOKUP($A26,'Return Data'!$B$7:$R$2843,5,0)</f>
        <v>3.2267000000000001</v>
      </c>
      <c r="E26" s="66">
        <f t="shared" si="0"/>
        <v>15</v>
      </c>
      <c r="F26" s="65">
        <f>VLOOKUP($A26,'Return Data'!$B$7:$R$2843,6,0)</f>
        <v>3.2265000000000001</v>
      </c>
      <c r="G26" s="66">
        <f t="shared" si="1"/>
        <v>14</v>
      </c>
      <c r="H26" s="65">
        <f>VLOOKUP($A26,'Return Data'!$B$7:$R$2843,7,0)</f>
        <v>3.2092999999999998</v>
      </c>
      <c r="I26" s="66">
        <f t="shared" si="2"/>
        <v>14</v>
      </c>
      <c r="J26" s="65">
        <f>VLOOKUP($A26,'Return Data'!$B$7:$R$2843,8,0)</f>
        <v>3.2583000000000002</v>
      </c>
      <c r="K26" s="66">
        <f t="shared" si="3"/>
        <v>5</v>
      </c>
      <c r="L26" s="65">
        <f>VLOOKUP($A26,'Return Data'!$B$7:$R$2843,9,0)</f>
        <v>3.1995</v>
      </c>
      <c r="M26" s="66">
        <f t="shared" si="4"/>
        <v>9</v>
      </c>
      <c r="N26" s="65">
        <f>VLOOKUP($A26,'Return Data'!$B$7:$R$2843,10,0)</f>
        <v>3.1164999999999998</v>
      </c>
      <c r="O26" s="66">
        <f t="shared" si="5"/>
        <v>11</v>
      </c>
      <c r="P26" s="65">
        <f>VLOOKUP($A26,'Return Data'!$B$7:$R$2843,11,0)</f>
        <v>3.0666000000000002</v>
      </c>
      <c r="Q26" s="66">
        <f t="shared" si="8"/>
        <v>13</v>
      </c>
      <c r="R26" s="65">
        <f>VLOOKUP($A26,'Return Data'!$B$7:$R$2843,12,0)</f>
        <v>3.0672000000000001</v>
      </c>
      <c r="S26" s="66">
        <f t="shared" si="10"/>
        <v>14</v>
      </c>
      <c r="T26" s="65">
        <f>VLOOKUP($A26,'Return Data'!$B$7:$R$2843,13,0)</f>
        <v>3.0657000000000001</v>
      </c>
      <c r="U26" s="66">
        <f t="shared" si="11"/>
        <v>15</v>
      </c>
      <c r="V26" s="65">
        <f>VLOOKUP($A26,'Return Data'!$B$7:$R$2843,17,0)</f>
        <v>3.9527000000000001</v>
      </c>
      <c r="W26" s="66">
        <f t="shared" ref="W26:W36" si="14">RANK(V26,V$8:V$37,0)</f>
        <v>2</v>
      </c>
      <c r="X26" s="65">
        <f>VLOOKUP($A26,'Return Data'!$B$7:$R$2843,14,0)</f>
        <v>4.7260999999999997</v>
      </c>
      <c r="Y26" s="66">
        <f t="shared" ref="Y26:Y36" si="15">RANK(X26,X$8:X$37,0)</f>
        <v>2</v>
      </c>
      <c r="Z26" s="65">
        <f>VLOOKUP($A26,'Return Data'!$B$7:$R$2843,16,0)</f>
        <v>6.6859999999999999</v>
      </c>
      <c r="AA26" s="67">
        <f t="shared" si="7"/>
        <v>1</v>
      </c>
    </row>
    <row r="27" spans="1:27" x14ac:dyDescent="0.3">
      <c r="A27" s="63" t="s">
        <v>1321</v>
      </c>
      <c r="B27" s="64">
        <f>VLOOKUP($A27,'Return Data'!$B$7:$R$2843,3,0)</f>
        <v>44332</v>
      </c>
      <c r="C27" s="65">
        <f>VLOOKUP($A27,'Return Data'!$B$7:$R$2843,4,0)</f>
        <v>1070.8045999999999</v>
      </c>
      <c r="D27" s="65">
        <f>VLOOKUP($A27,'Return Data'!$B$7:$R$2843,5,0)</f>
        <v>3.2658</v>
      </c>
      <c r="E27" s="66">
        <f t="shared" si="0"/>
        <v>10</v>
      </c>
      <c r="F27" s="65">
        <f>VLOOKUP($A27,'Return Data'!$B$7:$R$2843,6,0)</f>
        <v>3.2561</v>
      </c>
      <c r="G27" s="66">
        <f t="shared" si="1"/>
        <v>11</v>
      </c>
      <c r="H27" s="65">
        <f>VLOOKUP($A27,'Return Data'!$B$7:$R$2843,7,0)</f>
        <v>3.2528999999999999</v>
      </c>
      <c r="I27" s="66">
        <f t="shared" si="2"/>
        <v>7</v>
      </c>
      <c r="J27" s="65">
        <f>VLOOKUP($A27,'Return Data'!$B$7:$R$2843,8,0)</f>
        <v>3.2397999999999998</v>
      </c>
      <c r="K27" s="66">
        <f t="shared" si="3"/>
        <v>8</v>
      </c>
      <c r="L27" s="65">
        <f>VLOOKUP($A27,'Return Data'!$B$7:$R$2843,9,0)</f>
        <v>3.1884000000000001</v>
      </c>
      <c r="M27" s="66">
        <f t="shared" si="4"/>
        <v>10</v>
      </c>
      <c r="N27" s="65">
        <f>VLOOKUP($A27,'Return Data'!$B$7:$R$2843,10,0)</f>
        <v>3.1091000000000002</v>
      </c>
      <c r="O27" s="66">
        <f t="shared" si="5"/>
        <v>12</v>
      </c>
      <c r="P27" s="65">
        <f>VLOOKUP($A27,'Return Data'!$B$7:$R$2843,11,0)</f>
        <v>3.056</v>
      </c>
      <c r="Q27" s="66">
        <f t="shared" si="8"/>
        <v>14</v>
      </c>
      <c r="R27" s="65">
        <f>VLOOKUP($A27,'Return Data'!$B$7:$R$2843,12,0)</f>
        <v>3.0567000000000002</v>
      </c>
      <c r="S27" s="66">
        <f t="shared" si="10"/>
        <v>17</v>
      </c>
      <c r="T27" s="65">
        <f>VLOOKUP($A27,'Return Data'!$B$7:$R$2843,13,0)</f>
        <v>3.0552999999999999</v>
      </c>
      <c r="U27" s="66">
        <f t="shared" si="11"/>
        <v>16</v>
      </c>
      <c r="V27" s="65"/>
      <c r="W27" s="66"/>
      <c r="X27" s="65"/>
      <c r="Y27" s="66"/>
      <c r="Z27" s="65">
        <f>VLOOKUP($A27,'Return Data'!$B$7:$R$2843,16,0)</f>
        <v>3.7774000000000001</v>
      </c>
      <c r="AA27" s="67">
        <f t="shared" si="7"/>
        <v>23</v>
      </c>
    </row>
    <row r="28" spans="1:27" x14ac:dyDescent="0.3">
      <c r="A28" s="63" t="s">
        <v>1323</v>
      </c>
      <c r="B28" s="64">
        <f>VLOOKUP($A28,'Return Data'!$B$7:$R$2843,3,0)</f>
        <v>44332</v>
      </c>
      <c r="C28" s="65">
        <f>VLOOKUP($A28,'Return Data'!$B$7:$R$2843,4,0)</f>
        <v>1069.1775</v>
      </c>
      <c r="D28" s="65">
        <f>VLOOKUP($A28,'Return Data'!$B$7:$R$2843,5,0)</f>
        <v>3.2980999999999998</v>
      </c>
      <c r="E28" s="66">
        <f t="shared" si="0"/>
        <v>5</v>
      </c>
      <c r="F28" s="65">
        <f>VLOOKUP($A28,'Return Data'!$B$7:$R$2843,6,0)</f>
        <v>3.3008999999999999</v>
      </c>
      <c r="G28" s="66">
        <f t="shared" si="1"/>
        <v>5</v>
      </c>
      <c r="H28" s="65">
        <f>VLOOKUP($A28,'Return Data'!$B$7:$R$2843,7,0)</f>
        <v>3.2578999999999998</v>
      </c>
      <c r="I28" s="66">
        <f t="shared" si="2"/>
        <v>5</v>
      </c>
      <c r="J28" s="65">
        <f>VLOOKUP($A28,'Return Data'!$B$7:$R$2843,8,0)</f>
        <v>3.2477</v>
      </c>
      <c r="K28" s="66">
        <f t="shared" si="3"/>
        <v>6</v>
      </c>
      <c r="L28" s="65">
        <f>VLOOKUP($A28,'Return Data'!$B$7:$R$2843,9,0)</f>
        <v>3.2467000000000001</v>
      </c>
      <c r="M28" s="66">
        <f t="shared" si="4"/>
        <v>2</v>
      </c>
      <c r="N28" s="65">
        <f>VLOOKUP($A28,'Return Data'!$B$7:$R$2843,10,0)</f>
        <v>3.1465000000000001</v>
      </c>
      <c r="O28" s="66">
        <f t="shared" si="5"/>
        <v>6</v>
      </c>
      <c r="P28" s="65">
        <f>VLOOKUP($A28,'Return Data'!$B$7:$R$2843,11,0)</f>
        <v>3.0870000000000002</v>
      </c>
      <c r="Q28" s="66">
        <f t="shared" si="8"/>
        <v>9</v>
      </c>
      <c r="R28" s="65">
        <f>VLOOKUP($A28,'Return Data'!$B$7:$R$2843,12,0)</f>
        <v>3.0954999999999999</v>
      </c>
      <c r="S28" s="66">
        <f t="shared" si="10"/>
        <v>8</v>
      </c>
      <c r="T28" s="65">
        <f>VLOOKUP($A28,'Return Data'!$B$7:$R$2843,13,0)</f>
        <v>3.1103000000000001</v>
      </c>
      <c r="U28" s="66">
        <f t="shared" si="11"/>
        <v>5</v>
      </c>
      <c r="V28" s="65"/>
      <c r="W28" s="66"/>
      <c r="X28" s="65"/>
      <c r="Y28" s="66"/>
      <c r="Z28" s="65">
        <f>VLOOKUP($A28,'Return Data'!$B$7:$R$2843,16,0)</f>
        <v>3.7511000000000001</v>
      </c>
      <c r="AA28" s="67">
        <f t="shared" si="7"/>
        <v>24</v>
      </c>
    </row>
    <row r="29" spans="1:27" x14ac:dyDescent="0.3">
      <c r="A29" s="63" t="s">
        <v>1325</v>
      </c>
      <c r="B29" s="64">
        <f>VLOOKUP($A29,'Return Data'!$B$7:$R$2843,3,0)</f>
        <v>44332</v>
      </c>
      <c r="C29" s="65">
        <f>VLOOKUP($A29,'Return Data'!$B$7:$R$2843,4,0)</f>
        <v>1058.5355999999999</v>
      </c>
      <c r="D29" s="65">
        <f>VLOOKUP($A29,'Return Data'!$B$7:$R$2843,5,0)</f>
        <v>3.2831999999999999</v>
      </c>
      <c r="E29" s="66">
        <f t="shared" si="0"/>
        <v>7</v>
      </c>
      <c r="F29" s="65">
        <f>VLOOKUP($A29,'Return Data'!$B$7:$R$2843,6,0)</f>
        <v>3.2824</v>
      </c>
      <c r="G29" s="66">
        <f t="shared" si="1"/>
        <v>7</v>
      </c>
      <c r="H29" s="65">
        <f>VLOOKUP($A29,'Return Data'!$B$7:$R$2843,7,0)</f>
        <v>3.2545999999999999</v>
      </c>
      <c r="I29" s="66">
        <f t="shared" si="2"/>
        <v>6</v>
      </c>
      <c r="J29" s="65">
        <f>VLOOKUP($A29,'Return Data'!$B$7:$R$2843,8,0)</f>
        <v>3.2757000000000001</v>
      </c>
      <c r="K29" s="66">
        <f t="shared" si="3"/>
        <v>3</v>
      </c>
      <c r="L29" s="65">
        <f>VLOOKUP($A29,'Return Data'!$B$7:$R$2843,9,0)</f>
        <v>3.2322000000000002</v>
      </c>
      <c r="M29" s="66">
        <f t="shared" si="4"/>
        <v>5</v>
      </c>
      <c r="N29" s="65">
        <f>VLOOKUP($A29,'Return Data'!$B$7:$R$2843,10,0)</f>
        <v>3.1581000000000001</v>
      </c>
      <c r="O29" s="66">
        <f t="shared" si="5"/>
        <v>5</v>
      </c>
      <c r="P29" s="65">
        <f>VLOOKUP($A29,'Return Data'!$B$7:$R$2843,11,0)</f>
        <v>3.1278999999999999</v>
      </c>
      <c r="Q29" s="66">
        <f t="shared" si="8"/>
        <v>1</v>
      </c>
      <c r="R29" s="65">
        <f>VLOOKUP($A29,'Return Data'!$B$7:$R$2843,12,0)</f>
        <v>3.1385000000000001</v>
      </c>
      <c r="S29" s="66">
        <f t="shared" si="10"/>
        <v>2</v>
      </c>
      <c r="T29" s="65">
        <f>VLOOKUP($A29,'Return Data'!$B$7:$R$2843,13,0)</f>
        <v>3.1492</v>
      </c>
      <c r="U29" s="66">
        <f t="shared" ref="U29" si="16">RANK(T29,T$8:T$37,0)</f>
        <v>1</v>
      </c>
      <c r="V29" s="65"/>
      <c r="W29" s="66"/>
      <c r="X29" s="65"/>
      <c r="Y29" s="66"/>
      <c r="Z29" s="65">
        <f>VLOOKUP($A29,'Return Data'!$B$7:$R$2843,16,0)</f>
        <v>3.6511999999999998</v>
      </c>
      <c r="AA29" s="67">
        <f t="shared" si="7"/>
        <v>25</v>
      </c>
    </row>
    <row r="30" spans="1:27" x14ac:dyDescent="0.3">
      <c r="A30" s="63" t="s">
        <v>1327</v>
      </c>
      <c r="B30" s="64">
        <f>VLOOKUP($A30,'Return Data'!$B$7:$R$2843,3,0)</f>
        <v>44332</v>
      </c>
      <c r="C30" s="65">
        <f>VLOOKUP($A30,'Return Data'!$B$7:$R$2843,4,0)</f>
        <v>110.90940000000001</v>
      </c>
      <c r="D30" s="65">
        <f>VLOOKUP($A30,'Return Data'!$B$7:$R$2843,5,0)</f>
        <v>3.2092999999999998</v>
      </c>
      <c r="E30" s="66">
        <f t="shared" si="0"/>
        <v>17</v>
      </c>
      <c r="F30" s="65">
        <f>VLOOKUP($A30,'Return Data'!$B$7:$R$2843,6,0)</f>
        <v>3.2040999999999999</v>
      </c>
      <c r="G30" s="66">
        <f t="shared" si="1"/>
        <v>17</v>
      </c>
      <c r="H30" s="65">
        <f>VLOOKUP($A30,'Return Data'!$B$7:$R$2843,7,0)</f>
        <v>3.1848000000000001</v>
      </c>
      <c r="I30" s="66">
        <f t="shared" si="2"/>
        <v>20</v>
      </c>
      <c r="J30" s="65">
        <f>VLOOKUP($A30,'Return Data'!$B$7:$R$2843,8,0)</f>
        <v>3.1655000000000002</v>
      </c>
      <c r="K30" s="66">
        <f t="shared" si="3"/>
        <v>19</v>
      </c>
      <c r="L30" s="65">
        <f>VLOOKUP($A30,'Return Data'!$B$7:$R$2843,9,0)</f>
        <v>3.1499000000000001</v>
      </c>
      <c r="M30" s="66">
        <f t="shared" si="4"/>
        <v>19</v>
      </c>
      <c r="N30" s="65">
        <f>VLOOKUP($A30,'Return Data'!$B$7:$R$2843,10,0)</f>
        <v>3.0840000000000001</v>
      </c>
      <c r="O30" s="66">
        <f t="shared" si="5"/>
        <v>19</v>
      </c>
      <c r="P30" s="65">
        <f>VLOOKUP($A30,'Return Data'!$B$7:$R$2843,11,0)</f>
        <v>3.05</v>
      </c>
      <c r="Q30" s="66">
        <f t="shared" si="8"/>
        <v>18</v>
      </c>
      <c r="R30" s="65">
        <f>VLOOKUP($A30,'Return Data'!$B$7:$R$2843,12,0)</f>
        <v>3.0590000000000002</v>
      </c>
      <c r="S30" s="66">
        <f t="shared" si="10"/>
        <v>16</v>
      </c>
      <c r="T30" s="65">
        <f>VLOOKUP($A30,'Return Data'!$B$7:$R$2843,13,0)</f>
        <v>3.0699000000000001</v>
      </c>
      <c r="U30" s="66">
        <f t="shared" si="11"/>
        <v>14</v>
      </c>
      <c r="V30" s="65"/>
      <c r="W30" s="66"/>
      <c r="X30" s="65"/>
      <c r="Y30" s="66"/>
      <c r="Z30" s="65">
        <f>VLOOKUP($A30,'Return Data'!$B$7:$R$2843,16,0)</f>
        <v>4.3883000000000001</v>
      </c>
      <c r="AA30" s="67">
        <f t="shared" si="7"/>
        <v>9</v>
      </c>
    </row>
    <row r="31" spans="1:27" x14ac:dyDescent="0.3">
      <c r="A31" s="63" t="s">
        <v>1329</v>
      </c>
      <c r="B31" s="64">
        <f>VLOOKUP($A31,'Return Data'!$B$7:$R$2843,3,0)</f>
        <v>44332</v>
      </c>
      <c r="C31" s="65">
        <f>VLOOKUP($A31,'Return Data'!$B$7:$R$2843,4,0)</f>
        <v>1066.2846</v>
      </c>
      <c r="D31" s="65">
        <f>VLOOKUP($A31,'Return Data'!$B$7:$R$2843,5,0)</f>
        <v>3.3344</v>
      </c>
      <c r="E31" s="66">
        <f t="shared" si="0"/>
        <v>2</v>
      </c>
      <c r="F31" s="65">
        <f>VLOOKUP($A31,'Return Data'!$B$7:$R$2843,6,0)</f>
        <v>3.3555999999999999</v>
      </c>
      <c r="G31" s="66">
        <f t="shared" si="1"/>
        <v>3</v>
      </c>
      <c r="H31" s="65">
        <f>VLOOKUP($A31,'Return Data'!$B$7:$R$2843,7,0)</f>
        <v>3.3005</v>
      </c>
      <c r="I31" s="66">
        <f t="shared" si="2"/>
        <v>3</v>
      </c>
      <c r="J31" s="65">
        <f>VLOOKUP($A31,'Return Data'!$B$7:$R$2843,8,0)</f>
        <v>3.2658</v>
      </c>
      <c r="K31" s="66">
        <f t="shared" si="3"/>
        <v>4</v>
      </c>
      <c r="L31" s="65">
        <f>VLOOKUP($A31,'Return Data'!$B$7:$R$2843,9,0)</f>
        <v>3.2359</v>
      </c>
      <c r="M31" s="66">
        <f t="shared" si="4"/>
        <v>4</v>
      </c>
      <c r="N31" s="65">
        <f>VLOOKUP($A31,'Return Data'!$B$7:$R$2843,10,0)</f>
        <v>3.1583000000000001</v>
      </c>
      <c r="O31" s="66">
        <f t="shared" si="5"/>
        <v>4</v>
      </c>
      <c r="P31" s="65">
        <f>VLOOKUP($A31,'Return Data'!$B$7:$R$2843,11,0)</f>
        <v>3.1160000000000001</v>
      </c>
      <c r="Q31" s="66">
        <f t="shared" si="8"/>
        <v>3</v>
      </c>
      <c r="R31" s="65">
        <f>VLOOKUP($A31,'Return Data'!$B$7:$R$2843,12,0)</f>
        <v>3.1158999999999999</v>
      </c>
      <c r="S31" s="66">
        <f t="shared" si="10"/>
        <v>4</v>
      </c>
      <c r="T31" s="65">
        <f>VLOOKUP($A31,'Return Data'!$B$7:$R$2843,13,0)</f>
        <v>3.1291000000000002</v>
      </c>
      <c r="U31" s="66">
        <f t="shared" si="11"/>
        <v>3</v>
      </c>
      <c r="V31" s="65"/>
      <c r="W31" s="66"/>
      <c r="X31" s="65"/>
      <c r="Y31" s="66"/>
      <c r="Z31" s="65">
        <f>VLOOKUP($A31,'Return Data'!$B$7:$R$2843,16,0)</f>
        <v>3.8007</v>
      </c>
      <c r="AA31" s="67">
        <f t="shared" si="7"/>
        <v>20</v>
      </c>
    </row>
    <row r="32" spans="1:27" x14ac:dyDescent="0.3">
      <c r="A32" s="63" t="s">
        <v>1331</v>
      </c>
      <c r="B32" s="64">
        <f>VLOOKUP($A32,'Return Data'!$B$7:$R$2843,3,0)</f>
        <v>44332</v>
      </c>
      <c r="C32" s="65">
        <f>VLOOKUP($A32,'Return Data'!$B$7:$R$2843,4,0)</f>
        <v>3365.0542999999998</v>
      </c>
      <c r="D32" s="65">
        <f>VLOOKUP($A32,'Return Data'!$B$7:$R$2843,5,0)</f>
        <v>3.2488999999999999</v>
      </c>
      <c r="E32" s="66">
        <f t="shared" si="0"/>
        <v>11</v>
      </c>
      <c r="F32" s="65">
        <f>VLOOKUP($A32,'Return Data'!$B$7:$R$2843,6,0)</f>
        <v>3.2357</v>
      </c>
      <c r="G32" s="66">
        <f t="shared" si="1"/>
        <v>12</v>
      </c>
      <c r="H32" s="65">
        <f>VLOOKUP($A32,'Return Data'!$B$7:$R$2843,7,0)</f>
        <v>3.2162000000000002</v>
      </c>
      <c r="I32" s="66">
        <f t="shared" si="2"/>
        <v>12</v>
      </c>
      <c r="J32" s="65">
        <f>VLOOKUP($A32,'Return Data'!$B$7:$R$2843,8,0)</f>
        <v>3.1978</v>
      </c>
      <c r="K32" s="66">
        <f t="shared" si="3"/>
        <v>12</v>
      </c>
      <c r="L32" s="65">
        <f>VLOOKUP($A32,'Return Data'!$B$7:$R$2843,9,0)</f>
        <v>3.1785000000000001</v>
      </c>
      <c r="M32" s="66">
        <f t="shared" si="4"/>
        <v>12</v>
      </c>
      <c r="N32" s="65">
        <f>VLOOKUP($A32,'Return Data'!$B$7:$R$2843,10,0)</f>
        <v>3.0954000000000002</v>
      </c>
      <c r="O32" s="66">
        <f t="shared" si="5"/>
        <v>15</v>
      </c>
      <c r="P32" s="65">
        <f>VLOOKUP($A32,'Return Data'!$B$7:$R$2843,11,0)</f>
        <v>3.0447000000000002</v>
      </c>
      <c r="Q32" s="66">
        <f t="shared" si="8"/>
        <v>21</v>
      </c>
      <c r="R32" s="65">
        <f>VLOOKUP($A32,'Return Data'!$B$7:$R$2843,12,0)</f>
        <v>3.0451999999999999</v>
      </c>
      <c r="S32" s="66">
        <f t="shared" si="10"/>
        <v>23</v>
      </c>
      <c r="T32" s="65">
        <f>VLOOKUP($A32,'Return Data'!$B$7:$R$2843,13,0)</f>
        <v>3.0516000000000001</v>
      </c>
      <c r="U32" s="66">
        <f t="shared" si="11"/>
        <v>18</v>
      </c>
      <c r="V32" s="65">
        <f>VLOOKUP($A32,'Return Data'!$B$7:$R$2843,17,0)</f>
        <v>3.9279999999999999</v>
      </c>
      <c r="W32" s="66">
        <f t="shared" si="14"/>
        <v>4</v>
      </c>
      <c r="X32" s="65">
        <f>VLOOKUP($A32,'Return Data'!$B$7:$R$2843,14,0)</f>
        <v>4.7191000000000001</v>
      </c>
      <c r="Y32" s="66">
        <f t="shared" si="15"/>
        <v>3</v>
      </c>
      <c r="Z32" s="65">
        <f>VLOOKUP($A32,'Return Data'!$B$7:$R$2843,16,0)</f>
        <v>6.5739000000000001</v>
      </c>
      <c r="AA32" s="67">
        <f t="shared" si="7"/>
        <v>3</v>
      </c>
    </row>
    <row r="33" spans="1:27" x14ac:dyDescent="0.3">
      <c r="A33" s="63" t="s">
        <v>1333</v>
      </c>
      <c r="B33" s="64">
        <f>VLOOKUP($A33,'Return Data'!$B$7:$R$2843,3,0)</f>
        <v>44332</v>
      </c>
      <c r="C33" s="65">
        <f>VLOOKUP($A33,'Return Data'!$B$7:$R$2843,4,0)</f>
        <v>1098.7083</v>
      </c>
      <c r="D33" s="65">
        <f>VLOOKUP($A33,'Return Data'!$B$7:$R$2843,5,0)</f>
        <v>3.2892000000000001</v>
      </c>
      <c r="E33" s="66">
        <f t="shared" si="0"/>
        <v>6</v>
      </c>
      <c r="F33" s="65">
        <f>VLOOKUP($A33,'Return Data'!$B$7:$R$2843,6,0)</f>
        <v>3.2753000000000001</v>
      </c>
      <c r="G33" s="66">
        <f t="shared" si="1"/>
        <v>8</v>
      </c>
      <c r="H33" s="65">
        <f>VLOOKUP($A33,'Return Data'!$B$7:$R$2843,7,0)</f>
        <v>3.2519999999999998</v>
      </c>
      <c r="I33" s="66">
        <f t="shared" si="2"/>
        <v>8</v>
      </c>
      <c r="J33" s="65">
        <f>VLOOKUP($A33,'Return Data'!$B$7:$R$2843,8,0)</f>
        <v>3.2195</v>
      </c>
      <c r="K33" s="66">
        <f t="shared" si="3"/>
        <v>11</v>
      </c>
      <c r="L33" s="65">
        <f>VLOOKUP($A33,'Return Data'!$B$7:$R$2843,9,0)</f>
        <v>3.1524000000000001</v>
      </c>
      <c r="M33" s="66">
        <f t="shared" si="4"/>
        <v>17</v>
      </c>
      <c r="N33" s="65">
        <f>VLOOKUP($A33,'Return Data'!$B$7:$R$2843,10,0)</f>
        <v>3.0606</v>
      </c>
      <c r="O33" s="66">
        <f t="shared" si="5"/>
        <v>26</v>
      </c>
      <c r="P33" s="65">
        <f>VLOOKUP($A33,'Return Data'!$B$7:$R$2843,11,0)</f>
        <v>3.0253000000000001</v>
      </c>
      <c r="Q33" s="66">
        <f t="shared" si="8"/>
        <v>26</v>
      </c>
      <c r="R33" s="65">
        <f>VLOOKUP($A33,'Return Data'!$B$7:$R$2843,12,0)</f>
        <v>3.0263</v>
      </c>
      <c r="S33" s="66">
        <f t="shared" si="10"/>
        <v>26</v>
      </c>
      <c r="T33" s="65">
        <f>VLOOKUP($A33,'Return Data'!$B$7:$R$2843,13,0)</f>
        <v>3.0283000000000002</v>
      </c>
      <c r="U33" s="66">
        <f t="shared" si="11"/>
        <v>23</v>
      </c>
      <c r="V33" s="65"/>
      <c r="W33" s="66"/>
      <c r="X33" s="65"/>
      <c r="Y33" s="66"/>
      <c r="Z33" s="65">
        <f>VLOOKUP($A33,'Return Data'!$B$7:$R$2843,16,0)</f>
        <v>4.4568000000000003</v>
      </c>
      <c r="AA33" s="67">
        <f t="shared" si="7"/>
        <v>6</v>
      </c>
    </row>
    <row r="34" spans="1:27" x14ac:dyDescent="0.3">
      <c r="A34" s="63" t="s">
        <v>1335</v>
      </c>
      <c r="B34" s="64">
        <f>VLOOKUP($A34,'Return Data'!$B$7:$R$2843,3,0)</f>
        <v>44332</v>
      </c>
      <c r="C34" s="65">
        <f>VLOOKUP($A34,'Return Data'!$B$7:$R$2843,4,0)</f>
        <v>1090.2217000000001</v>
      </c>
      <c r="D34" s="65">
        <f>VLOOKUP($A34,'Return Data'!$B$7:$R$2843,5,0)</f>
        <v>3.1976</v>
      </c>
      <c r="E34" s="66">
        <f t="shared" si="0"/>
        <v>20</v>
      </c>
      <c r="F34" s="65">
        <f>VLOOKUP($A34,'Return Data'!$B$7:$R$2843,6,0)</f>
        <v>3.1991999999999998</v>
      </c>
      <c r="G34" s="66">
        <f t="shared" si="1"/>
        <v>18</v>
      </c>
      <c r="H34" s="65">
        <f>VLOOKUP($A34,'Return Data'!$B$7:$R$2843,7,0)</f>
        <v>3.1916000000000002</v>
      </c>
      <c r="I34" s="66">
        <f t="shared" si="2"/>
        <v>18</v>
      </c>
      <c r="J34" s="65">
        <f>VLOOKUP($A34,'Return Data'!$B$7:$R$2843,8,0)</f>
        <v>3.1804000000000001</v>
      </c>
      <c r="K34" s="66">
        <f t="shared" si="3"/>
        <v>16</v>
      </c>
      <c r="L34" s="65">
        <f>VLOOKUP($A34,'Return Data'!$B$7:$R$2843,9,0)</f>
        <v>3.1644999999999999</v>
      </c>
      <c r="M34" s="66">
        <f t="shared" si="4"/>
        <v>15</v>
      </c>
      <c r="N34" s="65">
        <f>VLOOKUP($A34,'Return Data'!$B$7:$R$2843,10,0)</f>
        <v>3.1438999999999999</v>
      </c>
      <c r="O34" s="66">
        <f t="shared" si="5"/>
        <v>8</v>
      </c>
      <c r="P34" s="65">
        <f>VLOOKUP($A34,'Return Data'!$B$7:$R$2843,11,0)</f>
        <v>3.0903</v>
      </c>
      <c r="Q34" s="66">
        <f t="shared" si="8"/>
        <v>6</v>
      </c>
      <c r="R34" s="65">
        <f>VLOOKUP($A34,'Return Data'!$B$7:$R$2843,12,0)</f>
        <v>3.0901000000000001</v>
      </c>
      <c r="S34" s="66">
        <f t="shared" si="10"/>
        <v>9</v>
      </c>
      <c r="T34" s="65">
        <f>VLOOKUP($A34,'Return Data'!$B$7:$R$2843,13,0)</f>
        <v>3.089</v>
      </c>
      <c r="U34" s="66">
        <f t="shared" si="11"/>
        <v>9</v>
      </c>
      <c r="V34" s="65"/>
      <c r="W34" s="66"/>
      <c r="X34" s="65"/>
      <c r="Y34" s="66"/>
      <c r="Z34" s="65">
        <f>VLOOKUP($A34,'Return Data'!$B$7:$R$2843,16,0)</f>
        <v>4.1032999999999999</v>
      </c>
      <c r="AA34" s="67">
        <f t="shared" si="7"/>
        <v>13</v>
      </c>
    </row>
    <row r="35" spans="1:27" x14ac:dyDescent="0.3">
      <c r="A35" s="63" t="s">
        <v>1337</v>
      </c>
      <c r="B35" s="64">
        <f>VLOOKUP($A35,'Return Data'!$B$7:$R$2843,3,0)</f>
        <v>44332</v>
      </c>
      <c r="C35" s="65">
        <f>VLOOKUP($A35,'Return Data'!$B$7:$R$2843,4,0)</f>
        <v>1088.0214000000001</v>
      </c>
      <c r="D35" s="65">
        <f>VLOOKUP($A35,'Return Data'!$B$7:$R$2843,5,0)</f>
        <v>3.3315000000000001</v>
      </c>
      <c r="E35" s="66">
        <f t="shared" si="0"/>
        <v>3</v>
      </c>
      <c r="F35" s="65">
        <f>VLOOKUP($A35,'Return Data'!$B$7:$R$2843,6,0)</f>
        <v>3.2940999999999998</v>
      </c>
      <c r="G35" s="66">
        <f t="shared" si="1"/>
        <v>6</v>
      </c>
      <c r="H35" s="65">
        <f>VLOOKUP($A35,'Return Data'!$B$7:$R$2843,7,0)</f>
        <v>3.2282999999999999</v>
      </c>
      <c r="I35" s="66">
        <f t="shared" si="2"/>
        <v>11</v>
      </c>
      <c r="J35" s="65">
        <f>VLOOKUP($A35,'Return Data'!$B$7:$R$2843,8,0)</f>
        <v>3.1945000000000001</v>
      </c>
      <c r="K35" s="66">
        <f t="shared" si="3"/>
        <v>13</v>
      </c>
      <c r="L35" s="65">
        <f>VLOOKUP($A35,'Return Data'!$B$7:$R$2843,9,0)</f>
        <v>3.1602000000000001</v>
      </c>
      <c r="M35" s="66">
        <f t="shared" si="4"/>
        <v>16</v>
      </c>
      <c r="N35" s="65">
        <f>VLOOKUP($A35,'Return Data'!$B$7:$R$2843,10,0)</f>
        <v>3.0663999999999998</v>
      </c>
      <c r="O35" s="66">
        <f t="shared" si="5"/>
        <v>24</v>
      </c>
      <c r="P35" s="65">
        <f>VLOOKUP($A35,'Return Data'!$B$7:$R$2843,11,0)</f>
        <v>3.0398999999999998</v>
      </c>
      <c r="Q35" s="66">
        <f t="shared" si="8"/>
        <v>23</v>
      </c>
      <c r="R35" s="65">
        <f>VLOOKUP($A35,'Return Data'!$B$7:$R$2843,12,0)</f>
        <v>3.0486</v>
      </c>
      <c r="S35" s="66">
        <f t="shared" si="10"/>
        <v>22</v>
      </c>
      <c r="T35" s="65">
        <f>VLOOKUP($A35,'Return Data'!$B$7:$R$2843,13,0)</f>
        <v>3.0417999999999998</v>
      </c>
      <c r="U35" s="66">
        <f t="shared" si="11"/>
        <v>21</v>
      </c>
      <c r="V35" s="65"/>
      <c r="W35" s="66"/>
      <c r="X35" s="65"/>
      <c r="Y35" s="66"/>
      <c r="Z35" s="65">
        <f>VLOOKUP($A35,'Return Data'!$B$7:$R$2843,16,0)</f>
        <v>4.0133999999999999</v>
      </c>
      <c r="AA35" s="67">
        <f t="shared" si="7"/>
        <v>16</v>
      </c>
    </row>
    <row r="36" spans="1:27" x14ac:dyDescent="0.3">
      <c r="A36" s="63" t="s">
        <v>1339</v>
      </c>
      <c r="B36" s="64">
        <f>VLOOKUP($A36,'Return Data'!$B$7:$R$2843,3,0)</f>
        <v>44332</v>
      </c>
      <c r="C36" s="65">
        <f>VLOOKUP($A36,'Return Data'!$B$7:$R$2843,4,0)</f>
        <v>2828.7568999999999</v>
      </c>
      <c r="D36" s="65">
        <f>VLOOKUP($A36,'Return Data'!$B$7:$R$2843,5,0)</f>
        <v>3.2158000000000002</v>
      </c>
      <c r="E36" s="66">
        <f t="shared" si="0"/>
        <v>16</v>
      </c>
      <c r="F36" s="65">
        <f>VLOOKUP($A36,'Return Data'!$B$7:$R$2843,6,0)</f>
        <v>3.2136999999999998</v>
      </c>
      <c r="G36" s="66">
        <f t="shared" si="1"/>
        <v>15</v>
      </c>
      <c r="H36" s="65">
        <f>VLOOKUP($A36,'Return Data'!$B$7:$R$2843,7,0)</f>
        <v>3.1964000000000001</v>
      </c>
      <c r="I36" s="66">
        <f t="shared" si="2"/>
        <v>16</v>
      </c>
      <c r="J36" s="65">
        <f>VLOOKUP($A36,'Return Data'!$B$7:$R$2843,8,0)</f>
        <v>3.1827999999999999</v>
      </c>
      <c r="K36" s="66">
        <f t="shared" si="3"/>
        <v>15</v>
      </c>
      <c r="L36" s="65">
        <f>VLOOKUP($A36,'Return Data'!$B$7:$R$2843,9,0)</f>
        <v>3.1707000000000001</v>
      </c>
      <c r="M36" s="66">
        <f t="shared" si="4"/>
        <v>13</v>
      </c>
      <c r="N36" s="65">
        <f>VLOOKUP($A36,'Return Data'!$B$7:$R$2843,10,0)</f>
        <v>3.0941999999999998</v>
      </c>
      <c r="O36" s="66">
        <f t="shared" si="5"/>
        <v>16</v>
      </c>
      <c r="P36" s="65">
        <f>VLOOKUP($A36,'Return Data'!$B$7:$R$2843,11,0)</f>
        <v>3.0539000000000001</v>
      </c>
      <c r="Q36" s="66">
        <f t="shared" si="8"/>
        <v>16</v>
      </c>
      <c r="R36" s="65">
        <f>VLOOKUP($A36,'Return Data'!$B$7:$R$2843,12,0)</f>
        <v>3.0636000000000001</v>
      </c>
      <c r="S36" s="66">
        <f t="shared" si="10"/>
        <v>15</v>
      </c>
      <c r="T36" s="65">
        <f>VLOOKUP($A36,'Return Data'!$B$7:$R$2843,13,0)</f>
        <v>3.0712999999999999</v>
      </c>
      <c r="U36" s="66">
        <f t="shared" si="11"/>
        <v>12</v>
      </c>
      <c r="V36" s="65">
        <f>VLOOKUP($A36,'Return Data'!$B$7:$R$2843,17,0)</f>
        <v>3.964</v>
      </c>
      <c r="W36" s="66">
        <f t="shared" si="14"/>
        <v>1</v>
      </c>
      <c r="X36" s="65">
        <f>VLOOKUP($A36,'Return Data'!$B$7:$R$2843,14,0)</f>
        <v>4.7564000000000002</v>
      </c>
      <c r="Y36" s="66">
        <f t="shared" si="15"/>
        <v>1</v>
      </c>
      <c r="Z36" s="65">
        <f>VLOOKUP($A36,'Return Data'!$B$7:$R$2843,16,0)</f>
        <v>6.6780999999999997</v>
      </c>
      <c r="AA36" s="67">
        <f t="shared" si="7"/>
        <v>2</v>
      </c>
    </row>
    <row r="37" spans="1:27" x14ac:dyDescent="0.3">
      <c r="A37" s="63" t="s">
        <v>1341</v>
      </c>
      <c r="B37" s="64">
        <f>VLOOKUP($A37,'Return Data'!$B$7:$R$2843,3,0)</f>
        <v>44332</v>
      </c>
      <c r="C37" s="65">
        <f>VLOOKUP($A37,'Return Data'!$B$7:$R$2843,4,0)</f>
        <v>1063.1603</v>
      </c>
      <c r="D37" s="65">
        <f>VLOOKUP($A37,'Return Data'!$B$7:$R$2843,5,0)</f>
        <v>3.1023999999999998</v>
      </c>
      <c r="E37" s="66">
        <f t="shared" si="0"/>
        <v>30</v>
      </c>
      <c r="F37" s="65">
        <f>VLOOKUP($A37,'Return Data'!$B$7:$R$2843,6,0)</f>
        <v>3.1055000000000001</v>
      </c>
      <c r="G37" s="66">
        <f t="shared" si="1"/>
        <v>30</v>
      </c>
      <c r="H37" s="65">
        <f>VLOOKUP($A37,'Return Data'!$B$7:$R$2843,7,0)</f>
        <v>3.0897000000000001</v>
      </c>
      <c r="I37" s="66">
        <f t="shared" si="2"/>
        <v>30</v>
      </c>
      <c r="J37" s="65">
        <f>VLOOKUP($A37,'Return Data'!$B$7:$R$2843,8,0)</f>
        <v>3.0682</v>
      </c>
      <c r="K37" s="66">
        <f t="shared" si="3"/>
        <v>30</v>
      </c>
      <c r="L37" s="65">
        <f>VLOOKUP($A37,'Return Data'!$B$7:$R$2843,9,0)</f>
        <v>3.0526</v>
      </c>
      <c r="M37" s="66">
        <f t="shared" si="4"/>
        <v>30</v>
      </c>
      <c r="N37" s="65">
        <f>VLOOKUP($A37,'Return Data'!$B$7:$R$2843,10,0)</f>
        <v>2.9834999999999998</v>
      </c>
      <c r="O37" s="66">
        <f t="shared" si="5"/>
        <v>30</v>
      </c>
      <c r="P37" s="65">
        <f>VLOOKUP($A37,'Return Data'!$B$7:$R$2843,11,0)</f>
        <v>2.9502999999999999</v>
      </c>
      <c r="Q37" s="66">
        <f t="shared" si="8"/>
        <v>30</v>
      </c>
      <c r="R37" s="65">
        <f>VLOOKUP($A37,'Return Data'!$B$7:$R$2843,12,0)</f>
        <v>2.9523999999999999</v>
      </c>
      <c r="S37" s="66">
        <f t="shared" si="10"/>
        <v>30</v>
      </c>
      <c r="T37" s="65">
        <f>VLOOKUP($A37,'Return Data'!$B$7:$R$2843,13,0)</f>
        <v>2.9350000000000001</v>
      </c>
      <c r="U37" s="66">
        <f t="shared" si="11"/>
        <v>27</v>
      </c>
      <c r="V37" s="65"/>
      <c r="W37" s="66"/>
      <c r="X37" s="65"/>
      <c r="Y37" s="66"/>
      <c r="Z37" s="65">
        <f>VLOOKUP($A37,'Return Data'!$B$7:$R$2843,16,0)</f>
        <v>3.6004</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3.2333233333333338</v>
      </c>
      <c r="E39" s="74"/>
      <c r="F39" s="75">
        <f>AVERAGE(F8:F37)</f>
        <v>3.2469266666666665</v>
      </c>
      <c r="G39" s="74"/>
      <c r="H39" s="75">
        <f>AVERAGE(H8:H37)</f>
        <v>3.2110833333333328</v>
      </c>
      <c r="I39" s="74"/>
      <c r="J39" s="75">
        <f>AVERAGE(J8:J37)</f>
        <v>3.1884799999999998</v>
      </c>
      <c r="K39" s="74"/>
      <c r="L39" s="75">
        <f>AVERAGE(L8:L37)</f>
        <v>3.1684166666666669</v>
      </c>
      <c r="M39" s="74"/>
      <c r="N39" s="75">
        <f>AVERAGE(N8:N37)</f>
        <v>3.0991166666666667</v>
      </c>
      <c r="O39" s="74"/>
      <c r="P39" s="75">
        <f>AVERAGE(P8:P37)</f>
        <v>3.0593233333333334</v>
      </c>
      <c r="Q39" s="74"/>
      <c r="R39" s="75">
        <f>AVERAGE(R8:R37)</f>
        <v>3.0650866666666658</v>
      </c>
      <c r="S39" s="74"/>
      <c r="T39" s="75">
        <f>AVERAGE(T8:T37)</f>
        <v>3.0654518518518512</v>
      </c>
      <c r="U39" s="74"/>
      <c r="V39" s="75">
        <f>AVERAGE(V8:V37)</f>
        <v>3.9405999999999999</v>
      </c>
      <c r="W39" s="74"/>
      <c r="X39" s="75">
        <f>AVERAGE(X8:X37)</f>
        <v>4.7240000000000002</v>
      </c>
      <c r="Y39" s="74"/>
      <c r="Z39" s="75">
        <f>AVERAGE(Z8:Z37)</f>
        <v>4.2903333333333338</v>
      </c>
      <c r="AA39" s="76"/>
    </row>
    <row r="40" spans="1:27" x14ac:dyDescent="0.3">
      <c r="A40" s="73" t="s">
        <v>28</v>
      </c>
      <c r="B40" s="74"/>
      <c r="C40" s="74"/>
      <c r="D40" s="75">
        <f>MIN(D8:D37)</f>
        <v>3.1023999999999998</v>
      </c>
      <c r="E40" s="74"/>
      <c r="F40" s="75">
        <f>MIN(F8:F37)</f>
        <v>3.1055000000000001</v>
      </c>
      <c r="G40" s="74"/>
      <c r="H40" s="75">
        <f>MIN(H8:H37)</f>
        <v>3.0897000000000001</v>
      </c>
      <c r="I40" s="74"/>
      <c r="J40" s="75">
        <f>MIN(J8:J37)</f>
        <v>3.0682</v>
      </c>
      <c r="K40" s="74"/>
      <c r="L40" s="75">
        <f>MIN(L8:L37)</f>
        <v>3.0526</v>
      </c>
      <c r="M40" s="74"/>
      <c r="N40" s="75">
        <f>MIN(N8:N37)</f>
        <v>2.9834999999999998</v>
      </c>
      <c r="O40" s="74"/>
      <c r="P40" s="75">
        <f>MIN(P8:P37)</f>
        <v>2.9502999999999999</v>
      </c>
      <c r="Q40" s="74"/>
      <c r="R40" s="75">
        <f>MIN(R8:R37)</f>
        <v>2.9523999999999999</v>
      </c>
      <c r="S40" s="74"/>
      <c r="T40" s="75">
        <f>MIN(T8:T37)</f>
        <v>2.9350000000000001</v>
      </c>
      <c r="U40" s="74"/>
      <c r="V40" s="75">
        <f>MIN(V8:V37)</f>
        <v>3.9056999999999999</v>
      </c>
      <c r="W40" s="74"/>
      <c r="X40" s="75">
        <f>MIN(X8:X37)</f>
        <v>4.6943999999999999</v>
      </c>
      <c r="Y40" s="74"/>
      <c r="Z40" s="75">
        <f>MIN(Z8:Z37)</f>
        <v>3.2722000000000002</v>
      </c>
      <c r="AA40" s="76"/>
    </row>
    <row r="41" spans="1:27" ht="15" thickBot="1" x14ac:dyDescent="0.35">
      <c r="A41" s="77" t="s">
        <v>29</v>
      </c>
      <c r="B41" s="78"/>
      <c r="C41" s="78"/>
      <c r="D41" s="79">
        <f>MAX(D8:D37)</f>
        <v>3.5548999999999999</v>
      </c>
      <c r="E41" s="78"/>
      <c r="F41" s="79">
        <f>MAX(F8:F37)</f>
        <v>3.8140999999999998</v>
      </c>
      <c r="G41" s="78"/>
      <c r="H41" s="79">
        <f>MAX(H8:H37)</f>
        <v>3.4628000000000001</v>
      </c>
      <c r="I41" s="78"/>
      <c r="J41" s="79">
        <f>MAX(J8:J37)</f>
        <v>3.3207</v>
      </c>
      <c r="K41" s="78"/>
      <c r="L41" s="79">
        <f>MAX(L8:L37)</f>
        <v>3.3195000000000001</v>
      </c>
      <c r="M41" s="78"/>
      <c r="N41" s="79">
        <f>MAX(N8:N37)</f>
        <v>3.1964000000000001</v>
      </c>
      <c r="O41" s="78"/>
      <c r="P41" s="79">
        <f>MAX(P8:P37)</f>
        <v>3.1278999999999999</v>
      </c>
      <c r="Q41" s="78"/>
      <c r="R41" s="79">
        <f>MAX(R8:R37)</f>
        <v>3.1574</v>
      </c>
      <c r="S41" s="78"/>
      <c r="T41" s="79">
        <f>MAX(T8:T37)</f>
        <v>3.1492</v>
      </c>
      <c r="U41" s="78"/>
      <c r="V41" s="79">
        <f>MAX(V8:V37)</f>
        <v>3.964</v>
      </c>
      <c r="W41" s="78"/>
      <c r="X41" s="79">
        <f>MAX(X8:X37)</f>
        <v>4.7564000000000002</v>
      </c>
      <c r="Y41" s="78"/>
      <c r="Z41" s="79">
        <f>MAX(Z8:Z37)</f>
        <v>6.6859999999999999</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1583</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1284</v>
      </c>
      <c r="B8" s="64">
        <f>VLOOKUP($A8,'Return Data'!$B$7:$R$2843,3,0)</f>
        <v>44332</v>
      </c>
      <c r="C8" s="65">
        <f>VLOOKUP($A8,'Return Data'!$B$7:$R$2843,4,0)</f>
        <v>1113.9005999999999</v>
      </c>
      <c r="D8" s="65">
        <f>VLOOKUP($A8,'Return Data'!$B$7:$R$2843,5,0)</f>
        <v>3.1459999999999999</v>
      </c>
      <c r="E8" s="66">
        <f t="shared" ref="E8:E37" si="0">RANK(D8,D$8:D$37,0)</f>
        <v>11</v>
      </c>
      <c r="F8" s="65">
        <f>VLOOKUP($A8,'Return Data'!$B$7:$R$2843,6,0)</f>
        <v>3.2000999999999999</v>
      </c>
      <c r="G8" s="66">
        <f t="shared" ref="G8:G37" si="1">RANK(F8,F$8:F$37,0)</f>
        <v>5</v>
      </c>
      <c r="H8" s="65">
        <f>VLOOKUP($A8,'Return Data'!$B$7:$R$2843,7,0)</f>
        <v>3.1419999999999999</v>
      </c>
      <c r="I8" s="66">
        <f t="shared" ref="I8:I37" si="2">RANK(H8,H$8:H$37,0)</f>
        <v>9</v>
      </c>
      <c r="J8" s="65">
        <f>VLOOKUP($A8,'Return Data'!$B$7:$R$2843,8,0)</f>
        <v>3.1101000000000001</v>
      </c>
      <c r="K8" s="66">
        <f t="shared" ref="K8:K37" si="3">RANK(J8,J$8:J$37,0)</f>
        <v>13</v>
      </c>
      <c r="L8" s="65">
        <f>VLOOKUP($A8,'Return Data'!$B$7:$R$2843,9,0)</f>
        <v>3.0931000000000002</v>
      </c>
      <c r="M8" s="66">
        <f t="shared" ref="M8:M37" si="4">RANK(L8,L$8:L$37,0)</f>
        <v>12</v>
      </c>
      <c r="N8" s="65">
        <f>VLOOKUP($A8,'Return Data'!$B$7:$R$2843,10,0)</f>
        <v>3.028</v>
      </c>
      <c r="O8" s="66">
        <f t="shared" ref="O8:O37" si="5">RANK(N8,N$8:N$37,0)</f>
        <v>11</v>
      </c>
      <c r="P8" s="65">
        <f>VLOOKUP($A8,'Return Data'!$B$7:$R$2843,11,0)</f>
        <v>2.9756</v>
      </c>
      <c r="Q8" s="66">
        <f>RANK(P8,P$8:P$37,0)</f>
        <v>13</v>
      </c>
      <c r="R8" s="65">
        <f>VLOOKUP($A8,'Return Data'!$B$7:$R$2843,12,0)</f>
        <v>2.9592000000000001</v>
      </c>
      <c r="S8" s="66">
        <f>RANK(R8,R$8:R$37,0)</f>
        <v>19</v>
      </c>
      <c r="T8" s="65">
        <f>VLOOKUP($A8,'Return Data'!$B$7:$R$2843,13,0)</f>
        <v>2.9523999999999999</v>
      </c>
      <c r="U8" s="66">
        <f>RANK(T8,T$8:T$37,0)</f>
        <v>16</v>
      </c>
      <c r="V8" s="65">
        <f>VLOOKUP($A8,'Return Data'!$B$7:$R$2843,17,0)</f>
        <v>3.8260999999999998</v>
      </c>
      <c r="W8" s="66">
        <f t="shared" ref="W8" si="6">RANK(V8,V$8:V$37,0)</f>
        <v>3</v>
      </c>
      <c r="X8" s="65"/>
      <c r="Y8" s="66"/>
      <c r="Z8" s="65">
        <f>VLOOKUP($A8,'Return Data'!$B$7:$R$2843,16,0)</f>
        <v>4.3387000000000002</v>
      </c>
      <c r="AA8" s="67">
        <f t="shared" ref="AA8:AA37" si="7">RANK(Z8,Z$8:Z$37,0)</f>
        <v>6</v>
      </c>
    </row>
    <row r="9" spans="1:27" x14ac:dyDescent="0.3">
      <c r="A9" s="63" t="s">
        <v>1286</v>
      </c>
      <c r="B9" s="64">
        <f>VLOOKUP($A9,'Return Data'!$B$7:$R$2843,3,0)</f>
        <v>44332</v>
      </c>
      <c r="C9" s="65">
        <f>VLOOKUP($A9,'Return Data'!$B$7:$R$2843,4,0)</f>
        <v>1090.8580999999999</v>
      </c>
      <c r="D9" s="65">
        <f>VLOOKUP($A9,'Return Data'!$B$7:$R$2843,5,0)</f>
        <v>3.2191000000000001</v>
      </c>
      <c r="E9" s="66">
        <f t="shared" si="0"/>
        <v>5</v>
      </c>
      <c r="F9" s="65">
        <f>VLOOKUP($A9,'Return Data'!$B$7:$R$2843,6,0)</f>
        <v>3.2130000000000001</v>
      </c>
      <c r="G9" s="66">
        <f t="shared" si="1"/>
        <v>4</v>
      </c>
      <c r="H9" s="65">
        <f>VLOOKUP($A9,'Return Data'!$B$7:$R$2843,7,0)</f>
        <v>3.1844999999999999</v>
      </c>
      <c r="I9" s="66">
        <f t="shared" si="2"/>
        <v>4</v>
      </c>
      <c r="J9" s="65">
        <f>VLOOKUP($A9,'Return Data'!$B$7:$R$2843,8,0)</f>
        <v>3.1692</v>
      </c>
      <c r="K9" s="66">
        <f t="shared" si="3"/>
        <v>4</v>
      </c>
      <c r="L9" s="65">
        <f>VLOOKUP($A9,'Return Data'!$B$7:$R$2843,9,0)</f>
        <v>3.1434000000000002</v>
      </c>
      <c r="M9" s="66">
        <f t="shared" si="4"/>
        <v>4</v>
      </c>
      <c r="N9" s="65">
        <f>VLOOKUP($A9,'Return Data'!$B$7:$R$2843,10,0)</f>
        <v>3.0709</v>
      </c>
      <c r="O9" s="66">
        <f t="shared" si="5"/>
        <v>5</v>
      </c>
      <c r="P9" s="65">
        <f>VLOOKUP($A9,'Return Data'!$B$7:$R$2843,11,0)</f>
        <v>3.0295000000000001</v>
      </c>
      <c r="Q9" s="66">
        <f>RANK(P9,P$8:P$37,0)</f>
        <v>4</v>
      </c>
      <c r="R9" s="65">
        <f>VLOOKUP($A9,'Return Data'!$B$7:$R$2843,12,0)</f>
        <v>3.0283000000000002</v>
      </c>
      <c r="S9" s="66">
        <f>RANK(R9,R$8:R$37,0)</f>
        <v>7</v>
      </c>
      <c r="T9" s="65">
        <f>VLOOKUP($A9,'Return Data'!$B$7:$R$2843,13,0)</f>
        <v>3.0411000000000001</v>
      </c>
      <c r="U9" s="66">
        <f>RANK(T9,T$8:T$37,0)</f>
        <v>4</v>
      </c>
      <c r="V9" s="65"/>
      <c r="W9" s="66"/>
      <c r="X9" s="65"/>
      <c r="Y9" s="66"/>
      <c r="Z9" s="65">
        <f>VLOOKUP($A9,'Return Data'!$B$7:$R$2843,16,0)</f>
        <v>4.0839999999999996</v>
      </c>
      <c r="AA9" s="67">
        <f t="shared" si="7"/>
        <v>12</v>
      </c>
    </row>
    <row r="10" spans="1:27" x14ac:dyDescent="0.3">
      <c r="A10" s="63" t="s">
        <v>1288</v>
      </c>
      <c r="B10" s="64">
        <f>VLOOKUP($A10,'Return Data'!$B$7:$R$2843,3,0)</f>
        <v>44332</v>
      </c>
      <c r="C10" s="65">
        <f>VLOOKUP($A10,'Return Data'!$B$7:$R$2843,4,0)</f>
        <v>1084.0093999999999</v>
      </c>
      <c r="D10" s="65">
        <f>VLOOKUP($A10,'Return Data'!$B$7:$R$2843,5,0)</f>
        <v>3.1890000000000001</v>
      </c>
      <c r="E10" s="66">
        <f t="shared" si="0"/>
        <v>7</v>
      </c>
      <c r="F10" s="65">
        <f>VLOOKUP($A10,'Return Data'!$B$7:$R$2843,6,0)</f>
        <v>3.1804999999999999</v>
      </c>
      <c r="G10" s="66">
        <f t="shared" si="1"/>
        <v>9</v>
      </c>
      <c r="H10" s="65">
        <f>VLOOKUP($A10,'Return Data'!$B$7:$R$2843,7,0)</f>
        <v>3.1627000000000001</v>
      </c>
      <c r="I10" s="66">
        <f t="shared" si="2"/>
        <v>5</v>
      </c>
      <c r="J10" s="65">
        <f>VLOOKUP($A10,'Return Data'!$B$7:$R$2843,8,0)</f>
        <v>3.1301000000000001</v>
      </c>
      <c r="K10" s="66">
        <f t="shared" si="3"/>
        <v>8</v>
      </c>
      <c r="L10" s="65">
        <f>VLOOKUP($A10,'Return Data'!$B$7:$R$2843,9,0)</f>
        <v>3.1153</v>
      </c>
      <c r="M10" s="66">
        <f t="shared" si="4"/>
        <v>7</v>
      </c>
      <c r="N10" s="65">
        <f>VLOOKUP($A10,'Return Data'!$B$7:$R$2843,10,0)</f>
        <v>3.0758000000000001</v>
      </c>
      <c r="O10" s="66">
        <f t="shared" si="5"/>
        <v>4</v>
      </c>
      <c r="P10" s="65">
        <f>VLOOKUP($A10,'Return Data'!$B$7:$R$2843,11,0)</f>
        <v>3.0364</v>
      </c>
      <c r="Q10" s="66">
        <f>RANK(P10,P$8:P$37,0)</f>
        <v>2</v>
      </c>
      <c r="R10" s="65">
        <f>VLOOKUP($A10,'Return Data'!$B$7:$R$2843,12,0)</f>
        <v>3.0350000000000001</v>
      </c>
      <c r="S10" s="66">
        <f>RANK(R10,R$8:R$37,0)</f>
        <v>4</v>
      </c>
      <c r="T10" s="65">
        <f>VLOOKUP($A10,'Return Data'!$B$7:$R$2843,13,0)</f>
        <v>3.0371999999999999</v>
      </c>
      <c r="U10" s="66">
        <f>RANK(T10,T$8:T$37,0)</f>
        <v>5</v>
      </c>
      <c r="V10" s="65"/>
      <c r="W10" s="66"/>
      <c r="X10" s="65"/>
      <c r="Y10" s="66"/>
      <c r="Z10" s="65">
        <f>VLOOKUP($A10,'Return Data'!$B$7:$R$2843,16,0)</f>
        <v>3.9843999999999999</v>
      </c>
      <c r="AA10" s="67">
        <f t="shared" si="7"/>
        <v>14</v>
      </c>
    </row>
    <row r="11" spans="1:27" x14ac:dyDescent="0.3">
      <c r="A11" s="63" t="s">
        <v>1290</v>
      </c>
      <c r="B11" s="64">
        <f>VLOOKUP($A11,'Return Data'!$B$7:$R$2843,3,0)</f>
        <v>44332</v>
      </c>
      <c r="C11" s="65">
        <f>VLOOKUP($A11,'Return Data'!$B$7:$R$2843,4,0)</f>
        <v>1085.0543</v>
      </c>
      <c r="D11" s="65">
        <f>VLOOKUP($A11,'Return Data'!$B$7:$R$2843,5,0)</f>
        <v>3.1036999999999999</v>
      </c>
      <c r="E11" s="66">
        <f t="shared" si="0"/>
        <v>21</v>
      </c>
      <c r="F11" s="65">
        <f>VLOOKUP($A11,'Return Data'!$B$7:$R$2843,6,0)</f>
        <v>3.0933000000000002</v>
      </c>
      <c r="G11" s="66">
        <f t="shared" si="1"/>
        <v>23</v>
      </c>
      <c r="H11" s="65">
        <f>VLOOKUP($A11,'Return Data'!$B$7:$R$2843,7,0)</f>
        <v>3.0779000000000001</v>
      </c>
      <c r="I11" s="66">
        <f t="shared" si="2"/>
        <v>24</v>
      </c>
      <c r="J11" s="65">
        <f>VLOOKUP($A11,'Return Data'!$B$7:$R$2843,8,0)</f>
        <v>3.0630000000000002</v>
      </c>
      <c r="K11" s="66">
        <f t="shared" si="3"/>
        <v>22</v>
      </c>
      <c r="L11" s="65">
        <f>VLOOKUP($A11,'Return Data'!$B$7:$R$2843,9,0)</f>
        <v>3.0508999999999999</v>
      </c>
      <c r="M11" s="66">
        <f t="shared" si="4"/>
        <v>21</v>
      </c>
      <c r="N11" s="65">
        <f>VLOOKUP($A11,'Return Data'!$B$7:$R$2843,10,0)</f>
        <v>3.0024000000000002</v>
      </c>
      <c r="O11" s="66">
        <f t="shared" si="5"/>
        <v>17</v>
      </c>
      <c r="P11" s="65">
        <f>VLOOKUP($A11,'Return Data'!$B$7:$R$2843,11,0)</f>
        <v>2.9826000000000001</v>
      </c>
      <c r="Q11" s="66">
        <f>RANK(P11,P$8:P$37,0)</f>
        <v>12</v>
      </c>
      <c r="R11" s="65">
        <f>VLOOKUP($A11,'Return Data'!$B$7:$R$2843,12,0)</f>
        <v>2.9796999999999998</v>
      </c>
      <c r="S11" s="66">
        <f>RANK(R11,R$8:R$37,0)</f>
        <v>13</v>
      </c>
      <c r="T11" s="65">
        <f>VLOOKUP($A11,'Return Data'!$B$7:$R$2843,13,0)</f>
        <v>2.9843999999999999</v>
      </c>
      <c r="U11" s="66">
        <f>RANK(T11,T$8:T$37,0)</f>
        <v>10</v>
      </c>
      <c r="V11" s="65"/>
      <c r="W11" s="66"/>
      <c r="X11" s="65"/>
      <c r="Y11" s="66"/>
      <c r="Z11" s="65">
        <f>VLOOKUP($A11,'Return Data'!$B$7:$R$2843,16,0)</f>
        <v>3.9609000000000001</v>
      </c>
      <c r="AA11" s="67">
        <f t="shared" si="7"/>
        <v>15</v>
      </c>
    </row>
    <row r="12" spans="1:27" x14ac:dyDescent="0.3">
      <c r="A12" s="63" t="s">
        <v>1292</v>
      </c>
      <c r="B12" s="64">
        <f>VLOOKUP($A12,'Return Data'!$B$7:$R$2843,3,0)</f>
        <v>44332</v>
      </c>
      <c r="C12" s="65">
        <f>VLOOKUP($A12,'Return Data'!$B$7:$R$2843,4,0)</f>
        <v>1043.7871</v>
      </c>
      <c r="D12" s="65">
        <f>VLOOKUP($A12,'Return Data'!$B$7:$R$2843,5,0)</f>
        <v>3.2383999999999999</v>
      </c>
      <c r="E12" s="66">
        <f t="shared" si="0"/>
        <v>3</v>
      </c>
      <c r="F12" s="65">
        <f>VLOOKUP($A12,'Return Data'!$B$7:$R$2843,6,0)</f>
        <v>3.2366000000000001</v>
      </c>
      <c r="G12" s="66">
        <f t="shared" si="1"/>
        <v>3</v>
      </c>
      <c r="H12" s="65">
        <f>VLOOKUP($A12,'Return Data'!$B$7:$R$2843,7,0)</f>
        <v>3.2136</v>
      </c>
      <c r="I12" s="66">
        <f t="shared" si="2"/>
        <v>3</v>
      </c>
      <c r="J12" s="65">
        <f>VLOOKUP($A12,'Return Data'!$B$7:$R$2843,8,0)</f>
        <v>3.1985999999999999</v>
      </c>
      <c r="K12" s="66">
        <f t="shared" si="3"/>
        <v>2</v>
      </c>
      <c r="L12" s="65">
        <f>VLOOKUP($A12,'Return Data'!$B$7:$R$2843,9,0)</f>
        <v>3.1404000000000001</v>
      </c>
      <c r="M12" s="66">
        <f t="shared" si="4"/>
        <v>5</v>
      </c>
      <c r="N12" s="65">
        <f>VLOOKUP($A12,'Return Data'!$B$7:$R$2843,10,0)</f>
        <v>3.0768</v>
      </c>
      <c r="O12" s="66">
        <f t="shared" si="5"/>
        <v>3</v>
      </c>
      <c r="P12" s="65">
        <f>VLOOKUP($A12,'Return Data'!$B$7:$R$2843,11,0)</f>
        <v>3.0348000000000002</v>
      </c>
      <c r="Q12" s="66">
        <f t="shared" ref="Q12:Q37" si="8">RANK(P12,P$8:P$37,0)</f>
        <v>3</v>
      </c>
      <c r="R12" s="65">
        <f>VLOOKUP($A12,'Return Data'!$B$7:$R$2843,12,0)</f>
        <v>3.0632000000000001</v>
      </c>
      <c r="S12" s="66">
        <f>RANK(R12,R$8:R$37,0)</f>
        <v>2</v>
      </c>
      <c r="T12" s="65"/>
      <c r="U12" s="66"/>
      <c r="V12" s="65"/>
      <c r="W12" s="66"/>
      <c r="X12" s="65"/>
      <c r="Y12" s="66"/>
      <c r="Z12" s="65">
        <f>VLOOKUP($A12,'Return Data'!$B$7:$R$2843,16,0)</f>
        <v>3.3452000000000002</v>
      </c>
      <c r="AA12" s="67">
        <f t="shared" si="7"/>
        <v>29</v>
      </c>
    </row>
    <row r="13" spans="1:27" x14ac:dyDescent="0.3">
      <c r="A13" s="63" t="s">
        <v>1294</v>
      </c>
      <c r="B13" s="64">
        <f>VLOOKUP($A13,'Return Data'!$B$7:$R$2843,3,0)</f>
        <v>44332</v>
      </c>
      <c r="C13" s="65">
        <f>VLOOKUP($A13,'Return Data'!$B$7:$R$2843,4,0)</f>
        <v>1069.3985</v>
      </c>
      <c r="D13" s="65">
        <f>VLOOKUP($A13,'Return Data'!$B$7:$R$2843,5,0)</f>
        <v>3.1404000000000001</v>
      </c>
      <c r="E13" s="66">
        <f t="shared" si="0"/>
        <v>12</v>
      </c>
      <c r="F13" s="65">
        <f>VLOOKUP($A13,'Return Data'!$B$7:$R$2843,6,0)</f>
        <v>3.1375000000000002</v>
      </c>
      <c r="G13" s="66">
        <f t="shared" si="1"/>
        <v>12</v>
      </c>
      <c r="H13" s="65">
        <f>VLOOKUP($A13,'Return Data'!$B$7:$R$2843,7,0)</f>
        <v>3.1332</v>
      </c>
      <c r="I13" s="66">
        <f t="shared" si="2"/>
        <v>11</v>
      </c>
      <c r="J13" s="65">
        <f>VLOOKUP($A13,'Return Data'!$B$7:$R$2843,8,0)</f>
        <v>3.1154999999999999</v>
      </c>
      <c r="K13" s="66">
        <f t="shared" si="3"/>
        <v>12</v>
      </c>
      <c r="L13" s="65">
        <f>VLOOKUP($A13,'Return Data'!$B$7:$R$2843,9,0)</f>
        <v>3.1051000000000002</v>
      </c>
      <c r="M13" s="66">
        <f t="shared" si="4"/>
        <v>10</v>
      </c>
      <c r="N13" s="65">
        <f>VLOOKUP($A13,'Return Data'!$B$7:$R$2843,10,0)</f>
        <v>3.0613999999999999</v>
      </c>
      <c r="O13" s="66">
        <f t="shared" si="5"/>
        <v>6</v>
      </c>
      <c r="P13" s="65">
        <f>VLOOKUP($A13,'Return Data'!$B$7:$R$2843,11,0)</f>
        <v>3.0196999999999998</v>
      </c>
      <c r="Q13" s="66">
        <f t="shared" si="8"/>
        <v>8</v>
      </c>
      <c r="R13" s="65">
        <f>VLOOKUP($A13,'Return Data'!$B$7:$R$2843,12,0)</f>
        <v>3.0341</v>
      </c>
      <c r="S13" s="66">
        <f t="shared" ref="S13:S37" si="9">RANK(R13,R$8:R$37,0)</f>
        <v>5</v>
      </c>
      <c r="T13" s="65">
        <f>VLOOKUP($A13,'Return Data'!$B$7:$R$2843,13,0)</f>
        <v>3.0525000000000002</v>
      </c>
      <c r="U13" s="66">
        <f t="shared" ref="U13:U37" si="10">RANK(T13,T$8:T$37,0)</f>
        <v>2</v>
      </c>
      <c r="V13" s="65"/>
      <c r="W13" s="66"/>
      <c r="X13" s="65"/>
      <c r="Y13" s="66"/>
      <c r="Z13" s="65">
        <f>VLOOKUP($A13,'Return Data'!$B$7:$R$2843,16,0)</f>
        <v>3.7574999999999998</v>
      </c>
      <c r="AA13" s="67">
        <f t="shared" si="7"/>
        <v>20</v>
      </c>
    </row>
    <row r="14" spans="1:27" x14ac:dyDescent="0.3">
      <c r="A14" s="63" t="s">
        <v>1296</v>
      </c>
      <c r="B14" s="64">
        <f>VLOOKUP($A14,'Return Data'!$B$7:$R$2843,3,0)</f>
        <v>44332</v>
      </c>
      <c r="C14" s="65">
        <f>VLOOKUP($A14,'Return Data'!$B$7:$R$2843,4,0)</f>
        <v>1104.2630999999999</v>
      </c>
      <c r="D14" s="65">
        <f>VLOOKUP($A14,'Return Data'!$B$7:$R$2843,5,0)</f>
        <v>3.0497000000000001</v>
      </c>
      <c r="E14" s="66">
        <f t="shared" si="0"/>
        <v>28</v>
      </c>
      <c r="F14" s="65">
        <f>VLOOKUP($A14,'Return Data'!$B$7:$R$2843,6,0)</f>
        <v>3.0482999999999998</v>
      </c>
      <c r="G14" s="66">
        <f t="shared" si="1"/>
        <v>28</v>
      </c>
      <c r="H14" s="65">
        <f>VLOOKUP($A14,'Return Data'!$B$7:$R$2843,7,0)</f>
        <v>3.0526</v>
      </c>
      <c r="I14" s="66">
        <f t="shared" si="2"/>
        <v>26</v>
      </c>
      <c r="J14" s="65">
        <f>VLOOKUP($A14,'Return Data'!$B$7:$R$2843,8,0)</f>
        <v>3.0428000000000002</v>
      </c>
      <c r="K14" s="66">
        <f t="shared" si="3"/>
        <v>26</v>
      </c>
      <c r="L14" s="65">
        <f>VLOOKUP($A14,'Return Data'!$B$7:$R$2843,9,0)</f>
        <v>3.036</v>
      </c>
      <c r="M14" s="66">
        <f t="shared" si="4"/>
        <v>25</v>
      </c>
      <c r="N14" s="65">
        <f>VLOOKUP($A14,'Return Data'!$B$7:$R$2843,10,0)</f>
        <v>2.9925999999999999</v>
      </c>
      <c r="O14" s="66">
        <f t="shared" si="5"/>
        <v>20</v>
      </c>
      <c r="P14" s="65">
        <f>VLOOKUP($A14,'Return Data'!$B$7:$R$2843,11,0)</f>
        <v>2.9695999999999998</v>
      </c>
      <c r="Q14" s="66">
        <f t="shared" si="8"/>
        <v>15</v>
      </c>
      <c r="R14" s="65">
        <f>VLOOKUP($A14,'Return Data'!$B$7:$R$2843,12,0)</f>
        <v>2.9933000000000001</v>
      </c>
      <c r="S14" s="66">
        <f t="shared" si="9"/>
        <v>10</v>
      </c>
      <c r="T14" s="65">
        <f>VLOOKUP($A14,'Return Data'!$B$7:$R$2843,13,0)</f>
        <v>3.0177999999999998</v>
      </c>
      <c r="U14" s="66">
        <f t="shared" si="10"/>
        <v>7</v>
      </c>
      <c r="V14" s="65"/>
      <c r="W14" s="66"/>
      <c r="X14" s="65"/>
      <c r="Y14" s="66"/>
      <c r="Z14" s="65">
        <f>VLOOKUP($A14,'Return Data'!$B$7:$R$2843,16,0)</f>
        <v>4.3015999999999996</v>
      </c>
      <c r="AA14" s="67">
        <f t="shared" si="7"/>
        <v>8</v>
      </c>
    </row>
    <row r="15" spans="1:27" x14ac:dyDescent="0.3">
      <c r="A15" s="63" t="s">
        <v>1298</v>
      </c>
      <c r="B15" s="64">
        <f>VLOOKUP($A15,'Return Data'!$B$7:$R$2843,3,0)</f>
        <v>44332</v>
      </c>
      <c r="C15" s="65">
        <f>VLOOKUP($A15,'Return Data'!$B$7:$R$2843,4,0)</f>
        <v>1070.5546999999999</v>
      </c>
      <c r="D15" s="65">
        <f>VLOOKUP($A15,'Return Data'!$B$7:$R$2843,5,0)</f>
        <v>3.1097000000000001</v>
      </c>
      <c r="E15" s="66">
        <f t="shared" si="0"/>
        <v>20</v>
      </c>
      <c r="F15" s="65">
        <f>VLOOKUP($A15,'Return Data'!$B$7:$R$2843,6,0)</f>
        <v>3.1091000000000002</v>
      </c>
      <c r="G15" s="66">
        <f t="shared" si="1"/>
        <v>19</v>
      </c>
      <c r="H15" s="65">
        <f>VLOOKUP($A15,'Return Data'!$B$7:$R$2843,7,0)</f>
        <v>3.0931999999999999</v>
      </c>
      <c r="I15" s="66">
        <f t="shared" si="2"/>
        <v>20</v>
      </c>
      <c r="J15" s="65">
        <f>VLOOKUP($A15,'Return Data'!$B$7:$R$2843,8,0)</f>
        <v>3.0764999999999998</v>
      </c>
      <c r="K15" s="66">
        <f t="shared" si="3"/>
        <v>19</v>
      </c>
      <c r="L15" s="65">
        <f>VLOOKUP($A15,'Return Data'!$B$7:$R$2843,9,0)</f>
        <v>3.0831</v>
      </c>
      <c r="M15" s="66">
        <f t="shared" si="4"/>
        <v>13</v>
      </c>
      <c r="N15" s="65">
        <f>VLOOKUP($A15,'Return Data'!$B$7:$R$2843,10,0)</f>
        <v>3.0125999999999999</v>
      </c>
      <c r="O15" s="66">
        <f t="shared" si="5"/>
        <v>15</v>
      </c>
      <c r="P15" s="65">
        <f>VLOOKUP($A15,'Return Data'!$B$7:$R$2843,11,0)</f>
        <v>3.0217999999999998</v>
      </c>
      <c r="Q15" s="66">
        <f t="shared" si="8"/>
        <v>7</v>
      </c>
      <c r="R15" s="65">
        <f>VLOOKUP($A15,'Return Data'!$B$7:$R$2843,12,0)</f>
        <v>3.0646</v>
      </c>
      <c r="S15" s="66">
        <f t="shared" si="9"/>
        <v>1</v>
      </c>
      <c r="T15" s="65">
        <f>VLOOKUP($A15,'Return Data'!$B$7:$R$2843,13,0)</f>
        <v>3.0828000000000002</v>
      </c>
      <c r="U15" s="66">
        <f t="shared" si="10"/>
        <v>1</v>
      </c>
      <c r="V15" s="65"/>
      <c r="W15" s="66"/>
      <c r="X15" s="65"/>
      <c r="Y15" s="66"/>
      <c r="Z15" s="65">
        <f>VLOOKUP($A15,'Return Data'!$B$7:$R$2843,16,0)</f>
        <v>3.8218999999999999</v>
      </c>
      <c r="AA15" s="67">
        <f t="shared" si="7"/>
        <v>17</v>
      </c>
    </row>
    <row r="16" spans="1:27" x14ac:dyDescent="0.3">
      <c r="A16" s="63" t="s">
        <v>1299</v>
      </c>
      <c r="B16" s="64">
        <f>VLOOKUP($A16,'Return Data'!$B$7:$R$2843,3,0)</f>
        <v>44332</v>
      </c>
      <c r="C16" s="65">
        <f>VLOOKUP($A16,'Return Data'!$B$7:$R$2843,4,0)</f>
        <v>1078.4561000000001</v>
      </c>
      <c r="D16" s="65">
        <f>VLOOKUP($A16,'Return Data'!$B$7:$R$2843,5,0)</f>
        <v>3.1023999999999998</v>
      </c>
      <c r="E16" s="66">
        <f t="shared" si="0"/>
        <v>22</v>
      </c>
      <c r="F16" s="65">
        <f>VLOOKUP($A16,'Return Data'!$B$7:$R$2843,6,0)</f>
        <v>3.0952999999999999</v>
      </c>
      <c r="G16" s="66">
        <f t="shared" si="1"/>
        <v>21</v>
      </c>
      <c r="H16" s="65">
        <f>VLOOKUP($A16,'Return Data'!$B$7:$R$2843,7,0)</f>
        <v>3.0807000000000002</v>
      </c>
      <c r="I16" s="66">
        <f t="shared" si="2"/>
        <v>23</v>
      </c>
      <c r="J16" s="65">
        <f>VLOOKUP($A16,'Return Data'!$B$7:$R$2843,8,0)</f>
        <v>3.0571000000000002</v>
      </c>
      <c r="K16" s="66">
        <f t="shared" si="3"/>
        <v>24</v>
      </c>
      <c r="L16" s="65">
        <f>VLOOKUP($A16,'Return Data'!$B$7:$R$2843,9,0)</f>
        <v>3.0434999999999999</v>
      </c>
      <c r="M16" s="66">
        <f t="shared" si="4"/>
        <v>23</v>
      </c>
      <c r="N16" s="65">
        <f>VLOOKUP($A16,'Return Data'!$B$7:$R$2843,10,0)</f>
        <v>2.9826000000000001</v>
      </c>
      <c r="O16" s="66">
        <f t="shared" si="5"/>
        <v>22</v>
      </c>
      <c r="P16" s="65">
        <f>VLOOKUP($A16,'Return Data'!$B$7:$R$2843,11,0)</f>
        <v>2.948</v>
      </c>
      <c r="Q16" s="66">
        <f t="shared" si="8"/>
        <v>21</v>
      </c>
      <c r="R16" s="65">
        <f>VLOOKUP($A16,'Return Data'!$B$7:$R$2843,12,0)</f>
        <v>2.9558</v>
      </c>
      <c r="S16" s="66">
        <f t="shared" si="9"/>
        <v>20</v>
      </c>
      <c r="T16" s="65">
        <f>VLOOKUP($A16,'Return Data'!$B$7:$R$2843,13,0)</f>
        <v>2.9420999999999999</v>
      </c>
      <c r="U16" s="66">
        <f t="shared" si="10"/>
        <v>19</v>
      </c>
      <c r="V16" s="65"/>
      <c r="W16" s="66"/>
      <c r="X16" s="65"/>
      <c r="Y16" s="66"/>
      <c r="Z16" s="65">
        <f>VLOOKUP($A16,'Return Data'!$B$7:$R$2843,16,0)</f>
        <v>3.8010000000000002</v>
      </c>
      <c r="AA16" s="67">
        <f t="shared" si="7"/>
        <v>19</v>
      </c>
    </row>
    <row r="17" spans="1:27" x14ac:dyDescent="0.3">
      <c r="A17" s="63" t="s">
        <v>1301</v>
      </c>
      <c r="B17" s="64">
        <f>VLOOKUP($A17,'Return Data'!$B$7:$R$2843,3,0)</f>
        <v>44332</v>
      </c>
      <c r="C17" s="65">
        <f>VLOOKUP($A17,'Return Data'!$B$7:$R$2843,4,0)</f>
        <v>3051.8874000000001</v>
      </c>
      <c r="D17" s="65">
        <f>VLOOKUP($A17,'Return Data'!$B$7:$R$2843,5,0)</f>
        <v>3.1387999999999998</v>
      </c>
      <c r="E17" s="66">
        <f t="shared" si="0"/>
        <v>13</v>
      </c>
      <c r="F17" s="65">
        <f>VLOOKUP($A17,'Return Data'!$B$7:$R$2843,6,0)</f>
        <v>3.0912000000000002</v>
      </c>
      <c r="G17" s="66">
        <f t="shared" si="1"/>
        <v>24</v>
      </c>
      <c r="H17" s="65">
        <f>VLOOKUP($A17,'Return Data'!$B$7:$R$2843,7,0)</f>
        <v>3.0962000000000001</v>
      </c>
      <c r="I17" s="66">
        <f t="shared" si="2"/>
        <v>19</v>
      </c>
      <c r="J17" s="65">
        <f>VLOOKUP($A17,'Return Data'!$B$7:$R$2843,8,0)</f>
        <v>3.0697000000000001</v>
      </c>
      <c r="K17" s="66">
        <f t="shared" si="3"/>
        <v>21</v>
      </c>
      <c r="L17" s="65">
        <f>VLOOKUP($A17,'Return Data'!$B$7:$R$2843,9,0)</f>
        <v>3.0447000000000002</v>
      </c>
      <c r="M17" s="66">
        <f t="shared" si="4"/>
        <v>22</v>
      </c>
      <c r="N17" s="65">
        <f>VLOOKUP($A17,'Return Data'!$B$7:$R$2843,10,0)</f>
        <v>2.9759000000000002</v>
      </c>
      <c r="O17" s="66">
        <f t="shared" si="5"/>
        <v>24</v>
      </c>
      <c r="P17" s="65">
        <f>VLOOKUP($A17,'Return Data'!$B$7:$R$2843,11,0)</f>
        <v>2.9388999999999998</v>
      </c>
      <c r="Q17" s="66">
        <f t="shared" si="8"/>
        <v>24</v>
      </c>
      <c r="R17" s="65">
        <f>VLOOKUP($A17,'Return Data'!$B$7:$R$2843,12,0)</f>
        <v>2.9333999999999998</v>
      </c>
      <c r="S17" s="66">
        <f t="shared" si="9"/>
        <v>24</v>
      </c>
      <c r="T17" s="65">
        <f>VLOOKUP($A17,'Return Data'!$B$7:$R$2843,13,0)</f>
        <v>2.9300999999999999</v>
      </c>
      <c r="U17" s="66">
        <f t="shared" si="10"/>
        <v>21</v>
      </c>
      <c r="V17" s="65">
        <f>VLOOKUP($A17,'Return Data'!$B$7:$R$2843,17,0)</f>
        <v>3.8012999999999999</v>
      </c>
      <c r="W17" s="66">
        <f>RANK(V17,V$8:V$37,0)</f>
        <v>4</v>
      </c>
      <c r="X17" s="65">
        <f>VLOOKUP($A17,'Return Data'!$B$7:$R$2843,14,0)</f>
        <v>4.5941999999999998</v>
      </c>
      <c r="Y17" s="66">
        <f>RANK(X17,X$8:X$37,0)</f>
        <v>3</v>
      </c>
      <c r="Z17" s="65">
        <f>VLOOKUP($A17,'Return Data'!$B$7:$R$2843,16,0)</f>
        <v>5.9562999999999997</v>
      </c>
      <c r="AA17" s="67">
        <f t="shared" si="7"/>
        <v>4</v>
      </c>
    </row>
    <row r="18" spans="1:27" x14ac:dyDescent="0.3">
      <c r="A18" s="63" t="s">
        <v>1304</v>
      </c>
      <c r="B18" s="64">
        <f>VLOOKUP($A18,'Return Data'!$B$7:$R$2843,3,0)</f>
        <v>44332</v>
      </c>
      <c r="C18" s="65">
        <f>VLOOKUP($A18,'Return Data'!$B$7:$R$2843,4,0)</f>
        <v>1077.2040999999999</v>
      </c>
      <c r="D18" s="65">
        <f>VLOOKUP($A18,'Return Data'!$B$7:$R$2843,5,0)</f>
        <v>3.1280000000000001</v>
      </c>
      <c r="E18" s="66">
        <f t="shared" si="0"/>
        <v>16</v>
      </c>
      <c r="F18" s="65">
        <f>VLOOKUP($A18,'Return Data'!$B$7:$R$2843,6,0)</f>
        <v>3.1124999999999998</v>
      </c>
      <c r="G18" s="66">
        <f t="shared" si="1"/>
        <v>17</v>
      </c>
      <c r="H18" s="65">
        <f>VLOOKUP($A18,'Return Data'!$B$7:$R$2843,7,0)</f>
        <v>3.0964</v>
      </c>
      <c r="I18" s="66">
        <f t="shared" si="2"/>
        <v>18</v>
      </c>
      <c r="J18" s="65">
        <f>VLOOKUP($A18,'Return Data'!$B$7:$R$2843,8,0)</f>
        <v>3.0781000000000001</v>
      </c>
      <c r="K18" s="66">
        <f t="shared" si="3"/>
        <v>18</v>
      </c>
      <c r="L18" s="65">
        <f>VLOOKUP($A18,'Return Data'!$B$7:$R$2843,9,0)</f>
        <v>3.0587</v>
      </c>
      <c r="M18" s="66">
        <f t="shared" si="4"/>
        <v>19</v>
      </c>
      <c r="N18" s="65">
        <f>VLOOKUP($A18,'Return Data'!$B$7:$R$2843,10,0)</f>
        <v>3.0160999999999998</v>
      </c>
      <c r="O18" s="66">
        <f t="shared" si="5"/>
        <v>13</v>
      </c>
      <c r="P18" s="65">
        <f>VLOOKUP($A18,'Return Data'!$B$7:$R$2843,11,0)</f>
        <v>2.9607000000000001</v>
      </c>
      <c r="Q18" s="66">
        <f t="shared" si="8"/>
        <v>18</v>
      </c>
      <c r="R18" s="65">
        <f>VLOOKUP($A18,'Return Data'!$B$7:$R$2843,12,0)</f>
        <v>2.9659</v>
      </c>
      <c r="S18" s="66">
        <f t="shared" si="9"/>
        <v>17</v>
      </c>
      <c r="T18" s="65">
        <f>VLOOKUP($A18,'Return Data'!$B$7:$R$2843,13,0)</f>
        <v>2.9714</v>
      </c>
      <c r="U18" s="66">
        <f t="shared" si="10"/>
        <v>14</v>
      </c>
      <c r="V18" s="65"/>
      <c r="W18" s="66"/>
      <c r="X18" s="65"/>
      <c r="Y18" s="66"/>
      <c r="Z18" s="65">
        <f>VLOOKUP($A18,'Return Data'!$B$7:$R$2843,16,0)</f>
        <v>3.8069000000000002</v>
      </c>
      <c r="AA18" s="67">
        <f t="shared" si="7"/>
        <v>18</v>
      </c>
    </row>
    <row r="19" spans="1:27" x14ac:dyDescent="0.3">
      <c r="A19" s="63" t="s">
        <v>1305</v>
      </c>
      <c r="B19" s="64">
        <f>VLOOKUP($A19,'Return Data'!$B$7:$R$2843,3,0)</f>
        <v>44332</v>
      </c>
      <c r="C19" s="65">
        <f>VLOOKUP($A19,'Return Data'!$B$7:$R$2843,4,0)</f>
        <v>111.1442</v>
      </c>
      <c r="D19" s="65">
        <f>VLOOKUP($A19,'Return Data'!$B$7:$R$2843,5,0)</f>
        <v>3.4489000000000001</v>
      </c>
      <c r="E19" s="66">
        <f t="shared" si="0"/>
        <v>1</v>
      </c>
      <c r="F19" s="65">
        <f>VLOOKUP($A19,'Return Data'!$B$7:$R$2843,6,0)</f>
        <v>3.4382000000000001</v>
      </c>
      <c r="G19" s="66">
        <f t="shared" si="1"/>
        <v>1</v>
      </c>
      <c r="H19" s="65">
        <f>VLOOKUP($A19,'Return Data'!$B$7:$R$2843,7,0)</f>
        <v>3.2391000000000001</v>
      </c>
      <c r="I19" s="66">
        <f t="shared" si="2"/>
        <v>2</v>
      </c>
      <c r="J19" s="65">
        <f>VLOOKUP($A19,'Return Data'!$B$7:$R$2843,8,0)</f>
        <v>3.1446999999999998</v>
      </c>
      <c r="K19" s="66">
        <f t="shared" si="3"/>
        <v>7</v>
      </c>
      <c r="L19" s="65">
        <f>VLOOKUP($A19,'Return Data'!$B$7:$R$2843,9,0)</f>
        <v>3.0827</v>
      </c>
      <c r="M19" s="66">
        <f t="shared" si="4"/>
        <v>14</v>
      </c>
      <c r="N19" s="65">
        <f>VLOOKUP($A19,'Return Data'!$B$7:$R$2843,10,0)</f>
        <v>3.004</v>
      </c>
      <c r="O19" s="66">
        <f t="shared" si="5"/>
        <v>16</v>
      </c>
      <c r="P19" s="65">
        <f>VLOOKUP($A19,'Return Data'!$B$7:$R$2843,11,0)</f>
        <v>2.9523000000000001</v>
      </c>
      <c r="Q19" s="66">
        <f t="shared" si="8"/>
        <v>20</v>
      </c>
      <c r="R19" s="65">
        <f>VLOOKUP($A19,'Return Data'!$B$7:$R$2843,12,0)</f>
        <v>2.9504999999999999</v>
      </c>
      <c r="S19" s="66">
        <f t="shared" si="9"/>
        <v>21</v>
      </c>
      <c r="T19" s="65">
        <f>VLOOKUP($A19,'Return Data'!$B$7:$R$2843,13,0)</f>
        <v>2.9462000000000002</v>
      </c>
      <c r="U19" s="66">
        <f t="shared" si="10"/>
        <v>17</v>
      </c>
      <c r="V19" s="65"/>
      <c r="W19" s="66"/>
      <c r="X19" s="65"/>
      <c r="Y19" s="66"/>
      <c r="Z19" s="65">
        <f>VLOOKUP($A19,'Return Data'!$B$7:$R$2843,16,0)</f>
        <v>4.3079999999999998</v>
      </c>
      <c r="AA19" s="67">
        <f t="shared" si="7"/>
        <v>7</v>
      </c>
    </row>
    <row r="20" spans="1:27" x14ac:dyDescent="0.3">
      <c r="A20" s="63" t="s">
        <v>1308</v>
      </c>
      <c r="B20" s="64">
        <f>VLOOKUP($A20,'Return Data'!$B$7:$R$2843,3,0)</f>
        <v>44332</v>
      </c>
      <c r="C20" s="65">
        <f>VLOOKUP($A20,'Return Data'!$B$7:$R$2843,4,0)</f>
        <v>1099.0779</v>
      </c>
      <c r="D20" s="65">
        <f>VLOOKUP($A20,'Return Data'!$B$7:$R$2843,5,0)</f>
        <v>3.0788000000000002</v>
      </c>
      <c r="E20" s="66">
        <f t="shared" si="0"/>
        <v>25</v>
      </c>
      <c r="F20" s="65">
        <f>VLOOKUP($A20,'Return Data'!$B$7:$R$2843,6,0)</f>
        <v>3.0792999999999999</v>
      </c>
      <c r="G20" s="66">
        <f t="shared" si="1"/>
        <v>25</v>
      </c>
      <c r="H20" s="65">
        <f>VLOOKUP($A20,'Return Data'!$B$7:$R$2843,7,0)</f>
        <v>3.0737000000000001</v>
      </c>
      <c r="I20" s="66">
        <f t="shared" si="2"/>
        <v>25</v>
      </c>
      <c r="J20" s="65">
        <f>VLOOKUP($A20,'Return Data'!$B$7:$R$2843,8,0)</f>
        <v>3.0535999999999999</v>
      </c>
      <c r="K20" s="66">
        <f t="shared" si="3"/>
        <v>25</v>
      </c>
      <c r="L20" s="65">
        <f>VLOOKUP($A20,'Return Data'!$B$7:$R$2843,9,0)</f>
        <v>3.0434000000000001</v>
      </c>
      <c r="M20" s="66">
        <f t="shared" si="4"/>
        <v>24</v>
      </c>
      <c r="N20" s="65">
        <f>VLOOKUP($A20,'Return Data'!$B$7:$R$2843,10,0)</f>
        <v>2.9864000000000002</v>
      </c>
      <c r="O20" s="66">
        <f t="shared" si="5"/>
        <v>21</v>
      </c>
      <c r="P20" s="65">
        <f>VLOOKUP($A20,'Return Data'!$B$7:$R$2843,11,0)</f>
        <v>2.9251</v>
      </c>
      <c r="Q20" s="66">
        <f t="shared" si="8"/>
        <v>25</v>
      </c>
      <c r="R20" s="65">
        <f>VLOOKUP($A20,'Return Data'!$B$7:$R$2843,12,0)</f>
        <v>2.9306000000000001</v>
      </c>
      <c r="S20" s="66">
        <f t="shared" si="9"/>
        <v>25</v>
      </c>
      <c r="T20" s="65">
        <f>VLOOKUP($A20,'Return Data'!$B$7:$R$2843,13,0)</f>
        <v>2.9297</v>
      </c>
      <c r="U20" s="66">
        <f t="shared" si="10"/>
        <v>22</v>
      </c>
      <c r="V20" s="65"/>
      <c r="W20" s="66"/>
      <c r="X20" s="65"/>
      <c r="Y20" s="66"/>
      <c r="Z20" s="65">
        <f>VLOOKUP($A20,'Return Data'!$B$7:$R$2843,16,0)</f>
        <v>4.1451000000000002</v>
      </c>
      <c r="AA20" s="67">
        <f t="shared" si="7"/>
        <v>11</v>
      </c>
    </row>
    <row r="21" spans="1:27" x14ac:dyDescent="0.3">
      <c r="A21" s="63" t="s">
        <v>1310</v>
      </c>
      <c r="B21" s="64">
        <f>VLOOKUP($A21,'Return Data'!$B$7:$R$2843,3,0)</f>
        <v>44332</v>
      </c>
      <c r="C21" s="65">
        <f>VLOOKUP($A21,'Return Data'!$B$7:$R$2843,4,0)</f>
        <v>1069.3689999999999</v>
      </c>
      <c r="D21" s="65">
        <f>VLOOKUP($A21,'Return Data'!$B$7:$R$2843,5,0)</f>
        <v>3.0449000000000002</v>
      </c>
      <c r="E21" s="66">
        <f t="shared" si="0"/>
        <v>29</v>
      </c>
      <c r="F21" s="65">
        <f>VLOOKUP($A21,'Return Data'!$B$7:$R$2843,6,0)</f>
        <v>3.0453999999999999</v>
      </c>
      <c r="G21" s="66">
        <f t="shared" si="1"/>
        <v>29</v>
      </c>
      <c r="H21" s="65">
        <f>VLOOKUP($A21,'Return Data'!$B$7:$R$2843,7,0)</f>
        <v>3.0234000000000001</v>
      </c>
      <c r="I21" s="66">
        <f t="shared" si="2"/>
        <v>29</v>
      </c>
      <c r="J21" s="65">
        <f>VLOOKUP($A21,'Return Data'!$B$7:$R$2843,8,0)</f>
        <v>3.0003000000000002</v>
      </c>
      <c r="K21" s="66">
        <f t="shared" si="3"/>
        <v>29</v>
      </c>
      <c r="L21" s="65">
        <f>VLOOKUP($A21,'Return Data'!$B$7:$R$2843,9,0)</f>
        <v>2.99</v>
      </c>
      <c r="M21" s="66">
        <f t="shared" si="4"/>
        <v>30</v>
      </c>
      <c r="N21" s="65">
        <f>VLOOKUP($A21,'Return Data'!$B$7:$R$2843,10,0)</f>
        <v>2.9344000000000001</v>
      </c>
      <c r="O21" s="66">
        <f t="shared" si="5"/>
        <v>28</v>
      </c>
      <c r="P21" s="65">
        <f>VLOOKUP($A21,'Return Data'!$B$7:$R$2843,11,0)</f>
        <v>2.8974000000000002</v>
      </c>
      <c r="Q21" s="66">
        <f t="shared" si="8"/>
        <v>28</v>
      </c>
      <c r="R21" s="65">
        <f>VLOOKUP($A21,'Return Data'!$B$7:$R$2843,12,0)</f>
        <v>2.8980000000000001</v>
      </c>
      <c r="S21" s="66">
        <f t="shared" si="9"/>
        <v>28</v>
      </c>
      <c r="T21" s="65">
        <f>VLOOKUP($A21,'Return Data'!$B$7:$R$2843,13,0)</f>
        <v>2.9018999999999999</v>
      </c>
      <c r="U21" s="66">
        <f t="shared" si="10"/>
        <v>25</v>
      </c>
      <c r="V21" s="65"/>
      <c r="W21" s="66"/>
      <c r="X21" s="65"/>
      <c r="Y21" s="66"/>
      <c r="Z21" s="65">
        <f>VLOOKUP($A21,'Return Data'!$B$7:$R$2843,16,0)</f>
        <v>3.6766000000000001</v>
      </c>
      <c r="AA21" s="67">
        <f t="shared" si="7"/>
        <v>22</v>
      </c>
    </row>
    <row r="22" spans="1:27" x14ac:dyDescent="0.3">
      <c r="A22" s="63" t="s">
        <v>1312</v>
      </c>
      <c r="B22" s="64">
        <f>VLOOKUP($A22,'Return Data'!$B$7:$R$2843,3,0)</f>
        <v>44332</v>
      </c>
      <c r="C22" s="65">
        <f>VLOOKUP($A22,'Return Data'!$B$7:$R$2843,4,0)</f>
        <v>1043.69</v>
      </c>
      <c r="D22" s="65">
        <f>VLOOKUP($A22,'Return Data'!$B$7:$R$2843,5,0)</f>
        <v>3.1128</v>
      </c>
      <c r="E22" s="66">
        <f t="shared" si="0"/>
        <v>19</v>
      </c>
      <c r="F22" s="65">
        <f>VLOOKUP($A22,'Return Data'!$B$7:$R$2843,6,0)</f>
        <v>3.1133000000000002</v>
      </c>
      <c r="G22" s="66">
        <f t="shared" si="1"/>
        <v>16</v>
      </c>
      <c r="H22" s="65">
        <f>VLOOKUP($A22,'Return Data'!$B$7:$R$2843,7,0)</f>
        <v>3.1029</v>
      </c>
      <c r="I22" s="66">
        <f t="shared" si="2"/>
        <v>16</v>
      </c>
      <c r="J22" s="65">
        <f>VLOOKUP($A22,'Return Data'!$B$7:$R$2843,8,0)</f>
        <v>3.0929000000000002</v>
      </c>
      <c r="K22" s="66">
        <f t="shared" si="3"/>
        <v>16</v>
      </c>
      <c r="L22" s="65">
        <f>VLOOKUP($A22,'Return Data'!$B$7:$R$2843,9,0)</f>
        <v>3.0796999999999999</v>
      </c>
      <c r="M22" s="66">
        <f t="shared" si="4"/>
        <v>15</v>
      </c>
      <c r="N22" s="65">
        <f>VLOOKUP($A22,'Return Data'!$B$7:$R$2843,10,0)</f>
        <v>3.0295999999999998</v>
      </c>
      <c r="O22" s="66">
        <f t="shared" si="5"/>
        <v>10</v>
      </c>
      <c r="P22" s="65">
        <f>VLOOKUP($A22,'Return Data'!$B$7:$R$2843,11,0)</f>
        <v>2.9843000000000002</v>
      </c>
      <c r="Q22" s="66">
        <f t="shared" si="8"/>
        <v>11</v>
      </c>
      <c r="R22" s="65">
        <f>VLOOKUP($A22,'Return Data'!$B$7:$R$2843,12,0)</f>
        <v>2.9822000000000002</v>
      </c>
      <c r="S22" s="66">
        <f>RANK(R22,R$8:R$37,0)</f>
        <v>12</v>
      </c>
      <c r="T22" s="65"/>
      <c r="U22" s="66"/>
      <c r="V22" s="65"/>
      <c r="W22" s="66"/>
      <c r="X22" s="65"/>
      <c r="Y22" s="66"/>
      <c r="Z22" s="65">
        <f>VLOOKUP($A22,'Return Data'!$B$7:$R$2843,16,0)</f>
        <v>3.21</v>
      </c>
      <c r="AA22" s="67">
        <f t="shared" si="7"/>
        <v>30</v>
      </c>
    </row>
    <row r="23" spans="1:27" x14ac:dyDescent="0.3">
      <c r="A23" s="63" t="s">
        <v>1314</v>
      </c>
      <c r="B23" s="64">
        <f>VLOOKUP($A23,'Return Data'!$B$7:$R$2843,3,0)</f>
        <v>44332</v>
      </c>
      <c r="C23" s="65">
        <f>VLOOKUP($A23,'Return Data'!$B$7:$R$2843,4,0)</f>
        <v>1052.9672</v>
      </c>
      <c r="D23" s="65">
        <f>VLOOKUP($A23,'Return Data'!$B$7:$R$2843,5,0)</f>
        <v>3.0611000000000002</v>
      </c>
      <c r="E23" s="66">
        <f t="shared" si="0"/>
        <v>27</v>
      </c>
      <c r="F23" s="65">
        <f>VLOOKUP($A23,'Return Data'!$B$7:$R$2843,6,0)</f>
        <v>3.0592999999999999</v>
      </c>
      <c r="G23" s="66">
        <f t="shared" si="1"/>
        <v>26</v>
      </c>
      <c r="H23" s="65">
        <f>VLOOKUP($A23,'Return Data'!$B$7:$R$2843,7,0)</f>
        <v>3.0339</v>
      </c>
      <c r="I23" s="66">
        <f t="shared" si="2"/>
        <v>27</v>
      </c>
      <c r="J23" s="65">
        <f>VLOOKUP($A23,'Return Data'!$B$7:$R$2843,8,0)</f>
        <v>3.0030999999999999</v>
      </c>
      <c r="K23" s="66">
        <f t="shared" si="3"/>
        <v>28</v>
      </c>
      <c r="L23" s="65">
        <f>VLOOKUP($A23,'Return Data'!$B$7:$R$2843,9,0)</f>
        <v>3.0019999999999998</v>
      </c>
      <c r="M23" s="66">
        <f t="shared" si="4"/>
        <v>27</v>
      </c>
      <c r="N23" s="65">
        <f>VLOOKUP($A23,'Return Data'!$B$7:$R$2843,10,0)</f>
        <v>2.9131999999999998</v>
      </c>
      <c r="O23" s="66">
        <f t="shared" si="5"/>
        <v>30</v>
      </c>
      <c r="P23" s="65">
        <f>VLOOKUP($A23,'Return Data'!$B$7:$R$2843,11,0)</f>
        <v>2.8839000000000001</v>
      </c>
      <c r="Q23" s="66">
        <f t="shared" si="8"/>
        <v>29</v>
      </c>
      <c r="R23" s="65">
        <f>VLOOKUP($A23,'Return Data'!$B$7:$R$2843,12,0)</f>
        <v>2.8900999999999999</v>
      </c>
      <c r="S23" s="66">
        <f t="shared" si="9"/>
        <v>30</v>
      </c>
      <c r="T23" s="65">
        <f>VLOOKUP($A23,'Return Data'!$B$7:$R$2843,13,0)</f>
        <v>2.9007000000000001</v>
      </c>
      <c r="U23" s="66">
        <f t="shared" si="10"/>
        <v>26</v>
      </c>
      <c r="V23" s="65"/>
      <c r="W23" s="66"/>
      <c r="X23" s="65"/>
      <c r="Y23" s="66"/>
      <c r="Z23" s="65">
        <f>VLOOKUP($A23,'Return Data'!$B$7:$R$2843,16,0)</f>
        <v>3.3601999999999999</v>
      </c>
      <c r="AA23" s="67">
        <f t="shared" si="7"/>
        <v>28</v>
      </c>
    </row>
    <row r="24" spans="1:27" x14ac:dyDescent="0.3">
      <c r="A24" s="63" t="s">
        <v>1316</v>
      </c>
      <c r="B24" s="64">
        <f>VLOOKUP($A24,'Return Data'!$B$7:$R$2843,3,0)</f>
        <v>44332</v>
      </c>
      <c r="C24" s="65">
        <f>VLOOKUP($A24,'Return Data'!$B$7:$R$2843,4,0)</f>
        <v>1049.1832999999999</v>
      </c>
      <c r="D24" s="65">
        <f>VLOOKUP($A24,'Return Data'!$B$7:$R$2843,5,0)</f>
        <v>3.1347999999999998</v>
      </c>
      <c r="E24" s="66">
        <f t="shared" si="0"/>
        <v>14</v>
      </c>
      <c r="F24" s="65">
        <f>VLOOKUP($A24,'Return Data'!$B$7:$R$2843,6,0)</f>
        <v>3.1353</v>
      </c>
      <c r="G24" s="66">
        <f t="shared" si="1"/>
        <v>13</v>
      </c>
      <c r="H24" s="65">
        <f>VLOOKUP($A24,'Return Data'!$B$7:$R$2843,7,0)</f>
        <v>3.1284000000000001</v>
      </c>
      <c r="I24" s="66">
        <f t="shared" si="2"/>
        <v>12</v>
      </c>
      <c r="J24" s="65">
        <f>VLOOKUP($A24,'Return Data'!$B$7:$R$2843,8,0)</f>
        <v>3.1162999999999998</v>
      </c>
      <c r="K24" s="66">
        <f t="shared" si="3"/>
        <v>11</v>
      </c>
      <c r="L24" s="65">
        <f>VLOOKUP($A24,'Return Data'!$B$7:$R$2843,9,0)</f>
        <v>3.2494000000000001</v>
      </c>
      <c r="M24" s="66">
        <f t="shared" si="4"/>
        <v>1</v>
      </c>
      <c r="N24" s="65">
        <f>VLOOKUP($A24,'Return Data'!$B$7:$R$2843,10,0)</f>
        <v>3.1259000000000001</v>
      </c>
      <c r="O24" s="66">
        <f t="shared" si="5"/>
        <v>1</v>
      </c>
      <c r="P24" s="65">
        <f>VLOOKUP($A24,'Return Data'!$B$7:$R$2843,11,0)</f>
        <v>3.0421999999999998</v>
      </c>
      <c r="Q24" s="66">
        <f t="shared" si="8"/>
        <v>1</v>
      </c>
      <c r="R24" s="65">
        <f>VLOOKUP($A24,'Return Data'!$B$7:$R$2843,12,0)</f>
        <v>3.0308000000000002</v>
      </c>
      <c r="S24" s="66">
        <f>RANK(R24,R$8:R$37,0)</f>
        <v>6</v>
      </c>
      <c r="T24" s="65"/>
      <c r="U24" s="66"/>
      <c r="V24" s="65"/>
      <c r="W24" s="66"/>
      <c r="X24" s="65"/>
      <c r="Y24" s="66"/>
      <c r="Z24" s="65">
        <f>VLOOKUP($A24,'Return Data'!$B$7:$R$2843,16,0)</f>
        <v>3.3618000000000001</v>
      </c>
      <c r="AA24" s="67">
        <f t="shared" si="7"/>
        <v>27</v>
      </c>
    </row>
    <row r="25" spans="1:27" x14ac:dyDescent="0.3">
      <c r="A25" s="63" t="s">
        <v>1318</v>
      </c>
      <c r="B25" s="64">
        <f>VLOOKUP($A25,'Return Data'!$B$7:$R$2843,3,0)</f>
        <v>44332</v>
      </c>
      <c r="C25" s="65">
        <f>VLOOKUP($A25,'Return Data'!$B$7:$R$2843,4,0)</f>
        <v>1100.3290999999999</v>
      </c>
      <c r="D25" s="65">
        <f>VLOOKUP($A25,'Return Data'!$B$7:$R$2843,5,0)</f>
        <v>3.0937999999999999</v>
      </c>
      <c r="E25" s="66">
        <f t="shared" si="0"/>
        <v>24</v>
      </c>
      <c r="F25" s="65">
        <f>VLOOKUP($A25,'Return Data'!$B$7:$R$2843,6,0)</f>
        <v>3.0935000000000001</v>
      </c>
      <c r="G25" s="66">
        <f t="shared" si="1"/>
        <v>22</v>
      </c>
      <c r="H25" s="65">
        <f>VLOOKUP($A25,'Return Data'!$B$7:$R$2843,7,0)</f>
        <v>3.0859000000000001</v>
      </c>
      <c r="I25" s="66">
        <f t="shared" si="2"/>
        <v>22</v>
      </c>
      <c r="J25" s="65">
        <f>VLOOKUP($A25,'Return Data'!$B$7:$R$2843,8,0)</f>
        <v>3.0615999999999999</v>
      </c>
      <c r="K25" s="66">
        <f t="shared" si="3"/>
        <v>23</v>
      </c>
      <c r="L25" s="65">
        <f>VLOOKUP($A25,'Return Data'!$B$7:$R$2843,9,0)</f>
        <v>3.0346000000000002</v>
      </c>
      <c r="M25" s="66">
        <f t="shared" si="4"/>
        <v>26</v>
      </c>
      <c r="N25" s="65">
        <f>VLOOKUP($A25,'Return Data'!$B$7:$R$2843,10,0)</f>
        <v>2.9674999999999998</v>
      </c>
      <c r="O25" s="66">
        <f t="shared" si="5"/>
        <v>26</v>
      </c>
      <c r="P25" s="65">
        <f>VLOOKUP($A25,'Return Data'!$B$7:$R$2843,11,0)</f>
        <v>2.9449999999999998</v>
      </c>
      <c r="Q25" s="66">
        <f t="shared" si="8"/>
        <v>22</v>
      </c>
      <c r="R25" s="65">
        <f>VLOOKUP($A25,'Return Data'!$B$7:$R$2843,12,0)</f>
        <v>2.9496000000000002</v>
      </c>
      <c r="S25" s="66">
        <f t="shared" si="9"/>
        <v>23</v>
      </c>
      <c r="T25" s="65">
        <f>VLOOKUP($A25,'Return Data'!$B$7:$R$2843,13,0)</f>
        <v>2.9432999999999998</v>
      </c>
      <c r="U25" s="66">
        <f t="shared" si="10"/>
        <v>18</v>
      </c>
      <c r="V25" s="65"/>
      <c r="W25" s="66"/>
      <c r="X25" s="65"/>
      <c r="Y25" s="66"/>
      <c r="Z25" s="65">
        <f>VLOOKUP($A25,'Return Data'!$B$7:$R$2843,16,0)</f>
        <v>4.181</v>
      </c>
      <c r="AA25" s="67">
        <f t="shared" si="7"/>
        <v>10</v>
      </c>
    </row>
    <row r="26" spans="1:27" x14ac:dyDescent="0.3">
      <c r="A26" s="63" t="s">
        <v>1320</v>
      </c>
      <c r="B26" s="64">
        <f>VLOOKUP($A26,'Return Data'!$B$7:$R$2843,3,0)</f>
        <v>44332</v>
      </c>
      <c r="C26" s="65">
        <f>VLOOKUP($A26,'Return Data'!$B$7:$R$2843,4,0)</f>
        <v>2558.4409999999998</v>
      </c>
      <c r="D26" s="65">
        <f>VLOOKUP($A26,'Return Data'!$B$7:$R$2843,5,0)</f>
        <v>3.1269999999999998</v>
      </c>
      <c r="E26" s="66">
        <f t="shared" si="0"/>
        <v>17</v>
      </c>
      <c r="F26" s="65">
        <f>VLOOKUP($A26,'Return Data'!$B$7:$R$2843,6,0)</f>
        <v>3.1267999999999998</v>
      </c>
      <c r="G26" s="66">
        <f t="shared" si="1"/>
        <v>14</v>
      </c>
      <c r="H26" s="65">
        <f>VLOOKUP($A26,'Return Data'!$B$7:$R$2843,7,0)</f>
        <v>3.1095999999999999</v>
      </c>
      <c r="I26" s="66">
        <f t="shared" si="2"/>
        <v>15</v>
      </c>
      <c r="J26" s="65">
        <f>VLOOKUP($A26,'Return Data'!$B$7:$R$2843,8,0)</f>
        <v>3.1581999999999999</v>
      </c>
      <c r="K26" s="66">
        <f t="shared" si="3"/>
        <v>5</v>
      </c>
      <c r="L26" s="65">
        <f>VLOOKUP($A26,'Return Data'!$B$7:$R$2843,9,0)</f>
        <v>3.0992999999999999</v>
      </c>
      <c r="M26" s="66">
        <f t="shared" si="4"/>
        <v>11</v>
      </c>
      <c r="N26" s="65">
        <f>VLOOKUP($A26,'Return Data'!$B$7:$R$2843,10,0)</f>
        <v>3.0158</v>
      </c>
      <c r="O26" s="66">
        <f t="shared" si="5"/>
        <v>14</v>
      </c>
      <c r="P26" s="65">
        <f>VLOOKUP($A26,'Return Data'!$B$7:$R$2843,11,0)</f>
        <v>2.9651000000000001</v>
      </c>
      <c r="Q26" s="66">
        <f t="shared" si="8"/>
        <v>17</v>
      </c>
      <c r="R26" s="65">
        <f>VLOOKUP($A26,'Return Data'!$B$7:$R$2843,12,0)</f>
        <v>2.9632000000000001</v>
      </c>
      <c r="S26" s="66">
        <f t="shared" si="9"/>
        <v>18</v>
      </c>
      <c r="T26" s="65">
        <f>VLOOKUP($A26,'Return Data'!$B$7:$R$2843,13,0)</f>
        <v>2.9611999999999998</v>
      </c>
      <c r="U26" s="66">
        <f t="shared" si="10"/>
        <v>15</v>
      </c>
      <c r="V26" s="65">
        <f>VLOOKUP($A26,'Return Data'!$B$7:$R$2843,17,0)</f>
        <v>3.5575999999999999</v>
      </c>
      <c r="W26" s="66">
        <f t="shared" ref="W26:W36" si="11">RANK(V26,V$8:V$37,0)</f>
        <v>5</v>
      </c>
      <c r="X26" s="65">
        <f>VLOOKUP($A26,'Return Data'!$B$7:$R$2843,14,0)</f>
        <v>4.1955999999999998</v>
      </c>
      <c r="Y26" s="66">
        <f t="shared" ref="Y26:Y36" si="12">RANK(X26,X$8:X$37,0)</f>
        <v>4</v>
      </c>
      <c r="Z26" s="65">
        <f>VLOOKUP($A26,'Return Data'!$B$7:$R$2843,16,0)</f>
        <v>6.7042000000000002</v>
      </c>
      <c r="AA26" s="67">
        <f t="shared" si="7"/>
        <v>1</v>
      </c>
    </row>
    <row r="27" spans="1:27" x14ac:dyDescent="0.3">
      <c r="A27" s="63" t="s">
        <v>1322</v>
      </c>
      <c r="B27" s="64">
        <f>VLOOKUP($A27,'Return Data'!$B$7:$R$2843,3,0)</f>
        <v>44332</v>
      </c>
      <c r="C27" s="65">
        <f>VLOOKUP($A27,'Return Data'!$B$7:$R$2843,4,0)</f>
        <v>1068.2559000000001</v>
      </c>
      <c r="D27" s="65">
        <f>VLOOKUP($A27,'Return Data'!$B$7:$R$2843,5,0)</f>
        <v>3.1335000000000002</v>
      </c>
      <c r="E27" s="66">
        <f t="shared" si="0"/>
        <v>15</v>
      </c>
      <c r="F27" s="65">
        <f>VLOOKUP($A27,'Return Data'!$B$7:$R$2843,6,0)</f>
        <v>3.1259999999999999</v>
      </c>
      <c r="G27" s="66">
        <f t="shared" si="1"/>
        <v>15</v>
      </c>
      <c r="H27" s="65">
        <f>VLOOKUP($A27,'Return Data'!$B$7:$R$2843,7,0)</f>
        <v>3.1229</v>
      </c>
      <c r="I27" s="66">
        <f t="shared" si="2"/>
        <v>14</v>
      </c>
      <c r="J27" s="65">
        <f>VLOOKUP($A27,'Return Data'!$B$7:$R$2843,8,0)</f>
        <v>3.1093000000000002</v>
      </c>
      <c r="K27" s="66">
        <f t="shared" si="3"/>
        <v>14</v>
      </c>
      <c r="L27" s="65">
        <f>VLOOKUP($A27,'Return Data'!$B$7:$R$2843,9,0)</f>
        <v>3.0581</v>
      </c>
      <c r="M27" s="66">
        <f t="shared" si="4"/>
        <v>20</v>
      </c>
      <c r="N27" s="65">
        <f>VLOOKUP($A27,'Return Data'!$B$7:$R$2843,10,0)</f>
        <v>2.9780000000000002</v>
      </c>
      <c r="O27" s="66">
        <f t="shared" si="5"/>
        <v>23</v>
      </c>
      <c r="P27" s="65">
        <f>VLOOKUP($A27,'Return Data'!$B$7:$R$2843,11,0)</f>
        <v>2.9239000000000002</v>
      </c>
      <c r="Q27" s="66">
        <f t="shared" si="8"/>
        <v>26</v>
      </c>
      <c r="R27" s="65">
        <f>VLOOKUP($A27,'Return Data'!$B$7:$R$2843,12,0)</f>
        <v>2.9236</v>
      </c>
      <c r="S27" s="66">
        <f t="shared" si="9"/>
        <v>26</v>
      </c>
      <c r="T27" s="65">
        <f>VLOOKUP($A27,'Return Data'!$B$7:$R$2843,13,0)</f>
        <v>2.9213</v>
      </c>
      <c r="U27" s="66">
        <f t="shared" si="10"/>
        <v>23</v>
      </c>
      <c r="V27" s="65"/>
      <c r="W27" s="66"/>
      <c r="X27" s="65"/>
      <c r="Y27" s="66"/>
      <c r="Z27" s="65">
        <f>VLOOKUP($A27,'Return Data'!$B$7:$R$2843,16,0)</f>
        <v>3.6425000000000001</v>
      </c>
      <c r="AA27" s="67">
        <f t="shared" si="7"/>
        <v>24</v>
      </c>
    </row>
    <row r="28" spans="1:27" x14ac:dyDescent="0.3">
      <c r="A28" s="63" t="s">
        <v>1324</v>
      </c>
      <c r="B28" s="64">
        <f>VLOOKUP($A28,'Return Data'!$B$7:$R$2843,3,0)</f>
        <v>44332</v>
      </c>
      <c r="C28" s="65">
        <f>VLOOKUP($A28,'Return Data'!$B$7:$R$2843,4,0)</f>
        <v>1067.212</v>
      </c>
      <c r="D28" s="65">
        <f>VLOOKUP($A28,'Return Data'!$B$7:$R$2843,5,0)</f>
        <v>3.1981000000000002</v>
      </c>
      <c r="E28" s="66">
        <f t="shared" si="0"/>
        <v>6</v>
      </c>
      <c r="F28" s="65">
        <f>VLOOKUP($A28,'Return Data'!$B$7:$R$2843,6,0)</f>
        <v>3.1998000000000002</v>
      </c>
      <c r="G28" s="66">
        <f t="shared" si="1"/>
        <v>6</v>
      </c>
      <c r="H28" s="65">
        <f>VLOOKUP($A28,'Return Data'!$B$7:$R$2843,7,0)</f>
        <v>3.1581999999999999</v>
      </c>
      <c r="I28" s="66">
        <f t="shared" si="2"/>
        <v>6</v>
      </c>
      <c r="J28" s="65">
        <f>VLOOKUP($A28,'Return Data'!$B$7:$R$2843,8,0)</f>
        <v>3.1474000000000002</v>
      </c>
      <c r="K28" s="66">
        <f t="shared" si="3"/>
        <v>6</v>
      </c>
      <c r="L28" s="65">
        <f>VLOOKUP($A28,'Return Data'!$B$7:$R$2843,9,0)</f>
        <v>3.1463000000000001</v>
      </c>
      <c r="M28" s="66">
        <f t="shared" si="4"/>
        <v>3</v>
      </c>
      <c r="N28" s="65">
        <f>VLOOKUP($A28,'Return Data'!$B$7:$R$2843,10,0)</f>
        <v>3.0457000000000001</v>
      </c>
      <c r="O28" s="66">
        <f t="shared" si="5"/>
        <v>8</v>
      </c>
      <c r="P28" s="65">
        <f>VLOOKUP($A28,'Return Data'!$B$7:$R$2843,11,0)</f>
        <v>2.9855</v>
      </c>
      <c r="Q28" s="66">
        <f t="shared" si="8"/>
        <v>10</v>
      </c>
      <c r="R28" s="65">
        <f>VLOOKUP($A28,'Return Data'!$B$7:$R$2843,12,0)</f>
        <v>2.9931000000000001</v>
      </c>
      <c r="S28" s="66">
        <f t="shared" si="9"/>
        <v>11</v>
      </c>
      <c r="T28" s="65">
        <f>VLOOKUP($A28,'Return Data'!$B$7:$R$2843,13,0)</f>
        <v>3.0072000000000001</v>
      </c>
      <c r="U28" s="66">
        <f t="shared" si="10"/>
        <v>9</v>
      </c>
      <c r="V28" s="65"/>
      <c r="W28" s="66"/>
      <c r="X28" s="65"/>
      <c r="Y28" s="66"/>
      <c r="Z28" s="65">
        <f>VLOOKUP($A28,'Return Data'!$B$7:$R$2843,16,0)</f>
        <v>3.6461000000000001</v>
      </c>
      <c r="AA28" s="67">
        <f t="shared" si="7"/>
        <v>23</v>
      </c>
    </row>
    <row r="29" spans="1:27" x14ac:dyDescent="0.3">
      <c r="A29" s="63" t="s">
        <v>1326</v>
      </c>
      <c r="B29" s="64">
        <f>VLOOKUP($A29,'Return Data'!$B$7:$R$2843,3,0)</f>
        <v>44332</v>
      </c>
      <c r="C29" s="65">
        <f>VLOOKUP($A29,'Return Data'!$B$7:$R$2843,4,0)</f>
        <v>1056.8411000000001</v>
      </c>
      <c r="D29" s="65">
        <f>VLOOKUP($A29,'Return Data'!$B$7:$R$2843,5,0)</f>
        <v>3.1848999999999998</v>
      </c>
      <c r="E29" s="66">
        <f t="shared" si="0"/>
        <v>8</v>
      </c>
      <c r="F29" s="65">
        <f>VLOOKUP($A29,'Return Data'!$B$7:$R$2843,6,0)</f>
        <v>3.1850999999999998</v>
      </c>
      <c r="G29" s="66">
        <f t="shared" si="1"/>
        <v>8</v>
      </c>
      <c r="H29" s="65">
        <f>VLOOKUP($A29,'Return Data'!$B$7:$R$2843,7,0)</f>
        <v>3.1570999999999998</v>
      </c>
      <c r="I29" s="66">
        <f t="shared" si="2"/>
        <v>7</v>
      </c>
      <c r="J29" s="65">
        <f>VLOOKUP($A29,'Return Data'!$B$7:$R$2843,8,0)</f>
        <v>3.1776</v>
      </c>
      <c r="K29" s="66">
        <f t="shared" si="3"/>
        <v>3</v>
      </c>
      <c r="L29" s="65">
        <f>VLOOKUP($A29,'Return Data'!$B$7:$R$2843,9,0)</f>
        <v>3.1341999999999999</v>
      </c>
      <c r="M29" s="66">
        <f t="shared" si="4"/>
        <v>6</v>
      </c>
      <c r="N29" s="65">
        <f>VLOOKUP($A29,'Return Data'!$B$7:$R$2843,10,0)</f>
        <v>3.0598000000000001</v>
      </c>
      <c r="O29" s="66">
        <f t="shared" si="5"/>
        <v>7</v>
      </c>
      <c r="P29" s="65">
        <f>VLOOKUP($A29,'Return Data'!$B$7:$R$2843,11,0)</f>
        <v>3.0295000000000001</v>
      </c>
      <c r="Q29" s="66">
        <f t="shared" si="8"/>
        <v>4</v>
      </c>
      <c r="R29" s="65">
        <f>VLOOKUP($A29,'Return Data'!$B$7:$R$2843,12,0)</f>
        <v>3.0381999999999998</v>
      </c>
      <c r="S29" s="66">
        <f t="shared" si="9"/>
        <v>3</v>
      </c>
      <c r="T29" s="65">
        <f>VLOOKUP($A29,'Return Data'!$B$7:$R$2843,13,0)</f>
        <v>3.0497000000000001</v>
      </c>
      <c r="U29" s="66">
        <f t="shared" ref="U29" si="13">RANK(T29,T$8:T$37,0)</f>
        <v>3</v>
      </c>
      <c r="V29" s="65"/>
      <c r="W29" s="66"/>
      <c r="X29" s="65"/>
      <c r="Y29" s="66"/>
      <c r="Z29" s="65">
        <f>VLOOKUP($A29,'Return Data'!$B$7:$R$2843,16,0)</f>
        <v>3.5466000000000002</v>
      </c>
      <c r="AA29" s="67">
        <f t="shared" si="7"/>
        <v>25</v>
      </c>
    </row>
    <row r="30" spans="1:27" x14ac:dyDescent="0.3">
      <c r="A30" s="63" t="s">
        <v>1328</v>
      </c>
      <c r="B30" s="64">
        <f>VLOOKUP($A30,'Return Data'!$B$7:$R$2843,3,0)</f>
        <v>44332</v>
      </c>
      <c r="C30" s="65">
        <f>VLOOKUP($A30,'Return Data'!$B$7:$R$2843,4,0)</f>
        <v>110.65089999999999</v>
      </c>
      <c r="D30" s="65">
        <f>VLOOKUP($A30,'Return Data'!$B$7:$R$2843,5,0)</f>
        <v>3.1177999999999999</v>
      </c>
      <c r="E30" s="66">
        <f t="shared" si="0"/>
        <v>18</v>
      </c>
      <c r="F30" s="65">
        <f>VLOOKUP($A30,'Return Data'!$B$7:$R$2843,6,0)</f>
        <v>3.1124999999999998</v>
      </c>
      <c r="G30" s="66">
        <f t="shared" si="1"/>
        <v>17</v>
      </c>
      <c r="H30" s="65">
        <f>VLOOKUP($A30,'Return Data'!$B$7:$R$2843,7,0)</f>
        <v>3.0979000000000001</v>
      </c>
      <c r="I30" s="66">
        <f t="shared" si="2"/>
        <v>17</v>
      </c>
      <c r="J30" s="65">
        <f>VLOOKUP($A30,'Return Data'!$B$7:$R$2843,8,0)</f>
        <v>3.0760999999999998</v>
      </c>
      <c r="K30" s="66">
        <f t="shared" si="3"/>
        <v>20</v>
      </c>
      <c r="L30" s="65">
        <f>VLOOKUP($A30,'Return Data'!$B$7:$R$2843,9,0)</f>
        <v>3.0589</v>
      </c>
      <c r="M30" s="66">
        <f t="shared" si="4"/>
        <v>18</v>
      </c>
      <c r="N30" s="65">
        <f>VLOOKUP($A30,'Return Data'!$B$7:$R$2843,10,0)</f>
        <v>2.9935</v>
      </c>
      <c r="O30" s="66">
        <f t="shared" si="5"/>
        <v>19</v>
      </c>
      <c r="P30" s="65">
        <f>VLOOKUP($A30,'Return Data'!$B$7:$R$2843,11,0)</f>
        <v>2.9586999999999999</v>
      </c>
      <c r="Q30" s="66">
        <f t="shared" si="8"/>
        <v>19</v>
      </c>
      <c r="R30" s="65">
        <f>VLOOKUP($A30,'Return Data'!$B$7:$R$2843,12,0)</f>
        <v>2.9670000000000001</v>
      </c>
      <c r="S30" s="66">
        <f t="shared" si="9"/>
        <v>16</v>
      </c>
      <c r="T30" s="65">
        <f>VLOOKUP($A30,'Return Data'!$B$7:$R$2843,13,0)</f>
        <v>2.9750000000000001</v>
      </c>
      <c r="U30" s="66">
        <f t="shared" si="10"/>
        <v>12</v>
      </c>
      <c r="V30" s="65"/>
      <c r="W30" s="66"/>
      <c r="X30" s="65"/>
      <c r="Y30" s="66"/>
      <c r="Z30" s="65">
        <f>VLOOKUP($A30,'Return Data'!$B$7:$R$2843,16,0)</f>
        <v>4.2873000000000001</v>
      </c>
      <c r="AA30" s="67">
        <f t="shared" si="7"/>
        <v>9</v>
      </c>
    </row>
    <row r="31" spans="1:27" x14ac:dyDescent="0.3">
      <c r="A31" s="63" t="s">
        <v>1330</v>
      </c>
      <c r="B31" s="64">
        <f>VLOOKUP($A31,'Return Data'!$B$7:$R$2843,3,0)</f>
        <v>44332</v>
      </c>
      <c r="C31" s="65">
        <f>VLOOKUP($A31,'Return Data'!$B$7:$R$2843,4,0)</f>
        <v>1064.4063000000001</v>
      </c>
      <c r="D31" s="65">
        <f>VLOOKUP($A31,'Return Data'!$B$7:$R$2843,5,0)</f>
        <v>3.2854000000000001</v>
      </c>
      <c r="E31" s="66">
        <f t="shared" si="0"/>
        <v>2</v>
      </c>
      <c r="F31" s="65">
        <f>VLOOKUP($A31,'Return Data'!$B$7:$R$2843,6,0)</f>
        <v>3.3054000000000001</v>
      </c>
      <c r="G31" s="66">
        <f t="shared" si="1"/>
        <v>2</v>
      </c>
      <c r="H31" s="65">
        <f>VLOOKUP($A31,'Return Data'!$B$7:$R$2843,7,0)</f>
        <v>3.2509000000000001</v>
      </c>
      <c r="I31" s="66">
        <f t="shared" si="2"/>
        <v>1</v>
      </c>
      <c r="J31" s="65">
        <f>VLOOKUP($A31,'Return Data'!$B$7:$R$2843,8,0)</f>
        <v>3.2155999999999998</v>
      </c>
      <c r="K31" s="66">
        <f t="shared" si="3"/>
        <v>1</v>
      </c>
      <c r="L31" s="65">
        <f>VLOOKUP($A31,'Return Data'!$B$7:$R$2843,9,0)</f>
        <v>3.1856</v>
      </c>
      <c r="M31" s="66">
        <f t="shared" si="4"/>
        <v>2</v>
      </c>
      <c r="N31" s="65">
        <f>VLOOKUP($A31,'Return Data'!$B$7:$R$2843,10,0)</f>
        <v>3.0834999999999999</v>
      </c>
      <c r="O31" s="66">
        <f t="shared" si="5"/>
        <v>2</v>
      </c>
      <c r="P31" s="65">
        <f>VLOOKUP($A31,'Return Data'!$B$7:$R$2843,11,0)</f>
        <v>3.0270999999999999</v>
      </c>
      <c r="Q31" s="66">
        <f t="shared" si="8"/>
        <v>6</v>
      </c>
      <c r="R31" s="65">
        <f>VLOOKUP($A31,'Return Data'!$B$7:$R$2843,12,0)</f>
        <v>3.0219999999999998</v>
      </c>
      <c r="S31" s="66">
        <f t="shared" si="9"/>
        <v>8</v>
      </c>
      <c r="T31" s="65">
        <f>VLOOKUP($A31,'Return Data'!$B$7:$R$2843,13,0)</f>
        <v>3.0310000000000001</v>
      </c>
      <c r="U31" s="66">
        <f t="shared" si="10"/>
        <v>6</v>
      </c>
      <c r="V31" s="65"/>
      <c r="W31" s="66"/>
      <c r="X31" s="65"/>
      <c r="Y31" s="66"/>
      <c r="Z31" s="65">
        <f>VLOOKUP($A31,'Return Data'!$B$7:$R$2843,16,0)</f>
        <v>3.6943999999999999</v>
      </c>
      <c r="AA31" s="67">
        <f t="shared" si="7"/>
        <v>21</v>
      </c>
    </row>
    <row r="32" spans="1:27" x14ac:dyDescent="0.3">
      <c r="A32" s="63" t="s">
        <v>1332</v>
      </c>
      <c r="B32" s="64">
        <f>VLOOKUP($A32,'Return Data'!$B$7:$R$2843,3,0)</f>
        <v>44332</v>
      </c>
      <c r="C32" s="65">
        <f>VLOOKUP($A32,'Return Data'!$B$7:$R$2843,4,0)</f>
        <v>3332.2260000000001</v>
      </c>
      <c r="D32" s="65">
        <f>VLOOKUP($A32,'Return Data'!$B$7:$R$2843,5,0)</f>
        <v>3.1779000000000002</v>
      </c>
      <c r="E32" s="66">
        <f t="shared" si="0"/>
        <v>9</v>
      </c>
      <c r="F32" s="65">
        <f>VLOOKUP($A32,'Return Data'!$B$7:$R$2843,6,0)</f>
        <v>3.1657000000000002</v>
      </c>
      <c r="G32" s="66">
        <f t="shared" si="1"/>
        <v>10</v>
      </c>
      <c r="H32" s="65">
        <f>VLOOKUP($A32,'Return Data'!$B$7:$R$2843,7,0)</f>
        <v>3.1461000000000001</v>
      </c>
      <c r="I32" s="66">
        <f t="shared" si="2"/>
        <v>8</v>
      </c>
      <c r="J32" s="65">
        <f>VLOOKUP($A32,'Return Data'!$B$7:$R$2843,8,0)</f>
        <v>3.1276000000000002</v>
      </c>
      <c r="K32" s="66">
        <f t="shared" si="3"/>
        <v>9</v>
      </c>
      <c r="L32" s="65">
        <f>VLOOKUP($A32,'Return Data'!$B$7:$R$2843,9,0)</f>
        <v>3.1082000000000001</v>
      </c>
      <c r="M32" s="66">
        <f t="shared" si="4"/>
        <v>9</v>
      </c>
      <c r="N32" s="65">
        <f>VLOOKUP($A32,'Return Data'!$B$7:$R$2843,10,0)</f>
        <v>3.0247999999999999</v>
      </c>
      <c r="O32" s="66">
        <f t="shared" si="5"/>
        <v>12</v>
      </c>
      <c r="P32" s="65">
        <f>VLOOKUP($A32,'Return Data'!$B$7:$R$2843,11,0)</f>
        <v>2.9735999999999998</v>
      </c>
      <c r="Q32" s="66">
        <f t="shared" si="8"/>
        <v>14</v>
      </c>
      <c r="R32" s="65">
        <f>VLOOKUP($A32,'Return Data'!$B$7:$R$2843,12,0)</f>
        <v>2.9735</v>
      </c>
      <c r="S32" s="66">
        <f t="shared" si="9"/>
        <v>15</v>
      </c>
      <c r="T32" s="65">
        <f>VLOOKUP($A32,'Return Data'!$B$7:$R$2843,13,0)</f>
        <v>2.9794</v>
      </c>
      <c r="U32" s="66">
        <f t="shared" si="10"/>
        <v>11</v>
      </c>
      <c r="V32" s="65">
        <f>VLOOKUP($A32,'Return Data'!$B$7:$R$2843,17,0)</f>
        <v>3.8551000000000002</v>
      </c>
      <c r="W32" s="66">
        <f t="shared" si="11"/>
        <v>2</v>
      </c>
      <c r="X32" s="65">
        <f>VLOOKUP($A32,'Return Data'!$B$7:$R$2843,14,0)</f>
        <v>4.6500000000000004</v>
      </c>
      <c r="Y32" s="66">
        <f t="shared" si="12"/>
        <v>2</v>
      </c>
      <c r="Z32" s="65">
        <f>VLOOKUP($A32,'Return Data'!$B$7:$R$2843,16,0)</f>
        <v>6.6649000000000003</v>
      </c>
      <c r="AA32" s="67">
        <f t="shared" si="7"/>
        <v>2</v>
      </c>
    </row>
    <row r="33" spans="1:27" x14ac:dyDescent="0.3">
      <c r="A33" s="63" t="s">
        <v>1334</v>
      </c>
      <c r="B33" s="64">
        <f>VLOOKUP($A33,'Return Data'!$B$7:$R$2843,3,0)</f>
        <v>44332</v>
      </c>
      <c r="C33" s="65">
        <f>VLOOKUP($A33,'Return Data'!$B$7:$R$2843,4,0)</f>
        <v>1096.2317</v>
      </c>
      <c r="D33" s="65">
        <f>VLOOKUP($A33,'Return Data'!$B$7:$R$2843,5,0)</f>
        <v>3.0701000000000001</v>
      </c>
      <c r="E33" s="66">
        <f t="shared" si="0"/>
        <v>26</v>
      </c>
      <c r="F33" s="65">
        <f>VLOOKUP($A33,'Return Data'!$B$7:$R$2843,6,0)</f>
        <v>3.0550999999999999</v>
      </c>
      <c r="G33" s="66">
        <f t="shared" si="1"/>
        <v>27</v>
      </c>
      <c r="H33" s="65">
        <f>VLOOKUP($A33,'Return Data'!$B$7:$R$2843,7,0)</f>
        <v>3.0306999999999999</v>
      </c>
      <c r="I33" s="66">
        <f t="shared" si="2"/>
        <v>28</v>
      </c>
      <c r="J33" s="65">
        <f>VLOOKUP($A33,'Return Data'!$B$7:$R$2843,8,0)</f>
        <v>3.0219999999999998</v>
      </c>
      <c r="K33" s="66">
        <f t="shared" si="3"/>
        <v>27</v>
      </c>
      <c r="L33" s="65">
        <f>VLOOKUP($A33,'Return Data'!$B$7:$R$2843,9,0)</f>
        <v>3</v>
      </c>
      <c r="M33" s="66">
        <f t="shared" si="4"/>
        <v>28</v>
      </c>
      <c r="N33" s="65">
        <f>VLOOKUP($A33,'Return Data'!$B$7:$R$2843,10,0)</f>
        <v>2.9384999999999999</v>
      </c>
      <c r="O33" s="66">
        <f t="shared" si="5"/>
        <v>27</v>
      </c>
      <c r="P33" s="65">
        <f>VLOOKUP($A33,'Return Data'!$B$7:$R$2843,11,0)</f>
        <v>2.9131999999999998</v>
      </c>
      <c r="Q33" s="66">
        <f t="shared" si="8"/>
        <v>27</v>
      </c>
      <c r="R33" s="65">
        <f>VLOOKUP($A33,'Return Data'!$B$7:$R$2843,12,0)</f>
        <v>2.9169999999999998</v>
      </c>
      <c r="S33" s="66">
        <f t="shared" si="9"/>
        <v>27</v>
      </c>
      <c r="T33" s="65">
        <f>VLOOKUP($A33,'Return Data'!$B$7:$R$2843,13,0)</f>
        <v>2.92</v>
      </c>
      <c r="U33" s="66">
        <f t="shared" si="10"/>
        <v>24</v>
      </c>
      <c r="V33" s="65"/>
      <c r="W33" s="66"/>
      <c r="X33" s="65"/>
      <c r="Y33" s="66"/>
      <c r="Z33" s="65">
        <f>VLOOKUP($A33,'Return Data'!$B$7:$R$2843,16,0)</f>
        <v>4.3476999999999997</v>
      </c>
      <c r="AA33" s="67">
        <f t="shared" si="7"/>
        <v>5</v>
      </c>
    </row>
    <row r="34" spans="1:27" x14ac:dyDescent="0.3">
      <c r="A34" s="63" t="s">
        <v>1336</v>
      </c>
      <c r="B34" s="64">
        <f>VLOOKUP($A34,'Return Data'!$B$7:$R$2843,3,0)</f>
        <v>44332</v>
      </c>
      <c r="C34" s="65">
        <f>VLOOKUP($A34,'Return Data'!$B$7:$R$2843,4,0)</f>
        <v>1087.7389000000001</v>
      </c>
      <c r="D34" s="65">
        <f>VLOOKUP($A34,'Return Data'!$B$7:$R$2843,5,0)</f>
        <v>3.1008</v>
      </c>
      <c r="E34" s="66">
        <f t="shared" si="0"/>
        <v>23</v>
      </c>
      <c r="F34" s="65">
        <f>VLOOKUP($A34,'Return Data'!$B$7:$R$2843,6,0)</f>
        <v>3.1002000000000001</v>
      </c>
      <c r="G34" s="66">
        <f t="shared" si="1"/>
        <v>20</v>
      </c>
      <c r="H34" s="65">
        <f>VLOOKUP($A34,'Return Data'!$B$7:$R$2843,7,0)</f>
        <v>3.0914000000000001</v>
      </c>
      <c r="I34" s="66">
        <f t="shared" si="2"/>
        <v>21</v>
      </c>
      <c r="J34" s="65">
        <f>VLOOKUP($A34,'Return Data'!$B$7:$R$2843,8,0)</f>
        <v>3.0802</v>
      </c>
      <c r="K34" s="66">
        <f t="shared" si="3"/>
        <v>17</v>
      </c>
      <c r="L34" s="65">
        <f>VLOOKUP($A34,'Return Data'!$B$7:$R$2843,9,0)</f>
        <v>3.0644</v>
      </c>
      <c r="M34" s="66">
        <f t="shared" si="4"/>
        <v>16</v>
      </c>
      <c r="N34" s="65">
        <f>VLOOKUP($A34,'Return Data'!$B$7:$R$2843,10,0)</f>
        <v>3.0005999999999999</v>
      </c>
      <c r="O34" s="66">
        <f t="shared" si="5"/>
        <v>18</v>
      </c>
      <c r="P34" s="65">
        <f>VLOOKUP($A34,'Return Data'!$B$7:$R$2843,11,0)</f>
        <v>2.9674999999999998</v>
      </c>
      <c r="Q34" s="66">
        <f t="shared" si="8"/>
        <v>16</v>
      </c>
      <c r="R34" s="65">
        <f>VLOOKUP($A34,'Return Data'!$B$7:$R$2843,12,0)</f>
        <v>2.9735999999999998</v>
      </c>
      <c r="S34" s="66">
        <f t="shared" si="9"/>
        <v>14</v>
      </c>
      <c r="T34" s="65">
        <f>VLOOKUP($A34,'Return Data'!$B$7:$R$2843,13,0)</f>
        <v>2.9748999999999999</v>
      </c>
      <c r="U34" s="66">
        <f t="shared" si="10"/>
        <v>13</v>
      </c>
      <c r="V34" s="65"/>
      <c r="W34" s="66"/>
      <c r="X34" s="65"/>
      <c r="Y34" s="66"/>
      <c r="Z34" s="65">
        <f>VLOOKUP($A34,'Return Data'!$B$7:$R$2843,16,0)</f>
        <v>3.9925999999999999</v>
      </c>
      <c r="AA34" s="67">
        <f t="shared" si="7"/>
        <v>13</v>
      </c>
    </row>
    <row r="35" spans="1:27" x14ac:dyDescent="0.3">
      <c r="A35" s="63" t="s">
        <v>1338</v>
      </c>
      <c r="B35" s="64">
        <f>VLOOKUP($A35,'Return Data'!$B$7:$R$2843,3,0)</f>
        <v>44332</v>
      </c>
      <c r="C35" s="65">
        <f>VLOOKUP($A35,'Return Data'!$B$7:$R$2843,4,0)</f>
        <v>1085.7221</v>
      </c>
      <c r="D35" s="65">
        <f>VLOOKUP($A35,'Return Data'!$B$7:$R$2843,5,0)</f>
        <v>3.2343999999999999</v>
      </c>
      <c r="E35" s="66">
        <f t="shared" si="0"/>
        <v>4</v>
      </c>
      <c r="F35" s="65">
        <f>VLOOKUP($A35,'Return Data'!$B$7:$R$2843,6,0)</f>
        <v>3.1945999999999999</v>
      </c>
      <c r="G35" s="66">
        <f t="shared" si="1"/>
        <v>7</v>
      </c>
      <c r="H35" s="65">
        <f>VLOOKUP($A35,'Return Data'!$B$7:$R$2843,7,0)</f>
        <v>3.1269</v>
      </c>
      <c r="I35" s="66">
        <f t="shared" si="2"/>
        <v>13</v>
      </c>
      <c r="J35" s="65">
        <f>VLOOKUP($A35,'Return Data'!$B$7:$R$2843,8,0)</f>
        <v>3.0939000000000001</v>
      </c>
      <c r="K35" s="66">
        <f t="shared" si="3"/>
        <v>15</v>
      </c>
      <c r="L35" s="65">
        <f>VLOOKUP($A35,'Return Data'!$B$7:$R$2843,9,0)</f>
        <v>3.0594999999999999</v>
      </c>
      <c r="M35" s="66">
        <f t="shared" si="4"/>
        <v>17</v>
      </c>
      <c r="N35" s="65">
        <f>VLOOKUP($A35,'Return Data'!$B$7:$R$2843,10,0)</f>
        <v>2.9701</v>
      </c>
      <c r="O35" s="66">
        <f t="shared" si="5"/>
        <v>25</v>
      </c>
      <c r="P35" s="65">
        <f>VLOOKUP($A35,'Return Data'!$B$7:$R$2843,11,0)</f>
        <v>2.9437000000000002</v>
      </c>
      <c r="Q35" s="66">
        <f t="shared" si="8"/>
        <v>23</v>
      </c>
      <c r="R35" s="65">
        <f>VLOOKUP($A35,'Return Data'!$B$7:$R$2843,12,0)</f>
        <v>2.9498000000000002</v>
      </c>
      <c r="S35" s="66">
        <f t="shared" si="9"/>
        <v>22</v>
      </c>
      <c r="T35" s="65">
        <f>VLOOKUP($A35,'Return Data'!$B$7:$R$2843,13,0)</f>
        <v>2.9409999999999998</v>
      </c>
      <c r="U35" s="66">
        <f t="shared" si="10"/>
        <v>20</v>
      </c>
      <c r="V35" s="65"/>
      <c r="W35" s="66"/>
      <c r="X35" s="65"/>
      <c r="Y35" s="66"/>
      <c r="Z35" s="65">
        <f>VLOOKUP($A35,'Return Data'!$B$7:$R$2843,16,0)</f>
        <v>3.9108000000000001</v>
      </c>
      <c r="AA35" s="67">
        <f t="shared" si="7"/>
        <v>16</v>
      </c>
    </row>
    <row r="36" spans="1:27" x14ac:dyDescent="0.3">
      <c r="A36" s="63" t="s">
        <v>1340</v>
      </c>
      <c r="B36" s="64">
        <f>VLOOKUP($A36,'Return Data'!$B$7:$R$2843,3,0)</f>
        <v>44332</v>
      </c>
      <c r="C36" s="65">
        <f>VLOOKUP($A36,'Return Data'!$B$7:$R$2843,4,0)</f>
        <v>2804.4836</v>
      </c>
      <c r="D36" s="65">
        <f>VLOOKUP($A36,'Return Data'!$B$7:$R$2843,5,0)</f>
        <v>3.1551</v>
      </c>
      <c r="E36" s="66">
        <f t="shared" si="0"/>
        <v>10</v>
      </c>
      <c r="F36" s="65">
        <f>VLOOKUP($A36,'Return Data'!$B$7:$R$2843,6,0)</f>
        <v>3.1539000000000001</v>
      </c>
      <c r="G36" s="66">
        <f t="shared" si="1"/>
        <v>11</v>
      </c>
      <c r="H36" s="65">
        <f>VLOOKUP($A36,'Return Data'!$B$7:$R$2843,7,0)</f>
        <v>3.1364000000000001</v>
      </c>
      <c r="I36" s="66">
        <f t="shared" si="2"/>
        <v>10</v>
      </c>
      <c r="J36" s="65">
        <f>VLOOKUP($A36,'Return Data'!$B$7:$R$2843,8,0)</f>
        <v>3.1227999999999998</v>
      </c>
      <c r="K36" s="66">
        <f t="shared" si="3"/>
        <v>10</v>
      </c>
      <c r="L36" s="65">
        <f>VLOOKUP($A36,'Return Data'!$B$7:$R$2843,9,0)</f>
        <v>3.1105999999999998</v>
      </c>
      <c r="M36" s="66">
        <f t="shared" si="4"/>
        <v>8</v>
      </c>
      <c r="N36" s="65">
        <f>VLOOKUP($A36,'Return Data'!$B$7:$R$2843,10,0)</f>
        <v>3.0339999999999998</v>
      </c>
      <c r="O36" s="66">
        <f t="shared" si="5"/>
        <v>9</v>
      </c>
      <c r="P36" s="65">
        <f>VLOOKUP($A36,'Return Data'!$B$7:$R$2843,11,0)</f>
        <v>2.9929999999999999</v>
      </c>
      <c r="Q36" s="66">
        <f t="shared" si="8"/>
        <v>9</v>
      </c>
      <c r="R36" s="65">
        <f>VLOOKUP($A36,'Return Data'!$B$7:$R$2843,12,0)</f>
        <v>3.0043000000000002</v>
      </c>
      <c r="S36" s="66">
        <f t="shared" si="9"/>
        <v>9</v>
      </c>
      <c r="T36" s="65">
        <f>VLOOKUP($A36,'Return Data'!$B$7:$R$2843,13,0)</f>
        <v>3.0108000000000001</v>
      </c>
      <c r="U36" s="66">
        <f t="shared" si="10"/>
        <v>8</v>
      </c>
      <c r="V36" s="65">
        <f>VLOOKUP($A36,'Return Data'!$B$7:$R$2843,17,0)</f>
        <v>3.89</v>
      </c>
      <c r="W36" s="66">
        <f t="shared" si="11"/>
        <v>1</v>
      </c>
      <c r="X36" s="65">
        <f>VLOOKUP($A36,'Return Data'!$B$7:$R$2843,14,0)</f>
        <v>4.6875999999999998</v>
      </c>
      <c r="Y36" s="66">
        <f t="shared" si="12"/>
        <v>1</v>
      </c>
      <c r="Z36" s="65">
        <f>VLOOKUP($A36,'Return Data'!$B$7:$R$2843,16,0)</f>
        <v>6.0888999999999998</v>
      </c>
      <c r="AA36" s="67">
        <f t="shared" si="7"/>
        <v>3</v>
      </c>
    </row>
    <row r="37" spans="1:27" x14ac:dyDescent="0.3">
      <c r="A37" s="63" t="s">
        <v>1342</v>
      </c>
      <c r="B37" s="64">
        <f>VLOOKUP($A37,'Return Data'!$B$7:$R$2843,3,0)</f>
        <v>44332</v>
      </c>
      <c r="C37" s="65">
        <f>VLOOKUP($A37,'Return Data'!$B$7:$R$2843,4,0)</f>
        <v>1062.0491999999999</v>
      </c>
      <c r="D37" s="65">
        <f>VLOOKUP($A37,'Return Data'!$B$7:$R$2843,5,0)</f>
        <v>3.0402999999999998</v>
      </c>
      <c r="E37" s="66">
        <f t="shared" si="0"/>
        <v>30</v>
      </c>
      <c r="F37" s="65">
        <f>VLOOKUP($A37,'Return Data'!$B$7:$R$2843,6,0)</f>
        <v>2.9689000000000001</v>
      </c>
      <c r="G37" s="66">
        <f t="shared" si="1"/>
        <v>30</v>
      </c>
      <c r="H37" s="65">
        <f>VLOOKUP($A37,'Return Data'!$B$7:$R$2843,7,0)</f>
        <v>3.0009999999999999</v>
      </c>
      <c r="I37" s="66">
        <f t="shared" si="2"/>
        <v>30</v>
      </c>
      <c r="J37" s="65">
        <f>VLOOKUP($A37,'Return Data'!$B$7:$R$2843,8,0)</f>
        <v>2.9643999999999999</v>
      </c>
      <c r="K37" s="66">
        <f t="shared" si="3"/>
        <v>30</v>
      </c>
      <c r="L37" s="65">
        <f>VLOOKUP($A37,'Return Data'!$B$7:$R$2843,9,0)</f>
        <v>2.9904000000000002</v>
      </c>
      <c r="M37" s="66">
        <f t="shared" si="4"/>
        <v>29</v>
      </c>
      <c r="N37" s="65">
        <f>VLOOKUP($A37,'Return Data'!$B$7:$R$2843,10,0)</f>
        <v>2.9138000000000002</v>
      </c>
      <c r="O37" s="66">
        <f t="shared" si="5"/>
        <v>29</v>
      </c>
      <c r="P37" s="65">
        <f>VLOOKUP($A37,'Return Data'!$B$7:$R$2843,11,0)</f>
        <v>2.8826999999999998</v>
      </c>
      <c r="Q37" s="66">
        <f t="shared" si="8"/>
        <v>30</v>
      </c>
      <c r="R37" s="65">
        <f>VLOOKUP($A37,'Return Data'!$B$7:$R$2843,12,0)</f>
        <v>2.8908</v>
      </c>
      <c r="S37" s="66">
        <f t="shared" si="9"/>
        <v>29</v>
      </c>
      <c r="T37" s="65">
        <f>VLOOKUP($A37,'Return Data'!$B$7:$R$2843,13,0)</f>
        <v>2.8717999999999999</v>
      </c>
      <c r="U37" s="66">
        <f t="shared" si="10"/>
        <v>27</v>
      </c>
      <c r="V37" s="65"/>
      <c r="W37" s="66"/>
      <c r="X37" s="65"/>
      <c r="Y37" s="66"/>
      <c r="Z37" s="65">
        <f>VLOOKUP($A37,'Return Data'!$B$7:$R$2843,16,0)</f>
        <v>3.5379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3.1455199999999999</v>
      </c>
      <c r="E39" s="74"/>
      <c r="F39" s="75">
        <f>AVERAGE(F8:F37)</f>
        <v>3.1391900000000006</v>
      </c>
      <c r="G39" s="74"/>
      <c r="H39" s="75">
        <f>AVERAGE(H8:H37)</f>
        <v>3.1149800000000005</v>
      </c>
      <c r="I39" s="74"/>
      <c r="J39" s="75">
        <f>AVERAGE(J8:J37)</f>
        <v>3.0959433333333335</v>
      </c>
      <c r="K39" s="74"/>
      <c r="L39" s="75">
        <f>AVERAGE(L8:L37)</f>
        <v>3.0803833333333341</v>
      </c>
      <c r="M39" s="74"/>
      <c r="N39" s="75">
        <f>AVERAGE(N8:N37)</f>
        <v>3.010473333333334</v>
      </c>
      <c r="O39" s="74"/>
      <c r="P39" s="75">
        <f>AVERAGE(P8:P37)</f>
        <v>2.9703766666666671</v>
      </c>
      <c r="Q39" s="74"/>
      <c r="R39" s="75">
        <f>AVERAGE(R8:R37)</f>
        <v>2.9753466666666664</v>
      </c>
      <c r="S39" s="74"/>
      <c r="T39" s="75">
        <f>AVERAGE(T8:T37)</f>
        <v>2.9732185185185185</v>
      </c>
      <c r="U39" s="74"/>
      <c r="V39" s="75">
        <f>AVERAGE(V8:V37)</f>
        <v>3.7860199999999997</v>
      </c>
      <c r="W39" s="74"/>
      <c r="X39" s="75">
        <f>AVERAGE(X8:X37)</f>
        <v>4.5318500000000004</v>
      </c>
      <c r="Y39" s="74"/>
      <c r="Z39" s="75">
        <f>AVERAGE(Z8:Z37)</f>
        <v>4.1821666666666664</v>
      </c>
      <c r="AA39" s="76"/>
    </row>
    <row r="40" spans="1:27" x14ac:dyDescent="0.3">
      <c r="A40" s="73" t="s">
        <v>28</v>
      </c>
      <c r="B40" s="74"/>
      <c r="C40" s="74"/>
      <c r="D40" s="75">
        <f>MIN(D8:D37)</f>
        <v>3.0402999999999998</v>
      </c>
      <c r="E40" s="74"/>
      <c r="F40" s="75">
        <f>MIN(F8:F37)</f>
        <v>2.9689000000000001</v>
      </c>
      <c r="G40" s="74"/>
      <c r="H40" s="75">
        <f>MIN(H8:H37)</f>
        <v>3.0009999999999999</v>
      </c>
      <c r="I40" s="74"/>
      <c r="J40" s="75">
        <f>MIN(J8:J37)</f>
        <v>2.9643999999999999</v>
      </c>
      <c r="K40" s="74"/>
      <c r="L40" s="75">
        <f>MIN(L8:L37)</f>
        <v>2.99</v>
      </c>
      <c r="M40" s="74"/>
      <c r="N40" s="75">
        <f>MIN(N8:N37)</f>
        <v>2.9131999999999998</v>
      </c>
      <c r="O40" s="74"/>
      <c r="P40" s="75">
        <f>MIN(P8:P37)</f>
        <v>2.8826999999999998</v>
      </c>
      <c r="Q40" s="74"/>
      <c r="R40" s="75">
        <f>MIN(R8:R37)</f>
        <v>2.8900999999999999</v>
      </c>
      <c r="S40" s="74"/>
      <c r="T40" s="75">
        <f>MIN(T8:T37)</f>
        <v>2.8717999999999999</v>
      </c>
      <c r="U40" s="74"/>
      <c r="V40" s="75">
        <f>MIN(V8:V37)</f>
        <v>3.5575999999999999</v>
      </c>
      <c r="W40" s="74"/>
      <c r="X40" s="75">
        <f>MIN(X8:X37)</f>
        <v>4.1955999999999998</v>
      </c>
      <c r="Y40" s="74"/>
      <c r="Z40" s="75">
        <f>MIN(Z8:Z37)</f>
        <v>3.21</v>
      </c>
      <c r="AA40" s="76"/>
    </row>
    <row r="41" spans="1:27" ht="15" thickBot="1" x14ac:dyDescent="0.35">
      <c r="A41" s="77" t="s">
        <v>29</v>
      </c>
      <c r="B41" s="78"/>
      <c r="C41" s="78"/>
      <c r="D41" s="79">
        <f>MAX(D8:D37)</f>
        <v>3.4489000000000001</v>
      </c>
      <c r="E41" s="78"/>
      <c r="F41" s="79">
        <f>MAX(F8:F37)</f>
        <v>3.4382000000000001</v>
      </c>
      <c r="G41" s="78"/>
      <c r="H41" s="79">
        <f>MAX(H8:H37)</f>
        <v>3.2509000000000001</v>
      </c>
      <c r="I41" s="78"/>
      <c r="J41" s="79">
        <f>MAX(J8:J37)</f>
        <v>3.2155999999999998</v>
      </c>
      <c r="K41" s="78"/>
      <c r="L41" s="79">
        <f>MAX(L8:L37)</f>
        <v>3.2494000000000001</v>
      </c>
      <c r="M41" s="78"/>
      <c r="N41" s="79">
        <f>MAX(N8:N37)</f>
        <v>3.1259000000000001</v>
      </c>
      <c r="O41" s="78"/>
      <c r="P41" s="79">
        <f>MAX(P8:P37)</f>
        <v>3.0421999999999998</v>
      </c>
      <c r="Q41" s="78"/>
      <c r="R41" s="79">
        <f>MAX(R8:R37)</f>
        <v>3.0646</v>
      </c>
      <c r="S41" s="78"/>
      <c r="T41" s="79">
        <f>MAX(T8:T37)</f>
        <v>3.0828000000000002</v>
      </c>
      <c r="U41" s="78"/>
      <c r="V41" s="79">
        <f>MAX(V8:V37)</f>
        <v>3.89</v>
      </c>
      <c r="W41" s="78"/>
      <c r="X41" s="79">
        <f>MAX(X8:X37)</f>
        <v>4.6875999999999998</v>
      </c>
      <c r="Y41" s="78"/>
      <c r="Z41" s="79">
        <f>MAX(Z8:Z37)</f>
        <v>6.7042000000000002</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1586</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1015</v>
      </c>
      <c r="B8" s="64">
        <f>VLOOKUP($A8,'Return Data'!$B$7:$R$2843,3,0)</f>
        <v>44330</v>
      </c>
      <c r="C8" s="65">
        <f>VLOOKUP($A8,'Return Data'!$B$7:$R$2843,4,0)</f>
        <v>555.93290000000002</v>
      </c>
      <c r="D8" s="65">
        <f>VLOOKUP($A8,'Return Data'!$B$7:$R$2843,5,0)</f>
        <v>3.4180000000000001</v>
      </c>
      <c r="E8" s="66">
        <f t="shared" ref="E8:E33" si="0">RANK(D8,D$8:D$33,0)</f>
        <v>11</v>
      </c>
      <c r="F8" s="65">
        <f>VLOOKUP($A8,'Return Data'!$B$7:$R$2843,6,0)</f>
        <v>3.5135999999999998</v>
      </c>
      <c r="G8" s="66">
        <f t="shared" ref="G8:G33" si="1">RANK(F8,F$8:F$33,0)</f>
        <v>6</v>
      </c>
      <c r="H8" s="65">
        <f>VLOOKUP($A8,'Return Data'!$B$7:$R$2843,7,0)</f>
        <v>4.0456000000000003</v>
      </c>
      <c r="I8" s="66">
        <f t="shared" ref="I8:I33" si="2">RANK(H8,H$8:H$33,0)</f>
        <v>7</v>
      </c>
      <c r="J8" s="65">
        <f>VLOOKUP($A8,'Return Data'!$B$7:$R$2843,8,0)</f>
        <v>4.4547999999999996</v>
      </c>
      <c r="K8" s="66">
        <f t="shared" ref="K8:K33" si="3">RANK(J8,J$8:J$33,0)</f>
        <v>9</v>
      </c>
      <c r="L8" s="65">
        <f>VLOOKUP($A8,'Return Data'!$B$7:$R$2843,9,0)</f>
        <v>5.7845000000000004</v>
      </c>
      <c r="M8" s="66">
        <f t="shared" ref="M8:M33" si="4">RANK(L8,L$8:L$33,0)</f>
        <v>6</v>
      </c>
      <c r="N8" s="65">
        <f>VLOOKUP($A8,'Return Data'!$B$7:$R$2843,10,0)</f>
        <v>5.7606999999999999</v>
      </c>
      <c r="O8" s="66">
        <f t="shared" ref="O8:O33" si="5">RANK(N8,N$8:N$33,0)</f>
        <v>5</v>
      </c>
      <c r="P8" s="65">
        <f>VLOOKUP($A8,'Return Data'!$B$7:$R$2843,11,0)</f>
        <v>4.4390999999999998</v>
      </c>
      <c r="Q8" s="66">
        <f t="shared" ref="Q8:Q33" si="6">RANK(P8,P$8:P$33,0)</f>
        <v>8</v>
      </c>
      <c r="R8" s="65">
        <f>VLOOKUP($A8,'Return Data'!$B$7:$R$2843,12,0)</f>
        <v>5.3640999999999996</v>
      </c>
      <c r="S8" s="66">
        <f t="shared" ref="S8:S33" si="7">RANK(R8,R$8:R$33,0)</f>
        <v>5</v>
      </c>
      <c r="T8" s="65">
        <f>VLOOKUP($A8,'Return Data'!$B$7:$R$2843,13,0)</f>
        <v>7.1521999999999997</v>
      </c>
      <c r="U8" s="66">
        <f t="shared" ref="U8:U33" si="8">RANK(T8,T$8:T$33,0)</f>
        <v>12</v>
      </c>
      <c r="V8" s="65">
        <f>VLOOKUP($A8,'Return Data'!$B$7:$R$2843,17,0)</f>
        <v>7.9782000000000002</v>
      </c>
      <c r="W8" s="66">
        <f t="shared" ref="W8:W31" si="9">RANK(V8,V$8:V$33,0)</f>
        <v>1</v>
      </c>
      <c r="X8" s="65">
        <f>VLOOKUP($A8,'Return Data'!$B$7:$R$2843,14,0)</f>
        <v>8.2340999999999998</v>
      </c>
      <c r="Y8" s="66">
        <f t="shared" ref="Y8:Y31" si="10">RANK(X8,X$8:X$33,0)</f>
        <v>2</v>
      </c>
      <c r="Z8" s="65">
        <f>VLOOKUP($A8,'Return Data'!$B$7:$R$2843,16,0)</f>
        <v>8.6574000000000009</v>
      </c>
      <c r="AA8" s="67">
        <f t="shared" ref="AA8:AA33" si="11">RANK(Z8,Z$8:Z$33,0)</f>
        <v>1</v>
      </c>
    </row>
    <row r="9" spans="1:27" x14ac:dyDescent="0.3">
      <c r="A9" s="63" t="s">
        <v>1016</v>
      </c>
      <c r="B9" s="64">
        <f>VLOOKUP($A9,'Return Data'!$B$7:$R$2843,3,0)</f>
        <v>44330</v>
      </c>
      <c r="C9" s="65">
        <f>VLOOKUP($A9,'Return Data'!$B$7:$R$2843,4,0)</f>
        <v>2497.7647000000002</v>
      </c>
      <c r="D9" s="65">
        <f>VLOOKUP($A9,'Return Data'!$B$7:$R$2843,5,0)</f>
        <v>3.6920000000000002</v>
      </c>
      <c r="E9" s="66">
        <f t="shared" si="0"/>
        <v>9</v>
      </c>
      <c r="F9" s="65">
        <f>VLOOKUP($A9,'Return Data'!$B$7:$R$2843,6,0)</f>
        <v>3.2410999999999999</v>
      </c>
      <c r="G9" s="66">
        <f t="shared" si="1"/>
        <v>9</v>
      </c>
      <c r="H9" s="65">
        <f>VLOOKUP($A9,'Return Data'!$B$7:$R$2843,7,0)</f>
        <v>2.8250000000000002</v>
      </c>
      <c r="I9" s="66">
        <f t="shared" si="2"/>
        <v>17</v>
      </c>
      <c r="J9" s="65">
        <f>VLOOKUP($A9,'Return Data'!$B$7:$R$2843,8,0)</f>
        <v>3.8096999999999999</v>
      </c>
      <c r="K9" s="66">
        <f t="shared" si="3"/>
        <v>10</v>
      </c>
      <c r="L9" s="65">
        <f>VLOOKUP($A9,'Return Data'!$B$7:$R$2843,9,0)</f>
        <v>5.0953999999999997</v>
      </c>
      <c r="M9" s="66">
        <f t="shared" si="4"/>
        <v>15</v>
      </c>
      <c r="N9" s="65">
        <f>VLOOKUP($A9,'Return Data'!$B$7:$R$2843,10,0)</f>
        <v>5.1409000000000002</v>
      </c>
      <c r="O9" s="66">
        <f t="shared" si="5"/>
        <v>10</v>
      </c>
      <c r="P9" s="65">
        <f>VLOOKUP($A9,'Return Data'!$B$7:$R$2843,11,0)</f>
        <v>4.1454000000000004</v>
      </c>
      <c r="Q9" s="66">
        <f t="shared" si="6"/>
        <v>12</v>
      </c>
      <c r="R9" s="65">
        <f>VLOOKUP($A9,'Return Data'!$B$7:$R$2843,12,0)</f>
        <v>4.7732000000000001</v>
      </c>
      <c r="S9" s="66">
        <f t="shared" si="7"/>
        <v>12</v>
      </c>
      <c r="T9" s="65">
        <f>VLOOKUP($A9,'Return Data'!$B$7:$R$2843,13,0)</f>
        <v>6.3552999999999997</v>
      </c>
      <c r="U9" s="66">
        <f t="shared" si="8"/>
        <v>13</v>
      </c>
      <c r="V9" s="65">
        <f>VLOOKUP($A9,'Return Data'!$B$7:$R$2843,17,0)</f>
        <v>7.452</v>
      </c>
      <c r="W9" s="66">
        <f t="shared" si="9"/>
        <v>5</v>
      </c>
      <c r="X9" s="65">
        <f>VLOOKUP($A9,'Return Data'!$B$7:$R$2843,14,0)</f>
        <v>7.8444000000000003</v>
      </c>
      <c r="Y9" s="66">
        <f t="shared" si="10"/>
        <v>5</v>
      </c>
      <c r="Z9" s="65">
        <f>VLOOKUP($A9,'Return Data'!$B$7:$R$2843,16,0)</f>
        <v>8.3378999999999994</v>
      </c>
      <c r="AA9" s="67">
        <f t="shared" si="11"/>
        <v>4</v>
      </c>
    </row>
    <row r="10" spans="1:27" x14ac:dyDescent="0.3">
      <c r="A10" s="63" t="s">
        <v>1019</v>
      </c>
      <c r="B10" s="64">
        <f>VLOOKUP($A10,'Return Data'!$B$7:$R$2843,3,0)</f>
        <v>44330</v>
      </c>
      <c r="C10" s="65">
        <f>VLOOKUP($A10,'Return Data'!$B$7:$R$2843,4,0)</f>
        <v>1602.6690000000001</v>
      </c>
      <c r="D10" s="65">
        <f>VLOOKUP($A10,'Return Data'!$B$7:$R$2843,5,0)</f>
        <v>4.0650000000000004</v>
      </c>
      <c r="E10" s="66">
        <f t="shared" si="0"/>
        <v>7</v>
      </c>
      <c r="F10" s="65">
        <f>VLOOKUP($A10,'Return Data'!$B$7:$R$2843,6,0)</f>
        <v>5.2723000000000004</v>
      </c>
      <c r="G10" s="66">
        <f t="shared" si="1"/>
        <v>4</v>
      </c>
      <c r="H10" s="65">
        <f>VLOOKUP($A10,'Return Data'!$B$7:$R$2843,7,0)</f>
        <v>3.5219999999999998</v>
      </c>
      <c r="I10" s="66">
        <f t="shared" si="2"/>
        <v>10</v>
      </c>
      <c r="J10" s="65">
        <f>VLOOKUP($A10,'Return Data'!$B$7:$R$2843,8,0)</f>
        <v>3.4714999999999998</v>
      </c>
      <c r="K10" s="66">
        <f t="shared" si="3"/>
        <v>22</v>
      </c>
      <c r="L10" s="65">
        <f>VLOOKUP($A10,'Return Data'!$B$7:$R$2843,9,0)</f>
        <v>4.0250000000000004</v>
      </c>
      <c r="M10" s="66">
        <f t="shared" si="4"/>
        <v>25</v>
      </c>
      <c r="N10" s="65">
        <f>VLOOKUP($A10,'Return Data'!$B$7:$R$2843,10,0)</f>
        <v>6.7712000000000003</v>
      </c>
      <c r="O10" s="66">
        <f t="shared" si="5"/>
        <v>2</v>
      </c>
      <c r="P10" s="65">
        <f>VLOOKUP($A10,'Return Data'!$B$7:$R$2843,11,0)</f>
        <v>9.8759999999999994</v>
      </c>
      <c r="Q10" s="66">
        <f t="shared" si="6"/>
        <v>2</v>
      </c>
      <c r="R10" s="65">
        <f>VLOOKUP($A10,'Return Data'!$B$7:$R$2843,12,0)</f>
        <v>9.5025999999999993</v>
      </c>
      <c r="S10" s="66">
        <f t="shared" si="7"/>
        <v>2</v>
      </c>
      <c r="T10" s="65">
        <f>VLOOKUP($A10,'Return Data'!$B$7:$R$2843,13,0)</f>
        <v>27.808800000000002</v>
      </c>
      <c r="U10" s="66">
        <f t="shared" si="8"/>
        <v>1</v>
      </c>
      <c r="V10" s="65">
        <f>VLOOKUP($A10,'Return Data'!$B$7:$R$2843,17,0)</f>
        <v>-14.6775</v>
      </c>
      <c r="W10" s="66">
        <f t="shared" si="9"/>
        <v>25</v>
      </c>
      <c r="X10" s="65">
        <f>VLOOKUP($A10,'Return Data'!$B$7:$R$2843,14,0)</f>
        <v>-8.3104999999999993</v>
      </c>
      <c r="Y10" s="66">
        <f t="shared" si="10"/>
        <v>25</v>
      </c>
      <c r="Z10" s="65">
        <f>VLOOKUP($A10,'Return Data'!$B$7:$R$2843,16,0)</f>
        <v>2.4967999999999999</v>
      </c>
      <c r="AA10" s="67">
        <f t="shared" si="11"/>
        <v>25</v>
      </c>
    </row>
    <row r="11" spans="1:27" x14ac:dyDescent="0.3">
      <c r="A11" s="63" t="s">
        <v>1023</v>
      </c>
      <c r="B11" s="64">
        <f>VLOOKUP($A11,'Return Data'!$B$7:$R$2843,3,0)</f>
        <v>44330</v>
      </c>
      <c r="C11" s="65">
        <f>VLOOKUP($A11,'Return Data'!$B$7:$R$2843,4,0)</f>
        <v>33.914000000000001</v>
      </c>
      <c r="D11" s="65">
        <f>VLOOKUP($A11,'Return Data'!$B$7:$R$2843,5,0)</f>
        <v>5.5982000000000003</v>
      </c>
      <c r="E11" s="66">
        <f t="shared" si="0"/>
        <v>3</v>
      </c>
      <c r="F11" s="65">
        <f>VLOOKUP($A11,'Return Data'!$B$7:$R$2843,6,0)</f>
        <v>8.6519999999999992</v>
      </c>
      <c r="G11" s="66">
        <f t="shared" si="1"/>
        <v>2</v>
      </c>
      <c r="H11" s="65">
        <f>VLOOKUP($A11,'Return Data'!$B$7:$R$2843,7,0)</f>
        <v>5.4176000000000002</v>
      </c>
      <c r="I11" s="66">
        <f t="shared" si="2"/>
        <v>4</v>
      </c>
      <c r="J11" s="65">
        <f>VLOOKUP($A11,'Return Data'!$B$7:$R$2843,8,0)</f>
        <v>4.8289999999999997</v>
      </c>
      <c r="K11" s="66">
        <f t="shared" si="3"/>
        <v>6</v>
      </c>
      <c r="L11" s="65">
        <f>VLOOKUP($A11,'Return Data'!$B$7:$R$2843,9,0)</f>
        <v>5.8380999999999998</v>
      </c>
      <c r="M11" s="66">
        <f t="shared" si="4"/>
        <v>5</v>
      </c>
      <c r="N11" s="65">
        <f>VLOOKUP($A11,'Return Data'!$B$7:$R$2843,10,0)</f>
        <v>6.0909000000000004</v>
      </c>
      <c r="O11" s="66">
        <f t="shared" si="5"/>
        <v>4</v>
      </c>
      <c r="P11" s="65">
        <f>VLOOKUP($A11,'Return Data'!$B$7:$R$2843,11,0)</f>
        <v>4.6467999999999998</v>
      </c>
      <c r="Q11" s="66">
        <f t="shared" si="6"/>
        <v>6</v>
      </c>
      <c r="R11" s="65">
        <f>VLOOKUP($A11,'Return Data'!$B$7:$R$2843,12,0)</f>
        <v>5.1585999999999999</v>
      </c>
      <c r="S11" s="66">
        <f t="shared" si="7"/>
        <v>8</v>
      </c>
      <c r="T11" s="65">
        <f>VLOOKUP($A11,'Return Data'!$B$7:$R$2843,13,0)</f>
        <v>6.3537999999999997</v>
      </c>
      <c r="U11" s="66">
        <f t="shared" si="8"/>
        <v>14</v>
      </c>
      <c r="V11" s="65">
        <f>VLOOKUP($A11,'Return Data'!$B$7:$R$2843,17,0)</f>
        <v>7.3087</v>
      </c>
      <c r="W11" s="66">
        <f t="shared" si="9"/>
        <v>8</v>
      </c>
      <c r="X11" s="65">
        <f>VLOOKUP($A11,'Return Data'!$B$7:$R$2843,14,0)</f>
        <v>7.7123999999999997</v>
      </c>
      <c r="Y11" s="66">
        <f t="shared" si="10"/>
        <v>7</v>
      </c>
      <c r="Z11" s="65">
        <f>VLOOKUP($A11,'Return Data'!$B$7:$R$2843,16,0)</f>
        <v>8.2608999999999995</v>
      </c>
      <c r="AA11" s="67">
        <f t="shared" si="11"/>
        <v>6</v>
      </c>
    </row>
    <row r="12" spans="1:27" x14ac:dyDescent="0.3">
      <c r="A12" s="63" t="s">
        <v>1024</v>
      </c>
      <c r="B12" s="64">
        <f>VLOOKUP($A12,'Return Data'!$B$7:$R$2843,3,0)</f>
        <v>44330</v>
      </c>
      <c r="C12" s="65">
        <f>VLOOKUP($A12,'Return Data'!$B$7:$R$2843,4,0)</f>
        <v>33.78</v>
      </c>
      <c r="D12" s="65">
        <f>VLOOKUP($A12,'Return Data'!$B$7:$R$2843,5,0)</f>
        <v>2.0531999999999999</v>
      </c>
      <c r="E12" s="66">
        <f t="shared" si="0"/>
        <v>19</v>
      </c>
      <c r="F12" s="65">
        <f>VLOOKUP($A12,'Return Data'!$B$7:$R$2843,6,0)</f>
        <v>1.6931</v>
      </c>
      <c r="G12" s="66">
        <f t="shared" si="1"/>
        <v>15</v>
      </c>
      <c r="H12" s="65">
        <f>VLOOKUP($A12,'Return Data'!$B$7:$R$2843,7,0)</f>
        <v>2.5790999999999999</v>
      </c>
      <c r="I12" s="66">
        <f t="shared" si="2"/>
        <v>23</v>
      </c>
      <c r="J12" s="65">
        <f>VLOOKUP($A12,'Return Data'!$B$7:$R$2843,8,0)</f>
        <v>3.2301000000000002</v>
      </c>
      <c r="K12" s="66">
        <f t="shared" si="3"/>
        <v>23</v>
      </c>
      <c r="L12" s="65">
        <f>VLOOKUP($A12,'Return Data'!$B$7:$R$2843,9,0)</f>
        <v>4.2297000000000002</v>
      </c>
      <c r="M12" s="66">
        <f t="shared" si="4"/>
        <v>23</v>
      </c>
      <c r="N12" s="65">
        <f>VLOOKUP($A12,'Return Data'!$B$7:$R$2843,10,0)</f>
        <v>4.1883999999999997</v>
      </c>
      <c r="O12" s="66">
        <f t="shared" si="5"/>
        <v>22</v>
      </c>
      <c r="P12" s="65">
        <f>VLOOKUP($A12,'Return Data'!$B$7:$R$2843,11,0)</f>
        <v>3.4445999999999999</v>
      </c>
      <c r="Q12" s="66">
        <f t="shared" si="6"/>
        <v>24</v>
      </c>
      <c r="R12" s="65">
        <f>VLOOKUP($A12,'Return Data'!$B$7:$R$2843,12,0)</f>
        <v>3.8940000000000001</v>
      </c>
      <c r="S12" s="66">
        <f t="shared" si="7"/>
        <v>24</v>
      </c>
      <c r="T12" s="65">
        <f>VLOOKUP($A12,'Return Data'!$B$7:$R$2843,13,0)</f>
        <v>5.1252000000000004</v>
      </c>
      <c r="U12" s="66">
        <f t="shared" si="8"/>
        <v>24</v>
      </c>
      <c r="V12" s="65">
        <f>VLOOKUP($A12,'Return Data'!$B$7:$R$2843,17,0)</f>
        <v>6.4988000000000001</v>
      </c>
      <c r="W12" s="66">
        <f t="shared" si="9"/>
        <v>13</v>
      </c>
      <c r="X12" s="65">
        <f>VLOOKUP($A12,'Return Data'!$B$7:$R$2843,14,0)</f>
        <v>6.9859999999999998</v>
      </c>
      <c r="Y12" s="66">
        <f t="shared" si="10"/>
        <v>13</v>
      </c>
      <c r="Z12" s="65">
        <f>VLOOKUP($A12,'Return Data'!$B$7:$R$2843,16,0)</f>
        <v>7.8583999999999996</v>
      </c>
      <c r="AA12" s="67">
        <f t="shared" si="11"/>
        <v>13</v>
      </c>
    </row>
    <row r="13" spans="1:27" x14ac:dyDescent="0.3">
      <c r="A13" s="63" t="s">
        <v>1026</v>
      </c>
      <c r="B13" s="64">
        <f>VLOOKUP($A13,'Return Data'!$B$7:$R$2843,3,0)</f>
        <v>44330</v>
      </c>
      <c r="C13" s="65">
        <f>VLOOKUP($A13,'Return Data'!$B$7:$R$2843,4,0)</f>
        <v>15.914899999999999</v>
      </c>
      <c r="D13" s="65">
        <f>VLOOKUP($A13,'Return Data'!$B$7:$R$2843,5,0)</f>
        <v>3.3260999999999998</v>
      </c>
      <c r="E13" s="66">
        <f t="shared" si="0"/>
        <v>12</v>
      </c>
      <c r="F13" s="65">
        <f>VLOOKUP($A13,'Return Data'!$B$7:$R$2843,6,0)</f>
        <v>1.0704</v>
      </c>
      <c r="G13" s="66">
        <f t="shared" si="1"/>
        <v>21</v>
      </c>
      <c r="H13" s="65">
        <f>VLOOKUP($A13,'Return Data'!$B$7:$R$2843,7,0)</f>
        <v>2.5568</v>
      </c>
      <c r="I13" s="66">
        <f t="shared" si="2"/>
        <v>24</v>
      </c>
      <c r="J13" s="65">
        <f>VLOOKUP($A13,'Return Data'!$B$7:$R$2843,8,0)</f>
        <v>3.1819000000000002</v>
      </c>
      <c r="K13" s="66">
        <f t="shared" si="3"/>
        <v>24</v>
      </c>
      <c r="L13" s="65">
        <f>VLOOKUP($A13,'Return Data'!$B$7:$R$2843,9,0)</f>
        <v>5.1258999999999997</v>
      </c>
      <c r="M13" s="66">
        <f t="shared" si="4"/>
        <v>14</v>
      </c>
      <c r="N13" s="65">
        <f>VLOOKUP($A13,'Return Data'!$B$7:$R$2843,10,0)</f>
        <v>5.0246000000000004</v>
      </c>
      <c r="O13" s="66">
        <f t="shared" si="5"/>
        <v>15</v>
      </c>
      <c r="P13" s="65">
        <f>VLOOKUP($A13,'Return Data'!$B$7:$R$2843,11,0)</f>
        <v>3.8269000000000002</v>
      </c>
      <c r="Q13" s="66">
        <f t="shared" si="6"/>
        <v>19</v>
      </c>
      <c r="R13" s="65">
        <f>VLOOKUP($A13,'Return Data'!$B$7:$R$2843,12,0)</f>
        <v>4.3689</v>
      </c>
      <c r="S13" s="66">
        <f t="shared" si="7"/>
        <v>18</v>
      </c>
      <c r="T13" s="65">
        <f>VLOOKUP($A13,'Return Data'!$B$7:$R$2843,13,0)</f>
        <v>5.6022999999999996</v>
      </c>
      <c r="U13" s="66">
        <f t="shared" si="8"/>
        <v>22</v>
      </c>
      <c r="V13" s="65">
        <f>VLOOKUP($A13,'Return Data'!$B$7:$R$2843,17,0)</f>
        <v>7.3089000000000004</v>
      </c>
      <c r="W13" s="66">
        <f t="shared" si="9"/>
        <v>7</v>
      </c>
      <c r="X13" s="65">
        <f>VLOOKUP($A13,'Return Data'!$B$7:$R$2843,14,0)</f>
        <v>7.5473999999999997</v>
      </c>
      <c r="Y13" s="66">
        <f t="shared" si="10"/>
        <v>8</v>
      </c>
      <c r="Z13" s="65">
        <f>VLOOKUP($A13,'Return Data'!$B$7:$R$2843,16,0)</f>
        <v>7.8041999999999998</v>
      </c>
      <c r="AA13" s="67">
        <f t="shared" si="11"/>
        <v>14</v>
      </c>
    </row>
    <row r="14" spans="1:27" x14ac:dyDescent="0.3">
      <c r="A14" s="63" t="s">
        <v>1935</v>
      </c>
      <c r="B14" s="64">
        <f>VLOOKUP($A14,'Return Data'!$B$7:$R$2843,3,0)</f>
        <v>44330</v>
      </c>
      <c r="C14" s="65">
        <f>VLOOKUP($A14,'Return Data'!$B$7:$R$2843,4,0)</f>
        <v>24.295300000000001</v>
      </c>
      <c r="D14" s="65">
        <f>VLOOKUP($A14,'Return Data'!$B$7:$R$2843,5,0)</f>
        <v>10.8233</v>
      </c>
      <c r="E14" s="66">
        <f t="shared" si="0"/>
        <v>1</v>
      </c>
      <c r="F14" s="65">
        <f>VLOOKUP($A14,'Return Data'!$B$7:$R$2843,6,0)</f>
        <v>12.4321</v>
      </c>
      <c r="G14" s="66">
        <f t="shared" si="1"/>
        <v>1</v>
      </c>
      <c r="H14" s="65">
        <f>VLOOKUP($A14,'Return Data'!$B$7:$R$2843,7,0)</f>
        <v>13.879899999999999</v>
      </c>
      <c r="I14" s="66">
        <f t="shared" si="2"/>
        <v>1</v>
      </c>
      <c r="J14" s="65">
        <f>VLOOKUP($A14,'Return Data'!$B$7:$R$2843,8,0)</f>
        <v>13.548299999999999</v>
      </c>
      <c r="K14" s="66">
        <f t="shared" si="3"/>
        <v>1</v>
      </c>
      <c r="L14" s="65">
        <f>VLOOKUP($A14,'Return Data'!$B$7:$R$2843,9,0)</f>
        <v>16.541599999999999</v>
      </c>
      <c r="M14" s="66">
        <f t="shared" si="4"/>
        <v>1</v>
      </c>
      <c r="N14" s="65">
        <f>VLOOKUP($A14,'Return Data'!$B$7:$R$2843,10,0)</f>
        <v>14.1396</v>
      </c>
      <c r="O14" s="66">
        <f t="shared" si="5"/>
        <v>1</v>
      </c>
      <c r="P14" s="65">
        <f>VLOOKUP($A14,'Return Data'!$B$7:$R$2843,11,0)</f>
        <v>15.362</v>
      </c>
      <c r="Q14" s="66">
        <f t="shared" si="6"/>
        <v>1</v>
      </c>
      <c r="R14" s="65">
        <f>VLOOKUP($A14,'Return Data'!$B$7:$R$2843,12,0)</f>
        <v>14.8017</v>
      </c>
      <c r="S14" s="66">
        <f t="shared" si="7"/>
        <v>1</v>
      </c>
      <c r="T14" s="65">
        <f>VLOOKUP($A14,'Return Data'!$B$7:$R$2843,13,0)</f>
        <v>14.6172</v>
      </c>
      <c r="U14" s="66">
        <f t="shared" si="8"/>
        <v>3</v>
      </c>
      <c r="V14" s="65">
        <f>VLOOKUP($A14,'Return Data'!$B$7:$R$2843,17,0)</f>
        <v>4.4250999999999996</v>
      </c>
      <c r="W14" s="66">
        <f t="shared" si="9"/>
        <v>18</v>
      </c>
      <c r="X14" s="65">
        <f>VLOOKUP($A14,'Return Data'!$B$7:$R$2843,14,0)</f>
        <v>5.9782999999999999</v>
      </c>
      <c r="Y14" s="66">
        <f t="shared" si="10"/>
        <v>17</v>
      </c>
      <c r="Z14" s="65">
        <f>VLOOKUP($A14,'Return Data'!$B$7:$R$2843,16,0)</f>
        <v>8.3285</v>
      </c>
      <c r="AA14" s="67">
        <f t="shared" si="11"/>
        <v>5</v>
      </c>
    </row>
    <row r="15" spans="1:27" x14ac:dyDescent="0.3">
      <c r="A15" s="63" t="s">
        <v>1033</v>
      </c>
      <c r="B15" s="64">
        <f>VLOOKUP($A15,'Return Data'!$B$7:$R$2843,3,0)</f>
        <v>44330</v>
      </c>
      <c r="C15" s="65">
        <f>VLOOKUP($A15,'Return Data'!$B$7:$R$2843,4,0)</f>
        <v>47.890599999999999</v>
      </c>
      <c r="D15" s="65">
        <f>VLOOKUP($A15,'Return Data'!$B$7:$R$2843,5,0)</f>
        <v>4.6121999999999996</v>
      </c>
      <c r="E15" s="66">
        <f t="shared" si="0"/>
        <v>5</v>
      </c>
      <c r="F15" s="65">
        <f>VLOOKUP($A15,'Return Data'!$B$7:$R$2843,6,0)</f>
        <v>1.677</v>
      </c>
      <c r="G15" s="66">
        <f t="shared" si="1"/>
        <v>17</v>
      </c>
      <c r="H15" s="65">
        <f>VLOOKUP($A15,'Return Data'!$B$7:$R$2843,7,0)</f>
        <v>3.9662000000000002</v>
      </c>
      <c r="I15" s="66">
        <f t="shared" si="2"/>
        <v>8</v>
      </c>
      <c r="J15" s="65">
        <f>VLOOKUP($A15,'Return Data'!$B$7:$R$2843,8,0)</f>
        <v>6.1115000000000004</v>
      </c>
      <c r="K15" s="66">
        <f t="shared" si="3"/>
        <v>2</v>
      </c>
      <c r="L15" s="65">
        <f>VLOOKUP($A15,'Return Data'!$B$7:$R$2843,9,0)</f>
        <v>5.3986000000000001</v>
      </c>
      <c r="M15" s="66">
        <f t="shared" si="4"/>
        <v>10</v>
      </c>
      <c r="N15" s="65">
        <f>VLOOKUP($A15,'Return Data'!$B$7:$R$2843,10,0)</f>
        <v>4.5083000000000002</v>
      </c>
      <c r="O15" s="66">
        <f t="shared" si="5"/>
        <v>20</v>
      </c>
      <c r="P15" s="65">
        <f>VLOOKUP($A15,'Return Data'!$B$7:$R$2843,11,0)</f>
        <v>4.7603</v>
      </c>
      <c r="Q15" s="66">
        <f t="shared" si="6"/>
        <v>5</v>
      </c>
      <c r="R15" s="65">
        <f>VLOOKUP($A15,'Return Data'!$B$7:$R$2843,12,0)</f>
        <v>5.5900999999999996</v>
      </c>
      <c r="S15" s="66">
        <f t="shared" si="7"/>
        <v>4</v>
      </c>
      <c r="T15" s="65">
        <f>VLOOKUP($A15,'Return Data'!$B$7:$R$2843,13,0)</f>
        <v>7.6866000000000003</v>
      </c>
      <c r="U15" s="66">
        <f t="shared" si="8"/>
        <v>7</v>
      </c>
      <c r="V15" s="65">
        <f>VLOOKUP($A15,'Return Data'!$B$7:$R$2843,17,0)</f>
        <v>7.8217999999999996</v>
      </c>
      <c r="W15" s="66">
        <f t="shared" si="9"/>
        <v>3</v>
      </c>
      <c r="X15" s="65">
        <f>VLOOKUP($A15,'Return Data'!$B$7:$R$2843,14,0)</f>
        <v>7.9432999999999998</v>
      </c>
      <c r="Y15" s="66">
        <f t="shared" si="10"/>
        <v>3</v>
      </c>
      <c r="Z15" s="65">
        <f>VLOOKUP($A15,'Return Data'!$B$7:$R$2843,16,0)</f>
        <v>8.2563999999999993</v>
      </c>
      <c r="AA15" s="67">
        <f t="shared" si="11"/>
        <v>7</v>
      </c>
    </row>
    <row r="16" spans="1:27" x14ac:dyDescent="0.3">
      <c r="A16" s="63" t="s">
        <v>1035</v>
      </c>
      <c r="B16" s="64">
        <f>VLOOKUP($A16,'Return Data'!$B$7:$R$2843,3,0)</f>
        <v>44330</v>
      </c>
      <c r="C16" s="65">
        <f>VLOOKUP($A16,'Return Data'!$B$7:$R$2843,4,0)</f>
        <v>17.323399999999999</v>
      </c>
      <c r="D16" s="65">
        <f>VLOOKUP($A16,'Return Data'!$B$7:$R$2843,5,0)</f>
        <v>4.6364999999999998</v>
      </c>
      <c r="E16" s="66">
        <f t="shared" si="0"/>
        <v>4</v>
      </c>
      <c r="F16" s="65">
        <f>VLOOKUP($A16,'Return Data'!$B$7:$R$2843,6,0)</f>
        <v>1.6858</v>
      </c>
      <c r="G16" s="66">
        <f t="shared" si="1"/>
        <v>16</v>
      </c>
      <c r="H16" s="65">
        <f>VLOOKUP($A16,'Return Data'!$B$7:$R$2843,7,0)</f>
        <v>2.6501000000000001</v>
      </c>
      <c r="I16" s="66">
        <f t="shared" si="2"/>
        <v>21</v>
      </c>
      <c r="J16" s="65">
        <f>VLOOKUP($A16,'Return Data'!$B$7:$R$2843,8,0)</f>
        <v>3.4811999999999999</v>
      </c>
      <c r="K16" s="66">
        <f t="shared" si="3"/>
        <v>20</v>
      </c>
      <c r="L16" s="65">
        <f>VLOOKUP($A16,'Return Data'!$B$7:$R$2843,9,0)</f>
        <v>5.7041000000000004</v>
      </c>
      <c r="M16" s="66">
        <f t="shared" si="4"/>
        <v>7</v>
      </c>
      <c r="N16" s="65">
        <f>VLOOKUP($A16,'Return Data'!$B$7:$R$2843,10,0)</f>
        <v>5.5515999999999996</v>
      </c>
      <c r="O16" s="66">
        <f t="shared" si="5"/>
        <v>6</v>
      </c>
      <c r="P16" s="65">
        <f>VLOOKUP($A16,'Return Data'!$B$7:$R$2843,11,0)</f>
        <v>4.0041000000000002</v>
      </c>
      <c r="Q16" s="66">
        <f t="shared" si="6"/>
        <v>14</v>
      </c>
      <c r="R16" s="65">
        <f>VLOOKUP($A16,'Return Data'!$B$7:$R$2843,12,0)</f>
        <v>4.7032999999999996</v>
      </c>
      <c r="S16" s="66">
        <f t="shared" si="7"/>
        <v>15</v>
      </c>
      <c r="T16" s="65">
        <f>VLOOKUP($A16,'Return Data'!$B$7:$R$2843,13,0)</f>
        <v>14.444100000000001</v>
      </c>
      <c r="U16" s="66">
        <f t="shared" si="8"/>
        <v>4</v>
      </c>
      <c r="V16" s="65">
        <f>VLOOKUP($A16,'Return Data'!$B$7:$R$2843,17,0)</f>
        <v>0.3357</v>
      </c>
      <c r="W16" s="66">
        <f t="shared" si="9"/>
        <v>22</v>
      </c>
      <c r="X16" s="65">
        <f>VLOOKUP($A16,'Return Data'!$B$7:$R$2843,14,0)</f>
        <v>2.8685</v>
      </c>
      <c r="Y16" s="66">
        <f t="shared" si="10"/>
        <v>22</v>
      </c>
      <c r="Z16" s="65">
        <f>VLOOKUP($A16,'Return Data'!$B$7:$R$2843,16,0)</f>
        <v>6.4912000000000001</v>
      </c>
      <c r="AA16" s="67">
        <f t="shared" si="11"/>
        <v>22</v>
      </c>
    </row>
    <row r="17" spans="1:27" x14ac:dyDescent="0.3">
      <c r="A17" s="63" t="s">
        <v>1037</v>
      </c>
      <c r="B17" s="64">
        <f>VLOOKUP($A17,'Return Data'!$B$7:$R$2843,3,0)</f>
        <v>44330</v>
      </c>
      <c r="C17" s="65">
        <f>VLOOKUP($A17,'Return Data'!$B$7:$R$2843,4,0)</f>
        <v>422.37240000000003</v>
      </c>
      <c r="D17" s="65">
        <f>VLOOKUP($A17,'Return Data'!$B$7:$R$2843,5,0)</f>
        <v>1.1797</v>
      </c>
      <c r="E17" s="66">
        <f t="shared" si="0"/>
        <v>23</v>
      </c>
      <c r="F17" s="65">
        <f>VLOOKUP($A17,'Return Data'!$B$7:$R$2843,6,0)</f>
        <v>8.0699999999999994E-2</v>
      </c>
      <c r="G17" s="66">
        <f t="shared" si="1"/>
        <v>24</v>
      </c>
      <c r="H17" s="65">
        <f>VLOOKUP($A17,'Return Data'!$B$7:$R$2843,7,0)</f>
        <v>6.8023999999999996</v>
      </c>
      <c r="I17" s="66">
        <f t="shared" si="2"/>
        <v>2</v>
      </c>
      <c r="J17" s="65">
        <f>VLOOKUP($A17,'Return Data'!$B$7:$R$2843,8,0)</f>
        <v>5.4276999999999997</v>
      </c>
      <c r="K17" s="66">
        <f t="shared" si="3"/>
        <v>4</v>
      </c>
      <c r="L17" s="65">
        <f>VLOOKUP($A17,'Return Data'!$B$7:$R$2843,9,0)</f>
        <v>6.0507999999999997</v>
      </c>
      <c r="M17" s="66">
        <f t="shared" si="4"/>
        <v>3</v>
      </c>
      <c r="N17" s="65">
        <f>VLOOKUP($A17,'Return Data'!$B$7:$R$2843,10,0)</f>
        <v>3.3228</v>
      </c>
      <c r="O17" s="66">
        <f t="shared" si="5"/>
        <v>25</v>
      </c>
      <c r="P17" s="65">
        <f>VLOOKUP($A17,'Return Data'!$B$7:$R$2843,11,0)</f>
        <v>4.3322000000000003</v>
      </c>
      <c r="Q17" s="66">
        <f t="shared" si="6"/>
        <v>9</v>
      </c>
      <c r="R17" s="65">
        <f>VLOOKUP($A17,'Return Data'!$B$7:$R$2843,12,0)</f>
        <v>5.1467999999999998</v>
      </c>
      <c r="S17" s="66">
        <f t="shared" si="7"/>
        <v>9</v>
      </c>
      <c r="T17" s="65">
        <f>VLOOKUP($A17,'Return Data'!$B$7:$R$2843,13,0)</f>
        <v>7.3131000000000004</v>
      </c>
      <c r="U17" s="66">
        <f t="shared" si="8"/>
        <v>10</v>
      </c>
      <c r="V17" s="65">
        <f>VLOOKUP($A17,'Return Data'!$B$7:$R$2843,17,0)</f>
        <v>7.7287999999999997</v>
      </c>
      <c r="W17" s="66">
        <f t="shared" si="9"/>
        <v>4</v>
      </c>
      <c r="X17" s="65">
        <f>VLOOKUP($A17,'Return Data'!$B$7:$R$2843,14,0)</f>
        <v>7.9004000000000003</v>
      </c>
      <c r="Y17" s="66">
        <f t="shared" si="10"/>
        <v>4</v>
      </c>
      <c r="Z17" s="65">
        <f>VLOOKUP($A17,'Return Data'!$B$7:$R$2843,16,0)</f>
        <v>8.4329999999999998</v>
      </c>
      <c r="AA17" s="67">
        <f t="shared" si="11"/>
        <v>3</v>
      </c>
    </row>
    <row r="18" spans="1:27" x14ac:dyDescent="0.3">
      <c r="A18" s="63" t="s">
        <v>1038</v>
      </c>
      <c r="B18" s="64">
        <f>VLOOKUP($A18,'Return Data'!$B$7:$R$2843,3,0)</f>
        <v>44330</v>
      </c>
      <c r="C18" s="65">
        <f>VLOOKUP($A18,'Return Data'!$B$7:$R$2843,4,0)</f>
        <v>30.8353</v>
      </c>
      <c r="D18" s="65">
        <f>VLOOKUP($A18,'Return Data'!$B$7:$R$2843,5,0)</f>
        <v>3.9070999999999998</v>
      </c>
      <c r="E18" s="66">
        <f t="shared" si="0"/>
        <v>8</v>
      </c>
      <c r="F18" s="65">
        <f>VLOOKUP($A18,'Return Data'!$B$7:$R$2843,6,0)</f>
        <v>3.2757999999999998</v>
      </c>
      <c r="G18" s="66">
        <f t="shared" si="1"/>
        <v>7</v>
      </c>
      <c r="H18" s="65">
        <f>VLOOKUP($A18,'Return Data'!$B$7:$R$2843,7,0)</f>
        <v>2.9779</v>
      </c>
      <c r="I18" s="66">
        <f t="shared" si="2"/>
        <v>15</v>
      </c>
      <c r="J18" s="65">
        <f>VLOOKUP($A18,'Return Data'!$B$7:$R$2843,8,0)</f>
        <v>3.7764000000000002</v>
      </c>
      <c r="K18" s="66">
        <f t="shared" si="3"/>
        <v>12</v>
      </c>
      <c r="L18" s="65">
        <f>VLOOKUP($A18,'Return Data'!$B$7:$R$2843,9,0)</f>
        <v>5.0754000000000001</v>
      </c>
      <c r="M18" s="66">
        <f t="shared" si="4"/>
        <v>16</v>
      </c>
      <c r="N18" s="65">
        <f>VLOOKUP($A18,'Return Data'!$B$7:$R$2843,10,0)</f>
        <v>5.1006999999999998</v>
      </c>
      <c r="O18" s="66">
        <f t="shared" si="5"/>
        <v>12</v>
      </c>
      <c r="P18" s="65">
        <f>VLOOKUP($A18,'Return Data'!$B$7:$R$2843,11,0)</f>
        <v>3.8311000000000002</v>
      </c>
      <c r="Q18" s="66">
        <f t="shared" si="6"/>
        <v>18</v>
      </c>
      <c r="R18" s="65">
        <f>VLOOKUP($A18,'Return Data'!$B$7:$R$2843,12,0)</f>
        <v>4.2546999999999997</v>
      </c>
      <c r="S18" s="66">
        <f t="shared" si="7"/>
        <v>21</v>
      </c>
      <c r="T18" s="65">
        <f>VLOOKUP($A18,'Return Data'!$B$7:$R$2843,13,0)</f>
        <v>5.6342999999999996</v>
      </c>
      <c r="U18" s="66">
        <f t="shared" si="8"/>
        <v>21</v>
      </c>
      <c r="V18" s="65">
        <f>VLOOKUP($A18,'Return Data'!$B$7:$R$2843,17,0)</f>
        <v>6.9825999999999997</v>
      </c>
      <c r="W18" s="66">
        <f t="shared" si="9"/>
        <v>11</v>
      </c>
      <c r="X18" s="65">
        <f>VLOOKUP($A18,'Return Data'!$B$7:$R$2843,14,0)</f>
        <v>7.4047999999999998</v>
      </c>
      <c r="Y18" s="66">
        <f t="shared" si="10"/>
        <v>12</v>
      </c>
      <c r="Z18" s="65">
        <f>VLOOKUP($A18,'Return Data'!$B$7:$R$2843,16,0)</f>
        <v>8.1854999999999993</v>
      </c>
      <c r="AA18" s="67">
        <f t="shared" si="11"/>
        <v>10</v>
      </c>
    </row>
    <row r="19" spans="1:27" x14ac:dyDescent="0.3">
      <c r="A19" s="63" t="s">
        <v>1041</v>
      </c>
      <c r="B19" s="64">
        <f>VLOOKUP($A19,'Return Data'!$B$7:$R$2843,3,0)</f>
        <v>44330</v>
      </c>
      <c r="C19" s="65">
        <f>VLOOKUP($A19,'Return Data'!$B$7:$R$2843,4,0)</f>
        <v>3070.5902000000001</v>
      </c>
      <c r="D19" s="65">
        <f>VLOOKUP($A19,'Return Data'!$B$7:$R$2843,5,0)</f>
        <v>2.9752000000000001</v>
      </c>
      <c r="E19" s="66">
        <f t="shared" si="0"/>
        <v>13</v>
      </c>
      <c r="F19" s="65">
        <f>VLOOKUP($A19,'Return Data'!$B$7:$R$2843,6,0)</f>
        <v>1.6565000000000001</v>
      </c>
      <c r="G19" s="66">
        <f t="shared" si="1"/>
        <v>18</v>
      </c>
      <c r="H19" s="65">
        <f>VLOOKUP($A19,'Return Data'!$B$7:$R$2843,7,0)</f>
        <v>3.1009000000000002</v>
      </c>
      <c r="I19" s="66">
        <f t="shared" si="2"/>
        <v>11</v>
      </c>
      <c r="J19" s="65">
        <f>VLOOKUP($A19,'Return Data'!$B$7:$R$2843,8,0)</f>
        <v>3.5764</v>
      </c>
      <c r="K19" s="66">
        <f t="shared" si="3"/>
        <v>17</v>
      </c>
      <c r="L19" s="65">
        <f>VLOOKUP($A19,'Return Data'!$B$7:$R$2843,9,0)</f>
        <v>5.5400999999999998</v>
      </c>
      <c r="M19" s="66">
        <f t="shared" si="4"/>
        <v>8</v>
      </c>
      <c r="N19" s="65">
        <f>VLOOKUP($A19,'Return Data'!$B$7:$R$2843,10,0)</f>
        <v>5.2854000000000001</v>
      </c>
      <c r="O19" s="66">
        <f t="shared" si="5"/>
        <v>8</v>
      </c>
      <c r="P19" s="65">
        <f>VLOOKUP($A19,'Return Data'!$B$7:$R$2843,11,0)</f>
        <v>3.9767000000000001</v>
      </c>
      <c r="Q19" s="66">
        <f t="shared" si="6"/>
        <v>15</v>
      </c>
      <c r="R19" s="65">
        <f>VLOOKUP($A19,'Return Data'!$B$7:$R$2843,12,0)</f>
        <v>4.5183999999999997</v>
      </c>
      <c r="S19" s="66">
        <f t="shared" si="7"/>
        <v>16</v>
      </c>
      <c r="T19" s="65">
        <f>VLOOKUP($A19,'Return Data'!$B$7:$R$2843,13,0)</f>
        <v>6.1029</v>
      </c>
      <c r="U19" s="66">
        <f t="shared" si="8"/>
        <v>17</v>
      </c>
      <c r="V19" s="65">
        <f>VLOOKUP($A19,'Return Data'!$B$7:$R$2843,17,0)</f>
        <v>7.37</v>
      </c>
      <c r="W19" s="66">
        <f t="shared" si="9"/>
        <v>6</v>
      </c>
      <c r="X19" s="65">
        <f>VLOOKUP($A19,'Return Data'!$B$7:$R$2843,14,0)</f>
        <v>7.7393999999999998</v>
      </c>
      <c r="Y19" s="66">
        <f t="shared" si="10"/>
        <v>6</v>
      </c>
      <c r="Z19" s="65">
        <f>VLOOKUP($A19,'Return Data'!$B$7:$R$2843,16,0)</f>
        <v>8.1872000000000007</v>
      </c>
      <c r="AA19" s="67">
        <f t="shared" si="11"/>
        <v>9</v>
      </c>
    </row>
    <row r="20" spans="1:27" x14ac:dyDescent="0.3">
      <c r="A20" s="63" t="s">
        <v>1043</v>
      </c>
      <c r="B20" s="64">
        <f>VLOOKUP($A20,'Return Data'!$B$7:$R$2843,3,0)</f>
        <v>44330</v>
      </c>
      <c r="C20" s="65">
        <f>VLOOKUP($A20,'Return Data'!$B$7:$R$2843,4,0)</f>
        <v>29.6127</v>
      </c>
      <c r="D20" s="65">
        <f>VLOOKUP($A20,'Return Data'!$B$7:$R$2843,5,0)</f>
        <v>1.3559000000000001</v>
      </c>
      <c r="E20" s="66">
        <f t="shared" si="0"/>
        <v>22</v>
      </c>
      <c r="F20" s="65">
        <f>VLOOKUP($A20,'Return Data'!$B$7:$R$2843,6,0)</f>
        <v>1.3971</v>
      </c>
      <c r="G20" s="66">
        <f t="shared" si="1"/>
        <v>19</v>
      </c>
      <c r="H20" s="65">
        <f>VLOOKUP($A20,'Return Data'!$B$7:$R$2843,7,0)</f>
        <v>2.4839000000000002</v>
      </c>
      <c r="I20" s="66">
        <f t="shared" si="2"/>
        <v>25</v>
      </c>
      <c r="J20" s="65">
        <f>VLOOKUP($A20,'Return Data'!$B$7:$R$2843,8,0)</f>
        <v>3.1292</v>
      </c>
      <c r="K20" s="66">
        <f t="shared" si="3"/>
        <v>25</v>
      </c>
      <c r="L20" s="65">
        <f>VLOOKUP($A20,'Return Data'!$B$7:$R$2843,9,0)</f>
        <v>4.0743</v>
      </c>
      <c r="M20" s="66">
        <f t="shared" si="4"/>
        <v>24</v>
      </c>
      <c r="N20" s="65">
        <f>VLOOKUP($A20,'Return Data'!$B$7:$R$2843,10,0)</f>
        <v>4.0096999999999996</v>
      </c>
      <c r="O20" s="66">
        <f t="shared" si="5"/>
        <v>24</v>
      </c>
      <c r="P20" s="65">
        <f>VLOOKUP($A20,'Return Data'!$B$7:$R$2843,11,0)</f>
        <v>3.2463000000000002</v>
      </c>
      <c r="Q20" s="66">
        <f t="shared" si="6"/>
        <v>25</v>
      </c>
      <c r="R20" s="65">
        <f>VLOOKUP($A20,'Return Data'!$B$7:$R$2843,12,0)</f>
        <v>3.7242000000000002</v>
      </c>
      <c r="S20" s="66">
        <f t="shared" si="7"/>
        <v>25</v>
      </c>
      <c r="T20" s="65">
        <f>VLOOKUP($A20,'Return Data'!$B$7:$R$2843,13,0)</f>
        <v>25.798400000000001</v>
      </c>
      <c r="U20" s="66">
        <f t="shared" si="8"/>
        <v>2</v>
      </c>
      <c r="V20" s="65">
        <f>VLOOKUP($A20,'Return Data'!$B$7:$R$2843,17,0)</f>
        <v>5.0523999999999996</v>
      </c>
      <c r="W20" s="66">
        <f t="shared" si="9"/>
        <v>17</v>
      </c>
      <c r="X20" s="65">
        <f>VLOOKUP($A20,'Return Data'!$B$7:$R$2843,14,0)</f>
        <v>5.7906000000000004</v>
      </c>
      <c r="Y20" s="66">
        <f t="shared" si="10"/>
        <v>18</v>
      </c>
      <c r="Z20" s="65">
        <f>VLOOKUP($A20,'Return Data'!$B$7:$R$2843,16,0)</f>
        <v>7.4063999999999997</v>
      </c>
      <c r="AA20" s="67">
        <f t="shared" si="11"/>
        <v>18</v>
      </c>
    </row>
    <row r="21" spans="1:27" x14ac:dyDescent="0.3">
      <c r="A21" s="63" t="s">
        <v>1045</v>
      </c>
      <c r="B21" s="64">
        <f>VLOOKUP($A21,'Return Data'!$B$7:$R$2843,3,0)</f>
        <v>44330</v>
      </c>
      <c r="C21" s="65">
        <f>VLOOKUP($A21,'Return Data'!$B$7:$R$2843,4,0)</f>
        <v>2793.3407000000002</v>
      </c>
      <c r="D21" s="65">
        <f>VLOOKUP($A21,'Return Data'!$B$7:$R$2843,5,0)</f>
        <v>2.8693</v>
      </c>
      <c r="E21" s="66">
        <f t="shared" si="0"/>
        <v>14</v>
      </c>
      <c r="F21" s="65">
        <f>VLOOKUP($A21,'Return Data'!$B$7:$R$2843,6,0)</f>
        <v>1.7007000000000001</v>
      </c>
      <c r="G21" s="66">
        <f t="shared" si="1"/>
        <v>14</v>
      </c>
      <c r="H21" s="65">
        <f>VLOOKUP($A21,'Return Data'!$B$7:$R$2843,7,0)</f>
        <v>5.2478999999999996</v>
      </c>
      <c r="I21" s="66">
        <f t="shared" si="2"/>
        <v>5</v>
      </c>
      <c r="J21" s="65">
        <f>VLOOKUP($A21,'Return Data'!$B$7:$R$2843,8,0)</f>
        <v>4.8460000000000001</v>
      </c>
      <c r="K21" s="66">
        <f t="shared" si="3"/>
        <v>5</v>
      </c>
      <c r="L21" s="65">
        <f>VLOOKUP($A21,'Return Data'!$B$7:$R$2843,9,0)</f>
        <v>6.0679999999999996</v>
      </c>
      <c r="M21" s="66">
        <f t="shared" si="4"/>
        <v>2</v>
      </c>
      <c r="N21" s="65">
        <f>VLOOKUP($A21,'Return Data'!$B$7:$R$2843,10,0)</f>
        <v>5.2641999999999998</v>
      </c>
      <c r="O21" s="66">
        <f t="shared" si="5"/>
        <v>9</v>
      </c>
      <c r="P21" s="65">
        <f>VLOOKUP($A21,'Return Data'!$B$7:$R$2843,11,0)</f>
        <v>4.1858000000000004</v>
      </c>
      <c r="Q21" s="66">
        <f t="shared" si="6"/>
        <v>11</v>
      </c>
      <c r="R21" s="65">
        <f>VLOOKUP($A21,'Return Data'!$B$7:$R$2843,12,0)</f>
        <v>5.3063000000000002</v>
      </c>
      <c r="S21" s="66">
        <f t="shared" si="7"/>
        <v>6</v>
      </c>
      <c r="T21" s="65">
        <f>VLOOKUP($A21,'Return Data'!$B$7:$R$2843,13,0)</f>
        <v>7.5993000000000004</v>
      </c>
      <c r="U21" s="66">
        <f t="shared" si="8"/>
        <v>8</v>
      </c>
      <c r="V21" s="65">
        <f>VLOOKUP($A21,'Return Data'!$B$7:$R$2843,17,0)</f>
        <v>7.9042000000000003</v>
      </c>
      <c r="W21" s="66">
        <f t="shared" si="9"/>
        <v>2</v>
      </c>
      <c r="X21" s="65">
        <f>VLOOKUP($A21,'Return Data'!$B$7:$R$2843,14,0)</f>
        <v>8.2362000000000002</v>
      </c>
      <c r="Y21" s="66">
        <f t="shared" si="10"/>
        <v>1</v>
      </c>
      <c r="Z21" s="65">
        <f>VLOOKUP($A21,'Return Data'!$B$7:$R$2843,16,0)</f>
        <v>8.6481999999999992</v>
      </c>
      <c r="AA21" s="67">
        <f t="shared" si="11"/>
        <v>2</v>
      </c>
    </row>
    <row r="22" spans="1:27" x14ac:dyDescent="0.3">
      <c r="A22" s="63" t="s">
        <v>1046</v>
      </c>
      <c r="B22" s="64">
        <f>VLOOKUP($A22,'Return Data'!$B$7:$R$2843,3,0)</f>
        <v>44330</v>
      </c>
      <c r="C22" s="65">
        <f>VLOOKUP($A22,'Return Data'!$B$7:$R$2843,4,0)</f>
        <v>23.0243</v>
      </c>
      <c r="D22" s="65">
        <f>VLOOKUP($A22,'Return Data'!$B$7:$R$2843,5,0)</f>
        <v>2.6160999999999999</v>
      </c>
      <c r="E22" s="66">
        <f t="shared" si="0"/>
        <v>15</v>
      </c>
      <c r="F22" s="65">
        <f>VLOOKUP($A22,'Return Data'!$B$7:$R$2843,6,0)</f>
        <v>0.26419999999999999</v>
      </c>
      <c r="G22" s="66">
        <f t="shared" si="1"/>
        <v>23</v>
      </c>
      <c r="H22" s="65">
        <f>VLOOKUP($A22,'Return Data'!$B$7:$R$2843,7,0)</f>
        <v>2.8551000000000002</v>
      </c>
      <c r="I22" s="66">
        <f t="shared" si="2"/>
        <v>16</v>
      </c>
      <c r="J22" s="65">
        <f>VLOOKUP($A22,'Return Data'!$B$7:$R$2843,8,0)</f>
        <v>3.7307000000000001</v>
      </c>
      <c r="K22" s="66">
        <f t="shared" si="3"/>
        <v>13</v>
      </c>
      <c r="L22" s="65">
        <f>VLOOKUP($A22,'Return Data'!$B$7:$R$2843,9,0)</f>
        <v>5.2104999999999997</v>
      </c>
      <c r="M22" s="66">
        <f t="shared" si="4"/>
        <v>13</v>
      </c>
      <c r="N22" s="65">
        <f>VLOOKUP($A22,'Return Data'!$B$7:$R$2843,10,0)</f>
        <v>5.4024999999999999</v>
      </c>
      <c r="O22" s="66">
        <f t="shared" si="5"/>
        <v>7</v>
      </c>
      <c r="P22" s="65">
        <f>VLOOKUP($A22,'Return Data'!$B$7:$R$2843,11,0)</f>
        <v>4.2817999999999996</v>
      </c>
      <c r="Q22" s="66">
        <f t="shared" si="6"/>
        <v>10</v>
      </c>
      <c r="R22" s="65">
        <f>VLOOKUP($A22,'Return Data'!$B$7:$R$2843,12,0)</f>
        <v>5.1250999999999998</v>
      </c>
      <c r="S22" s="66">
        <f t="shared" si="7"/>
        <v>10</v>
      </c>
      <c r="T22" s="65">
        <f>VLOOKUP($A22,'Return Data'!$B$7:$R$2843,13,0)</f>
        <v>8.8325999999999993</v>
      </c>
      <c r="U22" s="66">
        <f t="shared" si="8"/>
        <v>6</v>
      </c>
      <c r="V22" s="65">
        <f>VLOOKUP($A22,'Return Data'!$B$7:$R$2843,17,0)</f>
        <v>5.7550999999999997</v>
      </c>
      <c r="W22" s="66">
        <f t="shared" si="9"/>
        <v>15</v>
      </c>
      <c r="X22" s="65">
        <f>VLOOKUP($A22,'Return Data'!$B$7:$R$2843,14,0)</f>
        <v>6.5481999999999996</v>
      </c>
      <c r="Y22" s="66">
        <f t="shared" si="10"/>
        <v>15</v>
      </c>
      <c r="Z22" s="65">
        <f>VLOOKUP($A22,'Return Data'!$B$7:$R$2843,16,0)</f>
        <v>8.1317000000000004</v>
      </c>
      <c r="AA22" s="67">
        <f t="shared" si="11"/>
        <v>11</v>
      </c>
    </row>
    <row r="23" spans="1:27" x14ac:dyDescent="0.3">
      <c r="A23" s="63" t="s">
        <v>1049</v>
      </c>
      <c r="B23" s="64">
        <f>VLOOKUP($A23,'Return Data'!$B$7:$R$2843,3,0)</f>
        <v>44330</v>
      </c>
      <c r="C23" s="65">
        <f>VLOOKUP($A23,'Return Data'!$B$7:$R$2843,4,0)</f>
        <v>33.309899999999999</v>
      </c>
      <c r="D23" s="65">
        <f>VLOOKUP($A23,'Return Data'!$B$7:$R$2843,5,0)</f>
        <v>2.3561999999999999</v>
      </c>
      <c r="E23" s="66">
        <f t="shared" si="0"/>
        <v>17</v>
      </c>
      <c r="F23" s="65">
        <f>VLOOKUP($A23,'Return Data'!$B$7:$R$2843,6,0)</f>
        <v>3.2517</v>
      </c>
      <c r="G23" s="66">
        <f t="shared" si="1"/>
        <v>8</v>
      </c>
      <c r="H23" s="65">
        <f>VLOOKUP($A23,'Return Data'!$B$7:$R$2843,7,0)</f>
        <v>2.6781999999999999</v>
      </c>
      <c r="I23" s="66">
        <f t="shared" si="2"/>
        <v>20</v>
      </c>
      <c r="J23" s="65">
        <f>VLOOKUP($A23,'Return Data'!$B$7:$R$2843,8,0)</f>
        <v>3.5503999999999998</v>
      </c>
      <c r="K23" s="66">
        <f t="shared" si="3"/>
        <v>18</v>
      </c>
      <c r="L23" s="65">
        <f>VLOOKUP($A23,'Return Data'!$B$7:$R$2843,9,0)</f>
        <v>4.9420000000000002</v>
      </c>
      <c r="M23" s="66">
        <f t="shared" si="4"/>
        <v>18</v>
      </c>
      <c r="N23" s="65">
        <f>VLOOKUP($A23,'Return Data'!$B$7:$R$2843,10,0)</f>
        <v>4.4905999999999997</v>
      </c>
      <c r="O23" s="66">
        <f t="shared" si="5"/>
        <v>21</v>
      </c>
      <c r="P23" s="65">
        <f>VLOOKUP($A23,'Return Data'!$B$7:$R$2843,11,0)</f>
        <v>4.9439000000000002</v>
      </c>
      <c r="Q23" s="66">
        <f t="shared" si="6"/>
        <v>4</v>
      </c>
      <c r="R23" s="65">
        <f>VLOOKUP($A23,'Return Data'!$B$7:$R$2843,12,0)</f>
        <v>5.0358999999999998</v>
      </c>
      <c r="S23" s="66">
        <f t="shared" si="7"/>
        <v>11</v>
      </c>
      <c r="T23" s="65">
        <f>VLOOKUP($A23,'Return Data'!$B$7:$R$2843,13,0)</f>
        <v>7.1825999999999999</v>
      </c>
      <c r="U23" s="66">
        <f t="shared" si="8"/>
        <v>11</v>
      </c>
      <c r="V23" s="65">
        <f>VLOOKUP($A23,'Return Data'!$B$7:$R$2843,17,0)</f>
        <v>5.6563999999999997</v>
      </c>
      <c r="W23" s="66">
        <f t="shared" si="9"/>
        <v>16</v>
      </c>
      <c r="X23" s="65">
        <f>VLOOKUP($A23,'Return Data'!$B$7:$R$2843,14,0)</f>
        <v>6.2138</v>
      </c>
      <c r="Y23" s="66">
        <f t="shared" si="10"/>
        <v>16</v>
      </c>
      <c r="Z23" s="65">
        <f>VLOOKUP($A23,'Return Data'!$B$7:$R$2843,16,0)</f>
        <v>7.7130000000000001</v>
      </c>
      <c r="AA23" s="67">
        <f t="shared" si="11"/>
        <v>15</v>
      </c>
    </row>
    <row r="24" spans="1:27" x14ac:dyDescent="0.3">
      <c r="A24" s="63" t="s">
        <v>1050</v>
      </c>
      <c r="B24" s="64">
        <f>VLOOKUP($A24,'Return Data'!$B$7:$R$2843,3,0)</f>
        <v>44330</v>
      </c>
      <c r="C24" s="65">
        <f>VLOOKUP($A24,'Return Data'!$B$7:$R$2843,4,0)</f>
        <v>1352.0120999999999</v>
      </c>
      <c r="D24" s="65">
        <f>VLOOKUP($A24,'Return Data'!$B$7:$R$2843,5,0)</f>
        <v>2.3207</v>
      </c>
      <c r="E24" s="66">
        <f t="shared" si="0"/>
        <v>18</v>
      </c>
      <c r="F24" s="65">
        <f>VLOOKUP($A24,'Return Data'!$B$7:$R$2843,6,0)</f>
        <v>2.9956</v>
      </c>
      <c r="G24" s="66">
        <f t="shared" si="1"/>
        <v>10</v>
      </c>
      <c r="H24" s="65">
        <f>VLOOKUP($A24,'Return Data'!$B$7:$R$2843,7,0)</f>
        <v>4.2976000000000001</v>
      </c>
      <c r="I24" s="66">
        <f t="shared" si="2"/>
        <v>6</v>
      </c>
      <c r="J24" s="65">
        <f>VLOOKUP($A24,'Return Data'!$B$7:$R$2843,8,0)</f>
        <v>4.5175999999999998</v>
      </c>
      <c r="K24" s="66">
        <f t="shared" si="3"/>
        <v>7</v>
      </c>
      <c r="L24" s="65">
        <f>VLOOKUP($A24,'Return Data'!$B$7:$R$2843,9,0)</f>
        <v>5.3219000000000003</v>
      </c>
      <c r="M24" s="66">
        <f t="shared" si="4"/>
        <v>12</v>
      </c>
      <c r="N24" s="65">
        <f>VLOOKUP($A24,'Return Data'!$B$7:$R$2843,10,0)</f>
        <v>5.0484</v>
      </c>
      <c r="O24" s="66">
        <f t="shared" si="5"/>
        <v>14</v>
      </c>
      <c r="P24" s="65">
        <f>VLOOKUP($A24,'Return Data'!$B$7:$R$2843,11,0)</f>
        <v>4.0419</v>
      </c>
      <c r="Q24" s="66">
        <f t="shared" si="6"/>
        <v>13</v>
      </c>
      <c r="R24" s="65">
        <f>VLOOKUP($A24,'Return Data'!$B$7:$R$2843,12,0)</f>
        <v>4.7106000000000003</v>
      </c>
      <c r="S24" s="66">
        <f t="shared" si="7"/>
        <v>14</v>
      </c>
      <c r="T24" s="65">
        <f>VLOOKUP($A24,'Return Data'!$B$7:$R$2843,13,0)</f>
        <v>5.9013</v>
      </c>
      <c r="U24" s="66">
        <f t="shared" si="8"/>
        <v>18</v>
      </c>
      <c r="V24" s="65">
        <f>VLOOKUP($A24,'Return Data'!$B$7:$R$2843,17,0)</f>
        <v>7.0667999999999997</v>
      </c>
      <c r="W24" s="66">
        <f t="shared" si="9"/>
        <v>10</v>
      </c>
      <c r="X24" s="65">
        <f>VLOOKUP($A24,'Return Data'!$B$7:$R$2843,14,0)</f>
        <v>7.5019</v>
      </c>
      <c r="Y24" s="66">
        <f t="shared" si="10"/>
        <v>10</v>
      </c>
      <c r="Z24" s="65">
        <f>VLOOKUP($A24,'Return Data'!$B$7:$R$2843,16,0)</f>
        <v>7.3651999999999997</v>
      </c>
      <c r="AA24" s="67">
        <f t="shared" si="11"/>
        <v>19</v>
      </c>
    </row>
    <row r="25" spans="1:27" x14ac:dyDescent="0.3">
      <c r="A25" s="63" t="s">
        <v>1052</v>
      </c>
      <c r="B25" s="64">
        <f>VLOOKUP($A25,'Return Data'!$B$7:$R$2843,3,0)</f>
        <v>44330</v>
      </c>
      <c r="C25" s="65">
        <f>VLOOKUP($A25,'Return Data'!$B$7:$R$2843,4,0)</f>
        <v>1901.7565</v>
      </c>
      <c r="D25" s="65">
        <f>VLOOKUP($A25,'Return Data'!$B$7:$R$2843,5,0)</f>
        <v>2.0068000000000001</v>
      </c>
      <c r="E25" s="66">
        <f t="shared" si="0"/>
        <v>20</v>
      </c>
      <c r="F25" s="65">
        <f>VLOOKUP($A25,'Return Data'!$B$7:$R$2843,6,0)</f>
        <v>0.94120000000000004</v>
      </c>
      <c r="G25" s="66">
        <f t="shared" si="1"/>
        <v>22</v>
      </c>
      <c r="H25" s="65">
        <f>VLOOKUP($A25,'Return Data'!$B$7:$R$2843,7,0)</f>
        <v>3.0619000000000001</v>
      </c>
      <c r="I25" s="66">
        <f t="shared" si="2"/>
        <v>13</v>
      </c>
      <c r="J25" s="65">
        <f>VLOOKUP($A25,'Return Data'!$B$7:$R$2843,8,0)</f>
        <v>3.7804000000000002</v>
      </c>
      <c r="K25" s="66">
        <f t="shared" si="3"/>
        <v>11</v>
      </c>
      <c r="L25" s="65">
        <f>VLOOKUP($A25,'Return Data'!$B$7:$R$2843,9,0)</f>
        <v>4.9554</v>
      </c>
      <c r="M25" s="66">
        <f t="shared" si="4"/>
        <v>17</v>
      </c>
      <c r="N25" s="65">
        <f>VLOOKUP($A25,'Return Data'!$B$7:$R$2843,10,0)</f>
        <v>4.9377000000000004</v>
      </c>
      <c r="O25" s="66">
        <f t="shared" si="5"/>
        <v>16</v>
      </c>
      <c r="P25" s="65">
        <f>VLOOKUP($A25,'Return Data'!$B$7:$R$2843,11,0)</f>
        <v>3.867</v>
      </c>
      <c r="Q25" s="66">
        <f t="shared" si="6"/>
        <v>17</v>
      </c>
      <c r="R25" s="65">
        <f>VLOOKUP($A25,'Return Data'!$B$7:$R$2843,12,0)</f>
        <v>4.4869000000000003</v>
      </c>
      <c r="S25" s="66">
        <f t="shared" si="7"/>
        <v>17</v>
      </c>
      <c r="T25" s="65">
        <f>VLOOKUP($A25,'Return Data'!$B$7:$R$2843,13,0)</f>
        <v>6.2839</v>
      </c>
      <c r="U25" s="66">
        <f t="shared" si="8"/>
        <v>15</v>
      </c>
      <c r="V25" s="65">
        <f>VLOOKUP($A25,'Return Data'!$B$7:$R$2843,17,0)</f>
        <v>6.0002000000000004</v>
      </c>
      <c r="W25" s="66">
        <f t="shared" si="9"/>
        <v>14</v>
      </c>
      <c r="X25" s="65">
        <f>VLOOKUP($A25,'Return Data'!$B$7:$R$2843,14,0)</f>
        <v>6.6798000000000002</v>
      </c>
      <c r="Y25" s="66">
        <f t="shared" si="10"/>
        <v>14</v>
      </c>
      <c r="Z25" s="65">
        <f>VLOOKUP($A25,'Return Data'!$B$7:$R$2843,16,0)</f>
        <v>7.4191000000000003</v>
      </c>
      <c r="AA25" s="67">
        <f t="shared" si="11"/>
        <v>17</v>
      </c>
    </row>
    <row r="26" spans="1:27" x14ac:dyDescent="0.3">
      <c r="A26" s="63" t="s">
        <v>1055</v>
      </c>
      <c r="B26" s="64">
        <f>VLOOKUP($A26,'Return Data'!$B$7:$R$2843,3,0)</f>
        <v>44330</v>
      </c>
      <c r="C26" s="65">
        <f>VLOOKUP($A26,'Return Data'!$B$7:$R$2843,4,0)</f>
        <v>3043.1327999999999</v>
      </c>
      <c r="D26" s="65">
        <f>VLOOKUP($A26,'Return Data'!$B$7:$R$2843,5,0)</f>
        <v>5.7523999999999997</v>
      </c>
      <c r="E26" s="66">
        <f t="shared" si="0"/>
        <v>2</v>
      </c>
      <c r="F26" s="65">
        <f>VLOOKUP($A26,'Return Data'!$B$7:$R$2843,6,0)</f>
        <v>5.9821</v>
      </c>
      <c r="G26" s="66">
        <f t="shared" si="1"/>
        <v>3</v>
      </c>
      <c r="H26" s="65">
        <f>VLOOKUP($A26,'Return Data'!$B$7:$R$2843,7,0)</f>
        <v>5.5119999999999996</v>
      </c>
      <c r="I26" s="66">
        <f t="shared" si="2"/>
        <v>3</v>
      </c>
      <c r="J26" s="65">
        <f>VLOOKUP($A26,'Return Data'!$B$7:$R$2843,8,0)</f>
        <v>5.5369999999999999</v>
      </c>
      <c r="K26" s="66">
        <f t="shared" si="3"/>
        <v>3</v>
      </c>
      <c r="L26" s="65">
        <f>VLOOKUP($A26,'Return Data'!$B$7:$R$2843,9,0)</f>
        <v>6.0183999999999997</v>
      </c>
      <c r="M26" s="66">
        <f t="shared" si="4"/>
        <v>4</v>
      </c>
      <c r="N26" s="65">
        <f>VLOOKUP($A26,'Return Data'!$B$7:$R$2843,10,0)</f>
        <v>6.5537999999999998</v>
      </c>
      <c r="O26" s="66">
        <f t="shared" si="5"/>
        <v>3</v>
      </c>
      <c r="P26" s="65">
        <f>VLOOKUP($A26,'Return Data'!$B$7:$R$2843,11,0)</f>
        <v>5.1745999999999999</v>
      </c>
      <c r="Q26" s="66">
        <f t="shared" si="6"/>
        <v>3</v>
      </c>
      <c r="R26" s="65">
        <f>VLOOKUP($A26,'Return Data'!$B$7:$R$2843,12,0)</f>
        <v>5.8144</v>
      </c>
      <c r="S26" s="66">
        <f t="shared" si="7"/>
        <v>3</v>
      </c>
      <c r="T26" s="65">
        <f>VLOOKUP($A26,'Return Data'!$B$7:$R$2843,13,0)</f>
        <v>7.4793000000000003</v>
      </c>
      <c r="U26" s="66">
        <f t="shared" si="8"/>
        <v>9</v>
      </c>
      <c r="V26" s="65">
        <f>VLOOKUP($A26,'Return Data'!$B$7:$R$2843,17,0)</f>
        <v>6.9272999999999998</v>
      </c>
      <c r="W26" s="66">
        <f t="shared" si="9"/>
        <v>12</v>
      </c>
      <c r="X26" s="65">
        <f>VLOOKUP($A26,'Return Data'!$B$7:$R$2843,14,0)</f>
        <v>7.5090000000000003</v>
      </c>
      <c r="Y26" s="66">
        <f t="shared" si="10"/>
        <v>9</v>
      </c>
      <c r="Z26" s="65">
        <f>VLOOKUP($A26,'Return Data'!$B$7:$R$2843,16,0)</f>
        <v>8.2248999999999999</v>
      </c>
      <c r="AA26" s="67">
        <f t="shared" si="11"/>
        <v>8</v>
      </c>
    </row>
    <row r="27" spans="1:27" x14ac:dyDescent="0.3">
      <c r="A27" s="63" t="s">
        <v>1057</v>
      </c>
      <c r="B27" s="64">
        <f>VLOOKUP($A27,'Return Data'!$B$7:$R$2843,3,0)</f>
        <v>44330</v>
      </c>
      <c r="C27" s="65">
        <f>VLOOKUP($A27,'Return Data'!$B$7:$R$2843,4,0)</f>
        <v>24.686599999999999</v>
      </c>
      <c r="D27" s="65">
        <f>VLOOKUP($A27,'Return Data'!$B$7:$R$2843,5,0)</f>
        <v>4.5846</v>
      </c>
      <c r="E27" s="66">
        <f t="shared" si="0"/>
        <v>6</v>
      </c>
      <c r="F27" s="65">
        <f>VLOOKUP($A27,'Return Data'!$B$7:$R$2843,6,0)</f>
        <v>4.0427</v>
      </c>
      <c r="G27" s="66">
        <f t="shared" si="1"/>
        <v>5</v>
      </c>
      <c r="H27" s="65">
        <f>VLOOKUP($A27,'Return Data'!$B$7:$R$2843,7,0)</f>
        <v>3.7835999999999999</v>
      </c>
      <c r="I27" s="66">
        <f t="shared" si="2"/>
        <v>9</v>
      </c>
      <c r="J27" s="65">
        <f>VLOOKUP($A27,'Return Data'!$B$7:$R$2843,8,0)</f>
        <v>4.4644000000000004</v>
      </c>
      <c r="K27" s="66">
        <f t="shared" si="3"/>
        <v>8</v>
      </c>
      <c r="L27" s="65">
        <f>VLOOKUP($A27,'Return Data'!$B$7:$R$2843,9,0)</f>
        <v>5.3384</v>
      </c>
      <c r="M27" s="66">
        <f t="shared" si="4"/>
        <v>11</v>
      </c>
      <c r="N27" s="65">
        <f>VLOOKUP($A27,'Return Data'!$B$7:$R$2843,10,0)</f>
        <v>5.0925000000000002</v>
      </c>
      <c r="O27" s="66">
        <f t="shared" si="5"/>
        <v>13</v>
      </c>
      <c r="P27" s="65">
        <f>VLOOKUP($A27,'Return Data'!$B$7:$R$2843,11,0)</f>
        <v>4.5368000000000004</v>
      </c>
      <c r="Q27" s="66">
        <f t="shared" si="6"/>
        <v>7</v>
      </c>
      <c r="R27" s="65">
        <f>VLOOKUP($A27,'Return Data'!$B$7:$R$2843,12,0)</f>
        <v>5.1772</v>
      </c>
      <c r="S27" s="66">
        <f t="shared" si="7"/>
        <v>7</v>
      </c>
      <c r="T27" s="65">
        <f>VLOOKUP($A27,'Return Data'!$B$7:$R$2843,13,0)</f>
        <v>3.0283000000000002</v>
      </c>
      <c r="U27" s="66">
        <f t="shared" si="8"/>
        <v>25</v>
      </c>
      <c r="V27" s="65">
        <f>VLOOKUP($A27,'Return Data'!$B$7:$R$2843,17,0)</f>
        <v>-3.5956000000000001</v>
      </c>
      <c r="W27" s="66">
        <f t="shared" si="9"/>
        <v>24</v>
      </c>
      <c r="X27" s="65">
        <f>VLOOKUP($A27,'Return Data'!$B$7:$R$2843,14,0)</f>
        <v>0.16550000000000001</v>
      </c>
      <c r="Y27" s="66">
        <f t="shared" si="10"/>
        <v>23</v>
      </c>
      <c r="Z27" s="65">
        <f>VLOOKUP($A27,'Return Data'!$B$7:$R$2843,16,0)</f>
        <v>5.8712999999999997</v>
      </c>
      <c r="AA27" s="67">
        <f t="shared" si="11"/>
        <v>23</v>
      </c>
    </row>
    <row r="28" spans="1:27" x14ac:dyDescent="0.3">
      <c r="A28" s="63" t="s">
        <v>1059</v>
      </c>
      <c r="B28" s="64">
        <f>VLOOKUP($A28,'Return Data'!$B$7:$R$2843,3,0)</f>
        <v>44330</v>
      </c>
      <c r="C28" s="65">
        <f>VLOOKUP($A28,'Return Data'!$B$7:$R$2843,4,0)</f>
        <v>2862.7746999999999</v>
      </c>
      <c r="D28" s="65">
        <f>VLOOKUP($A28,'Return Data'!$B$7:$R$2843,5,0)</f>
        <v>0.62919999999999998</v>
      </c>
      <c r="E28" s="66">
        <f t="shared" si="0"/>
        <v>24</v>
      </c>
      <c r="F28" s="65">
        <f>VLOOKUP($A28,'Return Data'!$B$7:$R$2843,6,0)</f>
        <v>-5.4999999999999997E-3</v>
      </c>
      <c r="G28" s="66">
        <f t="shared" si="1"/>
        <v>26</v>
      </c>
      <c r="H28" s="65">
        <f>VLOOKUP($A28,'Return Data'!$B$7:$R$2843,7,0)</f>
        <v>2.6110000000000002</v>
      </c>
      <c r="I28" s="66">
        <f t="shared" si="2"/>
        <v>22</v>
      </c>
      <c r="J28" s="65">
        <f>VLOOKUP($A28,'Return Data'!$B$7:$R$2843,8,0)</f>
        <v>3.4742999999999999</v>
      </c>
      <c r="K28" s="66">
        <f t="shared" si="3"/>
        <v>21</v>
      </c>
      <c r="L28" s="65">
        <f>VLOOKUP($A28,'Return Data'!$B$7:$R$2843,9,0)</f>
        <v>4.7645999999999997</v>
      </c>
      <c r="M28" s="66">
        <f t="shared" si="4"/>
        <v>19</v>
      </c>
      <c r="N28" s="65">
        <f>VLOOKUP($A28,'Return Data'!$B$7:$R$2843,10,0)</f>
        <v>4.7262000000000004</v>
      </c>
      <c r="O28" s="66">
        <f t="shared" si="5"/>
        <v>18</v>
      </c>
      <c r="P28" s="65">
        <f>VLOOKUP($A28,'Return Data'!$B$7:$R$2843,11,0)</f>
        <v>3.8153999999999999</v>
      </c>
      <c r="Q28" s="66">
        <f t="shared" si="6"/>
        <v>20</v>
      </c>
      <c r="R28" s="65">
        <f>VLOOKUP($A28,'Return Data'!$B$7:$R$2843,12,0)</f>
        <v>4.0659000000000001</v>
      </c>
      <c r="S28" s="66">
        <f t="shared" si="7"/>
        <v>23</v>
      </c>
      <c r="T28" s="65">
        <f>VLOOKUP($A28,'Return Data'!$B$7:$R$2843,13,0)</f>
        <v>10.4338</v>
      </c>
      <c r="U28" s="66">
        <f t="shared" si="8"/>
        <v>5</v>
      </c>
      <c r="V28" s="65">
        <f>VLOOKUP($A28,'Return Data'!$B$7:$R$2843,17,0)</f>
        <v>-3.0432000000000001</v>
      </c>
      <c r="W28" s="66">
        <f t="shared" si="9"/>
        <v>23</v>
      </c>
      <c r="X28" s="65">
        <f>VLOOKUP($A28,'Return Data'!$B$7:$R$2843,14,0)</f>
        <v>-0.186</v>
      </c>
      <c r="Y28" s="66">
        <f t="shared" si="10"/>
        <v>24</v>
      </c>
      <c r="Z28" s="65">
        <f>VLOOKUP($A28,'Return Data'!$B$7:$R$2843,16,0)</f>
        <v>5.5288000000000004</v>
      </c>
      <c r="AA28" s="67">
        <f t="shared" si="11"/>
        <v>24</v>
      </c>
    </row>
    <row r="29" spans="1:27" x14ac:dyDescent="0.3">
      <c r="A29" s="63" t="s">
        <v>1061</v>
      </c>
      <c r="B29" s="64">
        <f>VLOOKUP($A29,'Return Data'!$B$7:$R$2843,3,0)</f>
        <v>44330</v>
      </c>
      <c r="C29" s="65">
        <f>VLOOKUP($A29,'Return Data'!$B$7:$R$2843,4,0)</f>
        <v>2810.7368999999999</v>
      </c>
      <c r="D29" s="65">
        <f>VLOOKUP($A29,'Return Data'!$B$7:$R$2843,5,0)</f>
        <v>3.4296000000000002</v>
      </c>
      <c r="E29" s="66">
        <f t="shared" si="0"/>
        <v>10</v>
      </c>
      <c r="F29" s="65">
        <f>VLOOKUP($A29,'Return Data'!$B$7:$R$2843,6,0)</f>
        <v>2.9277000000000002</v>
      </c>
      <c r="G29" s="66">
        <f t="shared" si="1"/>
        <v>11</v>
      </c>
      <c r="H29" s="65">
        <f>VLOOKUP($A29,'Return Data'!$B$7:$R$2843,7,0)</f>
        <v>3.0464000000000002</v>
      </c>
      <c r="I29" s="66">
        <f t="shared" si="2"/>
        <v>14</v>
      </c>
      <c r="J29" s="65">
        <f>VLOOKUP($A29,'Return Data'!$B$7:$R$2843,8,0)</f>
        <v>3.6194000000000002</v>
      </c>
      <c r="K29" s="66">
        <f t="shared" si="3"/>
        <v>14</v>
      </c>
      <c r="L29" s="65">
        <f>VLOOKUP($A29,'Return Data'!$B$7:$R$2843,9,0)</f>
        <v>4.4927999999999999</v>
      </c>
      <c r="M29" s="66">
        <f t="shared" si="4"/>
        <v>22</v>
      </c>
      <c r="N29" s="65">
        <f>VLOOKUP($A29,'Return Data'!$B$7:$R$2843,10,0)</f>
        <v>4.1017000000000001</v>
      </c>
      <c r="O29" s="66">
        <f t="shared" si="5"/>
        <v>23</v>
      </c>
      <c r="P29" s="65">
        <f>VLOOKUP($A29,'Return Data'!$B$7:$R$2843,11,0)</f>
        <v>3.669</v>
      </c>
      <c r="Q29" s="66">
        <f t="shared" si="6"/>
        <v>23</v>
      </c>
      <c r="R29" s="65">
        <f>VLOOKUP($A29,'Return Data'!$B$7:$R$2843,12,0)</f>
        <v>4.3354999999999997</v>
      </c>
      <c r="S29" s="66">
        <f t="shared" si="7"/>
        <v>20</v>
      </c>
      <c r="T29" s="65">
        <f>VLOOKUP($A29,'Return Data'!$B$7:$R$2843,13,0)</f>
        <v>5.6421000000000001</v>
      </c>
      <c r="U29" s="66">
        <f t="shared" si="8"/>
        <v>20</v>
      </c>
      <c r="V29" s="65">
        <f>VLOOKUP($A29,'Return Data'!$B$7:$R$2843,17,0)</f>
        <v>7.1148999999999996</v>
      </c>
      <c r="W29" s="66">
        <f t="shared" si="9"/>
        <v>9</v>
      </c>
      <c r="X29" s="65">
        <f>VLOOKUP($A29,'Return Data'!$B$7:$R$2843,14,0)</f>
        <v>7.4686000000000003</v>
      </c>
      <c r="Y29" s="66">
        <f t="shared" si="10"/>
        <v>11</v>
      </c>
      <c r="Z29" s="65">
        <f>VLOOKUP($A29,'Return Data'!$B$7:$R$2843,16,0)</f>
        <v>8.0061</v>
      </c>
      <c r="AA29" s="67">
        <f t="shared" si="11"/>
        <v>12</v>
      </c>
    </row>
    <row r="30" spans="1:27" x14ac:dyDescent="0.3">
      <c r="A30" s="63" t="s">
        <v>1062</v>
      </c>
      <c r="B30" s="64">
        <f>VLOOKUP($A30,'Return Data'!$B$7:$R$2843,3,0)</f>
        <v>44330</v>
      </c>
      <c r="C30" s="65">
        <f>VLOOKUP($A30,'Return Data'!$B$7:$R$2843,4,0)</f>
        <v>27.2577</v>
      </c>
      <c r="D30" s="65">
        <f>VLOOKUP($A30,'Return Data'!$B$7:$R$2843,5,0)</f>
        <v>1.9419</v>
      </c>
      <c r="E30" s="66">
        <f t="shared" si="0"/>
        <v>21</v>
      </c>
      <c r="F30" s="65">
        <f>VLOOKUP($A30,'Return Data'!$B$7:$R$2843,6,0)</f>
        <v>2.8574000000000002</v>
      </c>
      <c r="G30" s="66">
        <f t="shared" si="1"/>
        <v>12</v>
      </c>
      <c r="H30" s="65">
        <f>VLOOKUP($A30,'Return Data'!$B$7:$R$2843,7,0)</f>
        <v>3.0817000000000001</v>
      </c>
      <c r="I30" s="66">
        <f t="shared" si="2"/>
        <v>12</v>
      </c>
      <c r="J30" s="65">
        <f>VLOOKUP($A30,'Return Data'!$B$7:$R$2843,8,0)</f>
        <v>3.5821000000000001</v>
      </c>
      <c r="K30" s="66">
        <f t="shared" si="3"/>
        <v>16</v>
      </c>
      <c r="L30" s="65">
        <f>VLOOKUP($A30,'Return Data'!$B$7:$R$2843,9,0)</f>
        <v>4.6722999999999999</v>
      </c>
      <c r="M30" s="66">
        <f t="shared" si="4"/>
        <v>21</v>
      </c>
      <c r="N30" s="65">
        <f>VLOOKUP($A30,'Return Data'!$B$7:$R$2843,10,0)</f>
        <v>4.5103</v>
      </c>
      <c r="O30" s="66">
        <f t="shared" si="5"/>
        <v>19</v>
      </c>
      <c r="P30" s="65">
        <f>VLOOKUP($A30,'Return Data'!$B$7:$R$2843,11,0)</f>
        <v>3.7711999999999999</v>
      </c>
      <c r="Q30" s="66">
        <f t="shared" si="6"/>
        <v>22</v>
      </c>
      <c r="R30" s="65">
        <f>VLOOKUP($A30,'Return Data'!$B$7:$R$2843,12,0)</f>
        <v>4.0796000000000001</v>
      </c>
      <c r="S30" s="66">
        <f t="shared" si="7"/>
        <v>22</v>
      </c>
      <c r="T30" s="65">
        <f>VLOOKUP($A30,'Return Data'!$B$7:$R$2843,13,0)</f>
        <v>5.3331999999999997</v>
      </c>
      <c r="U30" s="66">
        <f t="shared" si="8"/>
        <v>23</v>
      </c>
      <c r="V30" s="65">
        <f>VLOOKUP($A30,'Return Data'!$B$7:$R$2843,17,0)</f>
        <v>1.4218</v>
      </c>
      <c r="W30" s="66">
        <f t="shared" si="9"/>
        <v>20</v>
      </c>
      <c r="X30" s="65">
        <f>VLOOKUP($A30,'Return Data'!$B$7:$R$2843,14,0)</f>
        <v>3.6164999999999998</v>
      </c>
      <c r="Y30" s="66">
        <f t="shared" si="10"/>
        <v>20</v>
      </c>
      <c r="Z30" s="65">
        <f>VLOOKUP($A30,'Return Data'!$B$7:$R$2843,16,0)</f>
        <v>6.8582000000000001</v>
      </c>
      <c r="AA30" s="67">
        <f t="shared" si="11"/>
        <v>20</v>
      </c>
    </row>
    <row r="31" spans="1:27" x14ac:dyDescent="0.3">
      <c r="A31" s="63" t="s">
        <v>1066</v>
      </c>
      <c r="B31" s="64">
        <f>VLOOKUP($A31,'Return Data'!$B$7:$R$2843,3,0)</f>
        <v>44330</v>
      </c>
      <c r="C31" s="65">
        <f>VLOOKUP($A31,'Return Data'!$B$7:$R$2843,4,0)</f>
        <v>3138.3325</v>
      </c>
      <c r="D31" s="65">
        <f>VLOOKUP($A31,'Return Data'!$B$7:$R$2843,5,0)</f>
        <v>2.5771000000000002</v>
      </c>
      <c r="E31" s="66">
        <f t="shared" si="0"/>
        <v>16</v>
      </c>
      <c r="F31" s="65">
        <f>VLOOKUP($A31,'Return Data'!$B$7:$R$2843,6,0)</f>
        <v>2.3820000000000001</v>
      </c>
      <c r="G31" s="66">
        <f t="shared" si="1"/>
        <v>13</v>
      </c>
      <c r="H31" s="65">
        <f>VLOOKUP($A31,'Return Data'!$B$7:$R$2843,7,0)</f>
        <v>2.8052999999999999</v>
      </c>
      <c r="I31" s="66">
        <f t="shared" si="2"/>
        <v>18</v>
      </c>
      <c r="J31" s="65">
        <f>VLOOKUP($A31,'Return Data'!$B$7:$R$2843,8,0)</f>
        <v>3.6044999999999998</v>
      </c>
      <c r="K31" s="66">
        <f t="shared" si="3"/>
        <v>15</v>
      </c>
      <c r="L31" s="65">
        <f>VLOOKUP($A31,'Return Data'!$B$7:$R$2843,9,0)</f>
        <v>5.4267000000000003</v>
      </c>
      <c r="M31" s="66">
        <f t="shared" si="4"/>
        <v>9</v>
      </c>
      <c r="N31" s="65">
        <f>VLOOKUP($A31,'Return Data'!$B$7:$R$2843,10,0)</f>
        <v>5.1177999999999999</v>
      </c>
      <c r="O31" s="66">
        <f t="shared" si="5"/>
        <v>11</v>
      </c>
      <c r="P31" s="65">
        <f>VLOOKUP($A31,'Return Data'!$B$7:$R$2843,11,0)</f>
        <v>3.9102999999999999</v>
      </c>
      <c r="Q31" s="66">
        <f t="shared" si="6"/>
        <v>16</v>
      </c>
      <c r="R31" s="65">
        <f>VLOOKUP($A31,'Return Data'!$B$7:$R$2843,12,0)</f>
        <v>4.7249999999999996</v>
      </c>
      <c r="S31" s="66">
        <f t="shared" si="7"/>
        <v>13</v>
      </c>
      <c r="T31" s="65">
        <f>VLOOKUP($A31,'Return Data'!$B$7:$R$2843,13,0)</f>
        <v>6.1797000000000004</v>
      </c>
      <c r="U31" s="66">
        <f t="shared" si="8"/>
        <v>16</v>
      </c>
      <c r="V31" s="65">
        <f>VLOOKUP($A31,'Return Data'!$B$7:$R$2843,17,0)</f>
        <v>4.2286000000000001</v>
      </c>
      <c r="W31" s="66">
        <f t="shared" si="9"/>
        <v>19</v>
      </c>
      <c r="X31" s="65">
        <f>VLOOKUP($A31,'Return Data'!$B$7:$R$2843,14,0)</f>
        <v>5.5052000000000003</v>
      </c>
      <c r="Y31" s="66">
        <f t="shared" si="10"/>
        <v>19</v>
      </c>
      <c r="Z31" s="65">
        <f>VLOOKUP($A31,'Return Data'!$B$7:$R$2843,16,0)</f>
        <v>7.4420999999999999</v>
      </c>
      <c r="AA31" s="67">
        <f t="shared" si="11"/>
        <v>16</v>
      </c>
    </row>
    <row r="32" spans="1:27" x14ac:dyDescent="0.3">
      <c r="A32" s="63" t="s">
        <v>1067</v>
      </c>
      <c r="B32" s="64">
        <f>VLOOKUP($A32,'Return Data'!$B$7:$R$2843,3,0)</f>
        <v>44330</v>
      </c>
      <c r="C32" s="65">
        <f>VLOOKUP($A32,'Return Data'!$B$7:$R$2843,4,0)</f>
        <v>31.466999999999999</v>
      </c>
      <c r="D32" s="65">
        <f>VLOOKUP($A32,'Return Data'!$B$7:$R$2843,5,0)</f>
        <v>0</v>
      </c>
      <c r="E32" s="66">
        <f t="shared" si="0"/>
        <v>26</v>
      </c>
      <c r="F32" s="65">
        <f>VLOOKUP($A32,'Return Data'!$B$7:$R$2843,6,0)</f>
        <v>0</v>
      </c>
      <c r="G32" s="66">
        <f t="shared" si="1"/>
        <v>25</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-0.2172</v>
      </c>
      <c r="S32" s="66">
        <f t="shared" si="7"/>
        <v>26</v>
      </c>
      <c r="T32" s="65">
        <f>VLOOKUP($A32,'Return Data'!$B$7:$R$2843,13,0)</f>
        <v>-7.0204000000000004</v>
      </c>
      <c r="U32" s="66">
        <f t="shared" si="8"/>
        <v>26</v>
      </c>
      <c r="V32" s="65"/>
      <c r="W32" s="66"/>
      <c r="X32" s="65"/>
      <c r="Y32" s="66"/>
      <c r="Z32" s="65">
        <f>VLOOKUP($A32,'Return Data'!$B$7:$R$2843,16,0)</f>
        <v>-18.6343</v>
      </c>
      <c r="AA32" s="67">
        <f t="shared" si="11"/>
        <v>26</v>
      </c>
    </row>
    <row r="33" spans="1:27" x14ac:dyDescent="0.3">
      <c r="A33" s="63" t="s">
        <v>1068</v>
      </c>
      <c r="B33" s="64">
        <f>VLOOKUP($A33,'Return Data'!$B$7:$R$2843,3,0)</f>
        <v>44330</v>
      </c>
      <c r="C33" s="65">
        <f>VLOOKUP($A33,'Return Data'!$B$7:$R$2843,4,0)</f>
        <v>2659.9951999999998</v>
      </c>
      <c r="D33" s="65">
        <f>VLOOKUP($A33,'Return Data'!$B$7:$R$2843,5,0)</f>
        <v>0.47749999999999998</v>
      </c>
      <c r="E33" s="66">
        <f t="shared" si="0"/>
        <v>25</v>
      </c>
      <c r="F33" s="65">
        <f>VLOOKUP($A33,'Return Data'!$B$7:$R$2843,6,0)</f>
        <v>1.3865000000000001</v>
      </c>
      <c r="G33" s="66">
        <f t="shared" si="1"/>
        <v>20</v>
      </c>
      <c r="H33" s="65">
        <f>VLOOKUP($A33,'Return Data'!$B$7:$R$2843,7,0)</f>
        <v>2.7273999999999998</v>
      </c>
      <c r="I33" s="66">
        <f t="shared" si="2"/>
        <v>19</v>
      </c>
      <c r="J33" s="65">
        <f>VLOOKUP($A33,'Return Data'!$B$7:$R$2843,8,0)</f>
        <v>3.5038</v>
      </c>
      <c r="K33" s="66">
        <f t="shared" si="3"/>
        <v>19</v>
      </c>
      <c r="L33" s="65">
        <f>VLOOKUP($A33,'Return Data'!$B$7:$R$2843,9,0)</f>
        <v>4.718</v>
      </c>
      <c r="M33" s="66">
        <f t="shared" si="4"/>
        <v>20</v>
      </c>
      <c r="N33" s="65">
        <f>VLOOKUP($A33,'Return Data'!$B$7:$R$2843,10,0)</f>
        <v>4.8597000000000001</v>
      </c>
      <c r="O33" s="66">
        <f t="shared" si="5"/>
        <v>17</v>
      </c>
      <c r="P33" s="65">
        <f>VLOOKUP($A33,'Return Data'!$B$7:$R$2843,11,0)</f>
        <v>3.7886000000000002</v>
      </c>
      <c r="Q33" s="66">
        <f t="shared" si="6"/>
        <v>21</v>
      </c>
      <c r="R33" s="65">
        <f>VLOOKUP($A33,'Return Data'!$B$7:$R$2843,12,0)</f>
        <v>4.3457999999999997</v>
      </c>
      <c r="S33" s="66">
        <f t="shared" si="7"/>
        <v>19</v>
      </c>
      <c r="T33" s="65">
        <f>VLOOKUP($A33,'Return Data'!$B$7:$R$2843,13,0)</f>
        <v>5.7511999999999999</v>
      </c>
      <c r="U33" s="66">
        <f t="shared" si="8"/>
        <v>19</v>
      </c>
      <c r="V33" s="65">
        <f>VLOOKUP($A33,'Return Data'!$B$7:$R$2843,17,0)</f>
        <v>0.9204</v>
      </c>
      <c r="W33" s="66">
        <f>RANK(V33,V$8:V$33,0)</f>
        <v>21</v>
      </c>
      <c r="X33" s="65">
        <f>VLOOKUP($A33,'Return Data'!$B$7:$R$2843,14,0)</f>
        <v>3.1147999999999998</v>
      </c>
      <c r="Y33" s="66">
        <f>RANK(X33,X$8:X$33,0)</f>
        <v>21</v>
      </c>
      <c r="Z33" s="65">
        <f>VLOOKUP($A33,'Return Data'!$B$7:$R$2843,16,0)</f>
        <v>6.6565000000000003</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3.2001461538461538</v>
      </c>
      <c r="E35" s="74"/>
      <c r="F35" s="75">
        <f>AVERAGE(F8:F33)</f>
        <v>2.86053076923077</v>
      </c>
      <c r="G35" s="74"/>
      <c r="H35" s="75">
        <f>AVERAGE(H8:H33)</f>
        <v>3.7890576923076926</v>
      </c>
      <c r="I35" s="74"/>
      <c r="J35" s="75">
        <f>AVERAGE(J8:J33)</f>
        <v>4.2399346153846151</v>
      </c>
      <c r="K35" s="74"/>
      <c r="L35" s="75">
        <f>AVERAGE(L8:L33)</f>
        <v>5.4004807692307679</v>
      </c>
      <c r="M35" s="74"/>
      <c r="N35" s="75">
        <f>AVERAGE(N8:N33)</f>
        <v>5.1923153846153847</v>
      </c>
      <c r="O35" s="74"/>
      <c r="P35" s="75">
        <f>AVERAGE(P8:P33)</f>
        <v>4.6106846153846153</v>
      </c>
      <c r="Q35" s="74"/>
      <c r="R35" s="75">
        <f>AVERAGE(R8:R33)</f>
        <v>5.1073692307692315</v>
      </c>
      <c r="S35" s="74"/>
      <c r="T35" s="75">
        <f>AVERAGE(T8:T33)</f>
        <v>8.1777346153846153</v>
      </c>
      <c r="U35" s="74"/>
      <c r="V35" s="75">
        <f>AVERAGE(V8:V33)</f>
        <v>4.3176960000000006</v>
      </c>
      <c r="W35" s="74"/>
      <c r="X35" s="75">
        <f>AVERAGE(X8:X33)</f>
        <v>5.5205039999999999</v>
      </c>
      <c r="Y35" s="74"/>
      <c r="Z35" s="75">
        <f>AVERAGE(Z8:Z33)</f>
        <v>6.4590230769230761</v>
      </c>
      <c r="AA35" s="76"/>
    </row>
    <row r="36" spans="1:27" x14ac:dyDescent="0.3">
      <c r="A36" s="73" t="s">
        <v>28</v>
      </c>
      <c r="B36" s="74"/>
      <c r="C36" s="74"/>
      <c r="D36" s="75">
        <f>MIN(D8:D33)</f>
        <v>0</v>
      </c>
      <c r="E36" s="74"/>
      <c r="F36" s="75">
        <f>MIN(F8:F33)</f>
        <v>-5.4999999999999997E-3</v>
      </c>
      <c r="G36" s="74"/>
      <c r="H36" s="75">
        <f>MIN(H8:H33)</f>
        <v>0</v>
      </c>
      <c r="I36" s="74"/>
      <c r="J36" s="75">
        <f>MIN(J8:J33)</f>
        <v>0</v>
      </c>
      <c r="K36" s="74"/>
      <c r="L36" s="75">
        <f>MIN(L8:L33)</f>
        <v>0</v>
      </c>
      <c r="M36" s="74"/>
      <c r="N36" s="75">
        <f>MIN(N8:N33)</f>
        <v>0</v>
      </c>
      <c r="O36" s="74"/>
      <c r="P36" s="75">
        <f>MIN(P8:P33)</f>
        <v>0</v>
      </c>
      <c r="Q36" s="74"/>
      <c r="R36" s="75">
        <f>MIN(R8:R33)</f>
        <v>-0.2172</v>
      </c>
      <c r="S36" s="74"/>
      <c r="T36" s="75">
        <f>MIN(T8:T33)</f>
        <v>-7.0204000000000004</v>
      </c>
      <c r="U36" s="74"/>
      <c r="V36" s="75">
        <f>MIN(V8:V33)</f>
        <v>-14.6775</v>
      </c>
      <c r="W36" s="74"/>
      <c r="X36" s="75">
        <f>MIN(X8:X33)</f>
        <v>-8.3104999999999993</v>
      </c>
      <c r="Y36" s="74"/>
      <c r="Z36" s="75">
        <f>MIN(Z8:Z33)</f>
        <v>-18.6343</v>
      </c>
      <c r="AA36" s="76"/>
    </row>
    <row r="37" spans="1:27" ht="15" thickBot="1" x14ac:dyDescent="0.35">
      <c r="A37" s="77" t="s">
        <v>29</v>
      </c>
      <c r="B37" s="78"/>
      <c r="C37" s="78"/>
      <c r="D37" s="79">
        <f>MAX(D8:D33)</f>
        <v>10.8233</v>
      </c>
      <c r="E37" s="78"/>
      <c r="F37" s="79">
        <f>MAX(F8:F33)</f>
        <v>12.4321</v>
      </c>
      <c r="G37" s="78"/>
      <c r="H37" s="79">
        <f>MAX(H8:H33)</f>
        <v>13.879899999999999</v>
      </c>
      <c r="I37" s="78"/>
      <c r="J37" s="79">
        <f>MAX(J8:J33)</f>
        <v>13.548299999999999</v>
      </c>
      <c r="K37" s="78"/>
      <c r="L37" s="79">
        <f>MAX(L8:L33)</f>
        <v>16.541599999999999</v>
      </c>
      <c r="M37" s="78"/>
      <c r="N37" s="79">
        <f>MAX(N8:N33)</f>
        <v>14.1396</v>
      </c>
      <c r="O37" s="78"/>
      <c r="P37" s="79">
        <f>MAX(P8:P33)</f>
        <v>15.362</v>
      </c>
      <c r="Q37" s="78"/>
      <c r="R37" s="79">
        <f>MAX(R8:R33)</f>
        <v>14.8017</v>
      </c>
      <c r="S37" s="78"/>
      <c r="T37" s="79">
        <f>MAX(T8:T33)</f>
        <v>27.808800000000002</v>
      </c>
      <c r="U37" s="78"/>
      <c r="V37" s="79">
        <f>MAX(V8:V33)</f>
        <v>7.9782000000000002</v>
      </c>
      <c r="W37" s="78"/>
      <c r="X37" s="79">
        <f>MAX(X8:X33)</f>
        <v>8.2362000000000002</v>
      </c>
      <c r="Y37" s="78"/>
      <c r="Z37" s="79">
        <f>MAX(Z8:Z33)</f>
        <v>8.6574000000000009</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1587</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1014</v>
      </c>
      <c r="B8" s="64">
        <f>VLOOKUP($A8,'Return Data'!$B$7:$R$2843,3,0)</f>
        <v>44330</v>
      </c>
      <c r="C8" s="65">
        <f>VLOOKUP($A8,'Return Data'!$B$7:$R$2843,4,0)</f>
        <v>518.92780000000005</v>
      </c>
      <c r="D8" s="65">
        <f>VLOOKUP($A8,'Return Data'!$B$7:$R$2843,5,0)</f>
        <v>2.6379999999999999</v>
      </c>
      <c r="E8" s="66">
        <f t="shared" ref="E8:E33" si="0">RANK(D8,D$8:D$33,0)</f>
        <v>13</v>
      </c>
      <c r="F8" s="65">
        <f>VLOOKUP($A8,'Return Data'!$B$7:$R$2843,6,0)</f>
        <v>2.7343999999999999</v>
      </c>
      <c r="G8" s="66">
        <f t="shared" ref="G8:G33" si="1">RANK(F8,F$8:F$33,0)</f>
        <v>8</v>
      </c>
      <c r="H8" s="65">
        <f>VLOOKUP($A8,'Return Data'!$B$7:$R$2843,7,0)</f>
        <v>3.2646999999999999</v>
      </c>
      <c r="I8" s="66">
        <f t="shared" ref="I8:I33" si="2">RANK(H8,H$8:H$33,0)</f>
        <v>9</v>
      </c>
      <c r="J8" s="65">
        <f>VLOOKUP($A8,'Return Data'!$B$7:$R$2843,8,0)</f>
        <v>3.6753</v>
      </c>
      <c r="K8" s="66">
        <f t="shared" ref="K8:K33" si="3">RANK(J8,J$8:J$33,0)</f>
        <v>9</v>
      </c>
      <c r="L8" s="65">
        <f>VLOOKUP($A8,'Return Data'!$B$7:$R$2843,9,0)</f>
        <v>5.0324999999999998</v>
      </c>
      <c r="M8" s="66">
        <f t="shared" ref="M8:M33" si="4">RANK(L8,L$8:L$33,0)</f>
        <v>7</v>
      </c>
      <c r="N8" s="65">
        <f>VLOOKUP($A8,'Return Data'!$B$7:$R$2843,10,0)</f>
        <v>5.0335000000000001</v>
      </c>
      <c r="O8" s="66">
        <f t="shared" ref="O8:O33" si="5">RANK(N8,N$8:N$33,0)</f>
        <v>5</v>
      </c>
      <c r="P8" s="65">
        <f>VLOOKUP($A8,'Return Data'!$B$7:$R$2843,11,0)</f>
        <v>3.6619000000000002</v>
      </c>
      <c r="Q8" s="66">
        <f t="shared" ref="Q8:Q33" si="6">RANK(P8,P$8:P$33,0)</f>
        <v>12</v>
      </c>
      <c r="R8" s="65">
        <f>VLOOKUP($A8,'Return Data'!$B$7:$R$2843,12,0)</f>
        <v>4.5538999999999996</v>
      </c>
      <c r="S8" s="66">
        <f t="shared" ref="S8:S33" si="7">RANK(R8,R$8:R$33,0)</f>
        <v>6</v>
      </c>
      <c r="T8" s="65">
        <f>VLOOKUP($A8,'Return Data'!$B$7:$R$2843,13,0)</f>
        <v>6.3083</v>
      </c>
      <c r="U8" s="66">
        <f t="shared" ref="U8:U33" si="8">RANK(T8,T$8:T$33,0)</f>
        <v>12</v>
      </c>
      <c r="V8" s="65">
        <f>VLOOKUP($A8,'Return Data'!$B$7:$R$2843,17,0)</f>
        <v>7.0979999999999999</v>
      </c>
      <c r="W8" s="66">
        <f t="shared" ref="W8:W31" si="9">RANK(V8,V$8:V$33,0)</f>
        <v>4</v>
      </c>
      <c r="X8" s="65">
        <f>VLOOKUP($A8,'Return Data'!$B$7:$R$2843,14,0)</f>
        <v>7.3495999999999997</v>
      </c>
      <c r="Y8" s="66">
        <f t="shared" ref="Y8:Y31" si="10">RANK(X8,X$8:X$33,0)</f>
        <v>5</v>
      </c>
      <c r="Z8" s="65">
        <f>VLOOKUP($A8,'Return Data'!$B$7:$R$2843,16,0)</f>
        <v>7.4161000000000001</v>
      </c>
      <c r="AA8" s="67">
        <f t="shared" ref="AA8:AA33" si="11">RANK(Z8,Z$8:Z$33,0)</f>
        <v>15</v>
      </c>
    </row>
    <row r="9" spans="1:27" x14ac:dyDescent="0.3">
      <c r="A9" s="63" t="s">
        <v>1017</v>
      </c>
      <c r="B9" s="64">
        <f>VLOOKUP($A9,'Return Data'!$B$7:$R$2843,3,0)</f>
        <v>44330</v>
      </c>
      <c r="C9" s="65">
        <f>VLOOKUP($A9,'Return Data'!$B$7:$R$2843,4,0)</f>
        <v>2414.7240000000002</v>
      </c>
      <c r="D9" s="65">
        <f>VLOOKUP($A9,'Return Data'!$B$7:$R$2843,5,0)</f>
        <v>3.3736999999999999</v>
      </c>
      <c r="E9" s="66">
        <f t="shared" si="0"/>
        <v>9</v>
      </c>
      <c r="F9" s="65">
        <f>VLOOKUP($A9,'Return Data'!$B$7:$R$2843,6,0)</f>
        <v>2.9230999999999998</v>
      </c>
      <c r="G9" s="66">
        <f t="shared" si="1"/>
        <v>7</v>
      </c>
      <c r="H9" s="65">
        <f>VLOOKUP($A9,'Return Data'!$B$7:$R$2843,7,0)</f>
        <v>2.5066999999999999</v>
      </c>
      <c r="I9" s="66">
        <f t="shared" si="2"/>
        <v>15</v>
      </c>
      <c r="J9" s="65">
        <f>VLOOKUP($A9,'Return Data'!$B$7:$R$2843,8,0)</f>
        <v>3.4906000000000001</v>
      </c>
      <c r="K9" s="66">
        <f t="shared" si="3"/>
        <v>11</v>
      </c>
      <c r="L9" s="65">
        <f>VLOOKUP($A9,'Return Data'!$B$7:$R$2843,9,0)</f>
        <v>4.7744999999999997</v>
      </c>
      <c r="M9" s="66">
        <f t="shared" si="4"/>
        <v>13</v>
      </c>
      <c r="N9" s="65">
        <f>VLOOKUP($A9,'Return Data'!$B$7:$R$2843,10,0)</f>
        <v>4.8178000000000001</v>
      </c>
      <c r="O9" s="66">
        <f t="shared" si="5"/>
        <v>9</v>
      </c>
      <c r="P9" s="65">
        <f>VLOOKUP($A9,'Return Data'!$B$7:$R$2843,11,0)</f>
        <v>3.8210000000000002</v>
      </c>
      <c r="Q9" s="66">
        <f t="shared" si="6"/>
        <v>9</v>
      </c>
      <c r="R9" s="65">
        <f>VLOOKUP($A9,'Return Data'!$B$7:$R$2843,12,0)</f>
        <v>4.4469000000000003</v>
      </c>
      <c r="S9" s="66">
        <f t="shared" si="7"/>
        <v>12</v>
      </c>
      <c r="T9" s="65">
        <f>VLOOKUP($A9,'Return Data'!$B$7:$R$2843,13,0)</f>
        <v>6.0224000000000002</v>
      </c>
      <c r="U9" s="66">
        <f t="shared" si="8"/>
        <v>13</v>
      </c>
      <c r="V9" s="65">
        <f>VLOOKUP($A9,'Return Data'!$B$7:$R$2843,17,0)</f>
        <v>7.1238000000000001</v>
      </c>
      <c r="W9" s="66">
        <f t="shared" si="9"/>
        <v>3</v>
      </c>
      <c r="X9" s="65">
        <f>VLOOKUP($A9,'Return Data'!$B$7:$R$2843,14,0)</f>
        <v>7.4679000000000002</v>
      </c>
      <c r="Y9" s="66">
        <f t="shared" si="10"/>
        <v>2</v>
      </c>
      <c r="Z9" s="65">
        <f>VLOOKUP($A9,'Return Data'!$B$7:$R$2843,16,0)</f>
        <v>7.8941999999999997</v>
      </c>
      <c r="AA9" s="67">
        <f t="shared" si="11"/>
        <v>6</v>
      </c>
    </row>
    <row r="10" spans="1:27" x14ac:dyDescent="0.3">
      <c r="A10" s="63" t="s">
        <v>1018</v>
      </c>
      <c r="B10" s="64">
        <f>VLOOKUP($A10,'Return Data'!$B$7:$R$2843,3,0)</f>
        <v>44330</v>
      </c>
      <c r="C10" s="65">
        <f>VLOOKUP($A10,'Return Data'!$B$7:$R$2843,4,0)</f>
        <v>1562.4365</v>
      </c>
      <c r="D10" s="65">
        <f>VLOOKUP($A10,'Return Data'!$B$7:$R$2843,5,0)</f>
        <v>3.8542000000000001</v>
      </c>
      <c r="E10" s="66">
        <f t="shared" si="0"/>
        <v>6</v>
      </c>
      <c r="F10" s="65">
        <f>VLOOKUP($A10,'Return Data'!$B$7:$R$2843,6,0)</f>
        <v>5.0621</v>
      </c>
      <c r="G10" s="66">
        <f t="shared" si="1"/>
        <v>4</v>
      </c>
      <c r="H10" s="65">
        <f>VLOOKUP($A10,'Return Data'!$B$7:$R$2843,7,0)</f>
        <v>3.3113000000000001</v>
      </c>
      <c r="I10" s="66">
        <f t="shared" si="2"/>
        <v>8</v>
      </c>
      <c r="J10" s="65">
        <f>VLOOKUP($A10,'Return Data'!$B$7:$R$2843,8,0)</f>
        <v>3.2599</v>
      </c>
      <c r="K10" s="66">
        <f t="shared" si="3"/>
        <v>14</v>
      </c>
      <c r="L10" s="65">
        <f>VLOOKUP($A10,'Return Data'!$B$7:$R$2843,9,0)</f>
        <v>3.8134999999999999</v>
      </c>
      <c r="M10" s="66">
        <f t="shared" si="4"/>
        <v>24</v>
      </c>
      <c r="N10" s="65">
        <f>VLOOKUP($A10,'Return Data'!$B$7:$R$2843,10,0)</f>
        <v>6.5582000000000003</v>
      </c>
      <c r="O10" s="66">
        <f t="shared" si="5"/>
        <v>2</v>
      </c>
      <c r="P10" s="65">
        <f>VLOOKUP($A10,'Return Data'!$B$7:$R$2843,11,0)</f>
        <v>9.6561000000000003</v>
      </c>
      <c r="Q10" s="66">
        <f t="shared" si="6"/>
        <v>2</v>
      </c>
      <c r="R10" s="65">
        <f>VLOOKUP($A10,'Return Data'!$B$7:$R$2843,12,0)</f>
        <v>9.2779000000000007</v>
      </c>
      <c r="S10" s="66">
        <f t="shared" si="7"/>
        <v>2</v>
      </c>
      <c r="T10" s="65">
        <f>VLOOKUP($A10,'Return Data'!$B$7:$R$2843,13,0)</f>
        <v>27.5334</v>
      </c>
      <c r="U10" s="66">
        <f t="shared" si="8"/>
        <v>1</v>
      </c>
      <c r="V10" s="65">
        <f>VLOOKUP($A10,'Return Data'!$B$7:$R$2843,17,0)</f>
        <v>-14.901300000000001</v>
      </c>
      <c r="W10" s="66">
        <f t="shared" si="9"/>
        <v>25</v>
      </c>
      <c r="X10" s="65">
        <f>VLOOKUP($A10,'Return Data'!$B$7:$R$2843,14,0)</f>
        <v>-8.5602</v>
      </c>
      <c r="Y10" s="66">
        <f t="shared" si="10"/>
        <v>25</v>
      </c>
      <c r="Z10" s="65">
        <f>VLOOKUP($A10,'Return Data'!$B$7:$R$2843,16,0)</f>
        <v>3.8224999999999998</v>
      </c>
      <c r="AA10" s="67">
        <f t="shared" si="11"/>
        <v>24</v>
      </c>
    </row>
    <row r="11" spans="1:27" x14ac:dyDescent="0.3">
      <c r="A11" s="63" t="s">
        <v>1022</v>
      </c>
      <c r="B11" s="64">
        <f>VLOOKUP($A11,'Return Data'!$B$7:$R$2843,3,0)</f>
        <v>44330</v>
      </c>
      <c r="C11" s="65">
        <f>VLOOKUP($A11,'Return Data'!$B$7:$R$2843,4,0)</f>
        <v>31.958400000000001</v>
      </c>
      <c r="D11" s="65">
        <f>VLOOKUP($A11,'Return Data'!$B$7:$R$2843,5,0)</f>
        <v>4.7409999999999997</v>
      </c>
      <c r="E11" s="66">
        <f t="shared" si="0"/>
        <v>3</v>
      </c>
      <c r="F11" s="65">
        <f>VLOOKUP($A11,'Return Data'!$B$7:$R$2843,6,0)</f>
        <v>7.7713000000000001</v>
      </c>
      <c r="G11" s="66">
        <f t="shared" si="1"/>
        <v>2</v>
      </c>
      <c r="H11" s="65">
        <f>VLOOKUP($A11,'Return Data'!$B$7:$R$2843,7,0)</f>
        <v>4.5397999999999996</v>
      </c>
      <c r="I11" s="66">
        <f t="shared" si="2"/>
        <v>4</v>
      </c>
      <c r="J11" s="65">
        <f>VLOOKUP($A11,'Return Data'!$B$7:$R$2843,8,0)</f>
        <v>3.9626000000000001</v>
      </c>
      <c r="K11" s="66">
        <f t="shared" si="3"/>
        <v>6</v>
      </c>
      <c r="L11" s="65">
        <f>VLOOKUP($A11,'Return Data'!$B$7:$R$2843,9,0)</f>
        <v>4.9646999999999997</v>
      </c>
      <c r="M11" s="66">
        <f t="shared" si="4"/>
        <v>8</v>
      </c>
      <c r="N11" s="65">
        <f>VLOOKUP($A11,'Return Data'!$B$7:$R$2843,10,0)</f>
        <v>5.2447999999999997</v>
      </c>
      <c r="O11" s="66">
        <f t="shared" si="5"/>
        <v>4</v>
      </c>
      <c r="P11" s="65">
        <f>VLOOKUP($A11,'Return Data'!$B$7:$R$2843,11,0)</f>
        <v>3.8313999999999999</v>
      </c>
      <c r="Q11" s="66">
        <f t="shared" si="6"/>
        <v>8</v>
      </c>
      <c r="R11" s="65">
        <f>VLOOKUP($A11,'Return Data'!$B$7:$R$2843,12,0)</f>
        <v>4.3334000000000001</v>
      </c>
      <c r="S11" s="66">
        <f t="shared" si="7"/>
        <v>13</v>
      </c>
      <c r="T11" s="65">
        <f>VLOOKUP($A11,'Return Data'!$B$7:$R$2843,13,0)</f>
        <v>5.4931000000000001</v>
      </c>
      <c r="U11" s="66">
        <f t="shared" si="8"/>
        <v>18</v>
      </c>
      <c r="V11" s="65">
        <f>VLOOKUP($A11,'Return Data'!$B$7:$R$2843,17,0)</f>
        <v>6.4325999999999999</v>
      </c>
      <c r="W11" s="66">
        <f t="shared" si="9"/>
        <v>10</v>
      </c>
      <c r="X11" s="65">
        <f>VLOOKUP($A11,'Return Data'!$B$7:$R$2843,14,0)</f>
        <v>6.8559999999999999</v>
      </c>
      <c r="Y11" s="66">
        <f t="shared" si="10"/>
        <v>11</v>
      </c>
      <c r="Z11" s="65">
        <f>VLOOKUP($A11,'Return Data'!$B$7:$R$2843,16,0)</f>
        <v>7.7462</v>
      </c>
      <c r="AA11" s="67">
        <f t="shared" si="11"/>
        <v>7</v>
      </c>
    </row>
    <row r="12" spans="1:27" x14ac:dyDescent="0.3">
      <c r="A12" s="63" t="s">
        <v>1025</v>
      </c>
      <c r="B12" s="64">
        <f>VLOOKUP($A12,'Return Data'!$B$7:$R$2843,3,0)</f>
        <v>44330</v>
      </c>
      <c r="C12" s="65">
        <f>VLOOKUP($A12,'Return Data'!$B$7:$R$2843,4,0)</f>
        <v>33.246200000000002</v>
      </c>
      <c r="D12" s="65">
        <f>VLOOKUP($A12,'Return Data'!$B$7:$R$2843,5,0)</f>
        <v>1.7567999999999999</v>
      </c>
      <c r="E12" s="66">
        <f t="shared" si="0"/>
        <v>18</v>
      </c>
      <c r="F12" s="65">
        <f>VLOOKUP($A12,'Return Data'!$B$7:$R$2843,6,0)</f>
        <v>1.4274</v>
      </c>
      <c r="G12" s="66">
        <f t="shared" si="1"/>
        <v>14</v>
      </c>
      <c r="H12" s="65">
        <f>VLOOKUP($A12,'Return Data'!$B$7:$R$2843,7,0)</f>
        <v>2.3065000000000002</v>
      </c>
      <c r="I12" s="66">
        <f t="shared" si="2"/>
        <v>19</v>
      </c>
      <c r="J12" s="65">
        <f>VLOOKUP($A12,'Return Data'!$B$7:$R$2843,8,0)</f>
        <v>2.9598</v>
      </c>
      <c r="K12" s="66">
        <f t="shared" si="3"/>
        <v>21</v>
      </c>
      <c r="L12" s="65">
        <f>VLOOKUP($A12,'Return Data'!$B$7:$R$2843,9,0)</f>
        <v>3.9592000000000001</v>
      </c>
      <c r="M12" s="66">
        <f t="shared" si="4"/>
        <v>22</v>
      </c>
      <c r="N12" s="65">
        <f>VLOOKUP($A12,'Return Data'!$B$7:$R$2843,10,0)</f>
        <v>3.8969</v>
      </c>
      <c r="O12" s="66">
        <f t="shared" si="5"/>
        <v>21</v>
      </c>
      <c r="P12" s="65">
        <f>VLOOKUP($A12,'Return Data'!$B$7:$R$2843,11,0)</f>
        <v>3.1934999999999998</v>
      </c>
      <c r="Q12" s="66">
        <f t="shared" si="6"/>
        <v>21</v>
      </c>
      <c r="R12" s="65">
        <f>VLOOKUP($A12,'Return Data'!$B$7:$R$2843,12,0)</f>
        <v>3.6292</v>
      </c>
      <c r="S12" s="66">
        <f t="shared" si="7"/>
        <v>23</v>
      </c>
      <c r="T12" s="65">
        <f>VLOOKUP($A12,'Return Data'!$B$7:$R$2843,13,0)</f>
        <v>4.8571</v>
      </c>
      <c r="U12" s="66">
        <f t="shared" si="8"/>
        <v>23</v>
      </c>
      <c r="V12" s="65">
        <f>VLOOKUP($A12,'Return Data'!$B$7:$R$2843,17,0)</f>
        <v>6.2401</v>
      </c>
      <c r="W12" s="66">
        <f t="shared" si="9"/>
        <v>12</v>
      </c>
      <c r="X12" s="65">
        <f>VLOOKUP($A12,'Return Data'!$B$7:$R$2843,14,0)</f>
        <v>6.7304000000000004</v>
      </c>
      <c r="Y12" s="66">
        <f t="shared" si="10"/>
        <v>12</v>
      </c>
      <c r="Z12" s="65">
        <f>VLOOKUP($A12,'Return Data'!$B$7:$R$2843,16,0)</f>
        <v>7.6950000000000003</v>
      </c>
      <c r="AA12" s="67">
        <f t="shared" si="11"/>
        <v>8</v>
      </c>
    </row>
    <row r="13" spans="1:27" x14ac:dyDescent="0.3">
      <c r="A13" s="63" t="s">
        <v>1027</v>
      </c>
      <c r="B13" s="64">
        <f>VLOOKUP($A13,'Return Data'!$B$7:$R$2843,3,0)</f>
        <v>44330</v>
      </c>
      <c r="C13" s="65">
        <f>VLOOKUP($A13,'Return Data'!$B$7:$R$2843,4,0)</f>
        <v>15.6088</v>
      </c>
      <c r="D13" s="65">
        <f>VLOOKUP($A13,'Return Data'!$B$7:$R$2843,5,0)</f>
        <v>3.0405000000000002</v>
      </c>
      <c r="E13" s="66">
        <f t="shared" si="0"/>
        <v>10</v>
      </c>
      <c r="F13" s="65">
        <f>VLOOKUP($A13,'Return Data'!$B$7:$R$2843,6,0)</f>
        <v>0.77949999999999997</v>
      </c>
      <c r="G13" s="66">
        <f t="shared" si="1"/>
        <v>21</v>
      </c>
      <c r="H13" s="65">
        <f>VLOOKUP($A13,'Return Data'!$B$7:$R$2843,7,0)</f>
        <v>2.2726000000000002</v>
      </c>
      <c r="I13" s="66">
        <f t="shared" si="2"/>
        <v>21</v>
      </c>
      <c r="J13" s="65">
        <f>VLOOKUP($A13,'Return Data'!$B$7:$R$2843,8,0)</f>
        <v>2.9096000000000002</v>
      </c>
      <c r="K13" s="66">
        <f t="shared" si="3"/>
        <v>22</v>
      </c>
      <c r="L13" s="65">
        <f>VLOOKUP($A13,'Return Data'!$B$7:$R$2843,9,0)</f>
        <v>4.8434999999999997</v>
      </c>
      <c r="M13" s="66">
        <f t="shared" si="4"/>
        <v>11</v>
      </c>
      <c r="N13" s="65">
        <f>VLOOKUP($A13,'Return Data'!$B$7:$R$2843,10,0)</f>
        <v>4.7504</v>
      </c>
      <c r="O13" s="66">
        <f t="shared" si="5"/>
        <v>11</v>
      </c>
      <c r="P13" s="65">
        <f>VLOOKUP($A13,'Return Data'!$B$7:$R$2843,11,0)</f>
        <v>3.5528</v>
      </c>
      <c r="Q13" s="66">
        <f t="shared" si="6"/>
        <v>16</v>
      </c>
      <c r="R13" s="65">
        <f>VLOOKUP($A13,'Return Data'!$B$7:$R$2843,12,0)</f>
        <v>4.0961999999999996</v>
      </c>
      <c r="S13" s="66">
        <f t="shared" si="7"/>
        <v>16</v>
      </c>
      <c r="T13" s="65">
        <f>VLOOKUP($A13,'Return Data'!$B$7:$R$2843,13,0)</f>
        <v>5.3204000000000002</v>
      </c>
      <c r="U13" s="66">
        <f t="shared" si="8"/>
        <v>20</v>
      </c>
      <c r="V13" s="65">
        <f>VLOOKUP($A13,'Return Data'!$B$7:$R$2843,17,0)</f>
        <v>7.0038999999999998</v>
      </c>
      <c r="W13" s="66">
        <f t="shared" si="9"/>
        <v>7</v>
      </c>
      <c r="X13" s="65">
        <f>VLOOKUP($A13,'Return Data'!$B$7:$R$2843,14,0)</f>
        <v>7.2412999999999998</v>
      </c>
      <c r="Y13" s="66">
        <f t="shared" si="10"/>
        <v>7</v>
      </c>
      <c r="Z13" s="65">
        <f>VLOOKUP($A13,'Return Data'!$B$7:$R$2843,16,0)</f>
        <v>7.4661</v>
      </c>
      <c r="AA13" s="67">
        <f t="shared" si="11"/>
        <v>13</v>
      </c>
    </row>
    <row r="14" spans="1:27" x14ac:dyDescent="0.3">
      <c r="A14" s="63" t="s">
        <v>1934</v>
      </c>
      <c r="B14" s="64">
        <f>VLOOKUP($A14,'Return Data'!$B$7:$R$2843,3,0)</f>
        <v>44330</v>
      </c>
      <c r="C14" s="65">
        <f>VLOOKUP($A14,'Return Data'!$B$7:$R$2843,4,0)</f>
        <v>23.6555</v>
      </c>
      <c r="D14" s="65">
        <f>VLOOKUP($A14,'Return Data'!$B$7:$R$2843,5,0)</f>
        <v>10.8073</v>
      </c>
      <c r="E14" s="66">
        <f t="shared" si="0"/>
        <v>1</v>
      </c>
      <c r="F14" s="65">
        <f>VLOOKUP($A14,'Return Data'!$B$7:$R$2843,6,0)</f>
        <v>12.4079</v>
      </c>
      <c r="G14" s="66">
        <f t="shared" si="1"/>
        <v>1</v>
      </c>
      <c r="H14" s="65">
        <f>VLOOKUP($A14,'Return Data'!$B$7:$R$2843,7,0)</f>
        <v>13.8796</v>
      </c>
      <c r="I14" s="66">
        <f t="shared" si="2"/>
        <v>1</v>
      </c>
      <c r="J14" s="65">
        <f>VLOOKUP($A14,'Return Data'!$B$7:$R$2843,8,0)</f>
        <v>13.538</v>
      </c>
      <c r="K14" s="66">
        <f t="shared" si="3"/>
        <v>1</v>
      </c>
      <c r="L14" s="65">
        <f>VLOOKUP($A14,'Return Data'!$B$7:$R$2843,9,0)</f>
        <v>16.538900000000002</v>
      </c>
      <c r="M14" s="66">
        <f t="shared" si="4"/>
        <v>1</v>
      </c>
      <c r="N14" s="65">
        <f>VLOOKUP($A14,'Return Data'!$B$7:$R$2843,10,0)</f>
        <v>14.0177</v>
      </c>
      <c r="O14" s="66">
        <f t="shared" si="5"/>
        <v>1</v>
      </c>
      <c r="P14" s="65">
        <f>VLOOKUP($A14,'Return Data'!$B$7:$R$2843,11,0)</f>
        <v>15.1051</v>
      </c>
      <c r="Q14" s="66">
        <f t="shared" si="6"/>
        <v>1</v>
      </c>
      <c r="R14" s="65">
        <f>VLOOKUP($A14,'Return Data'!$B$7:$R$2843,12,0)</f>
        <v>14.4925</v>
      </c>
      <c r="S14" s="66">
        <f t="shared" si="7"/>
        <v>1</v>
      </c>
      <c r="T14" s="65">
        <f>VLOOKUP($A14,'Return Data'!$B$7:$R$2843,13,0)</f>
        <v>14.2745</v>
      </c>
      <c r="U14" s="66">
        <f t="shared" si="8"/>
        <v>3</v>
      </c>
      <c r="V14" s="65">
        <f>VLOOKUP($A14,'Return Data'!$B$7:$R$2843,17,0)</f>
        <v>4.0772000000000004</v>
      </c>
      <c r="W14" s="66">
        <f t="shared" si="9"/>
        <v>18</v>
      </c>
      <c r="X14" s="65">
        <f>VLOOKUP($A14,'Return Data'!$B$7:$R$2843,14,0)</f>
        <v>5.6166</v>
      </c>
      <c r="Y14" s="66">
        <f t="shared" si="10"/>
        <v>18</v>
      </c>
      <c r="Z14" s="65">
        <f>VLOOKUP($A14,'Return Data'!$B$7:$R$2843,16,0)</f>
        <v>8.2921999999999993</v>
      </c>
      <c r="AA14" s="67">
        <f t="shared" si="11"/>
        <v>1</v>
      </c>
    </row>
    <row r="15" spans="1:27" x14ac:dyDescent="0.3">
      <c r="A15" s="63" t="s">
        <v>1032</v>
      </c>
      <c r="B15" s="64">
        <f>VLOOKUP($A15,'Return Data'!$B$7:$R$2843,3,0)</f>
        <v>44330</v>
      </c>
      <c r="C15" s="65">
        <f>VLOOKUP($A15,'Return Data'!$B$7:$R$2843,4,0)</f>
        <v>45.2761</v>
      </c>
      <c r="D15" s="65">
        <f>VLOOKUP($A15,'Return Data'!$B$7:$R$2843,5,0)</f>
        <v>4.0316999999999998</v>
      </c>
      <c r="E15" s="66">
        <f t="shared" si="0"/>
        <v>4</v>
      </c>
      <c r="F15" s="65">
        <f>VLOOKUP($A15,'Return Data'!$B$7:$R$2843,6,0)</f>
        <v>1.1019000000000001</v>
      </c>
      <c r="G15" s="66">
        <f t="shared" si="1"/>
        <v>18</v>
      </c>
      <c r="H15" s="65">
        <f>VLOOKUP($A15,'Return Data'!$B$7:$R$2843,7,0)</f>
        <v>3.3765999999999998</v>
      </c>
      <c r="I15" s="66">
        <f t="shared" si="2"/>
        <v>7</v>
      </c>
      <c r="J15" s="65">
        <f>VLOOKUP($A15,'Return Data'!$B$7:$R$2843,8,0)</f>
        <v>5.5107999999999997</v>
      </c>
      <c r="K15" s="66">
        <f t="shared" si="3"/>
        <v>2</v>
      </c>
      <c r="L15" s="65">
        <f>VLOOKUP($A15,'Return Data'!$B$7:$R$2843,9,0)</f>
        <v>4.7965999999999998</v>
      </c>
      <c r="M15" s="66">
        <f t="shared" si="4"/>
        <v>12</v>
      </c>
      <c r="N15" s="65">
        <f>VLOOKUP($A15,'Return Data'!$B$7:$R$2843,10,0)</f>
        <v>3.9018999999999999</v>
      </c>
      <c r="O15" s="66">
        <f t="shared" si="5"/>
        <v>20</v>
      </c>
      <c r="P15" s="65">
        <f>VLOOKUP($A15,'Return Data'!$B$7:$R$2843,11,0)</f>
        <v>4.1471999999999998</v>
      </c>
      <c r="Q15" s="66">
        <f t="shared" si="6"/>
        <v>6</v>
      </c>
      <c r="R15" s="65">
        <f>VLOOKUP($A15,'Return Data'!$B$7:$R$2843,12,0)</f>
        <v>4.9664000000000001</v>
      </c>
      <c r="S15" s="66">
        <f t="shared" si="7"/>
        <v>5</v>
      </c>
      <c r="T15" s="65">
        <f>VLOOKUP($A15,'Return Data'!$B$7:$R$2843,13,0)</f>
        <v>7.0419999999999998</v>
      </c>
      <c r="U15" s="66">
        <f t="shared" si="8"/>
        <v>8</v>
      </c>
      <c r="V15" s="65">
        <f>VLOOKUP($A15,'Return Data'!$B$7:$R$2843,17,0)</f>
        <v>7.1778000000000004</v>
      </c>
      <c r="W15" s="66">
        <f t="shared" si="9"/>
        <v>2</v>
      </c>
      <c r="X15" s="65">
        <f>VLOOKUP($A15,'Return Data'!$B$7:$R$2843,14,0)</f>
        <v>7.2915000000000001</v>
      </c>
      <c r="Y15" s="66">
        <f t="shared" si="10"/>
        <v>6</v>
      </c>
      <c r="Z15" s="65">
        <f>VLOOKUP($A15,'Return Data'!$B$7:$R$2843,16,0)</f>
        <v>7.2763</v>
      </c>
      <c r="AA15" s="67">
        <f t="shared" si="11"/>
        <v>16</v>
      </c>
    </row>
    <row r="16" spans="1:27" x14ac:dyDescent="0.3">
      <c r="A16" s="63" t="s">
        <v>1034</v>
      </c>
      <c r="B16" s="64">
        <f>VLOOKUP($A16,'Return Data'!$B$7:$R$2843,3,0)</f>
        <v>44330</v>
      </c>
      <c r="C16" s="65">
        <f>VLOOKUP($A16,'Return Data'!$B$7:$R$2843,4,0)</f>
        <v>16.278099999999998</v>
      </c>
      <c r="D16" s="65">
        <f>VLOOKUP($A16,'Return Data'!$B$7:$R$2843,5,0)</f>
        <v>3.8127</v>
      </c>
      <c r="E16" s="66">
        <f t="shared" si="0"/>
        <v>7</v>
      </c>
      <c r="F16" s="65">
        <f>VLOOKUP($A16,'Return Data'!$B$7:$R$2843,6,0)</f>
        <v>0.82220000000000004</v>
      </c>
      <c r="G16" s="66">
        <f t="shared" si="1"/>
        <v>20</v>
      </c>
      <c r="H16" s="65">
        <f>VLOOKUP($A16,'Return Data'!$B$7:$R$2843,7,0)</f>
        <v>1.8265</v>
      </c>
      <c r="I16" s="66">
        <f t="shared" si="2"/>
        <v>25</v>
      </c>
      <c r="J16" s="65">
        <f>VLOOKUP($A16,'Return Data'!$B$7:$R$2843,8,0)</f>
        <v>2.6614</v>
      </c>
      <c r="K16" s="66">
        <f t="shared" si="3"/>
        <v>25</v>
      </c>
      <c r="L16" s="65">
        <f>VLOOKUP($A16,'Return Data'!$B$7:$R$2843,9,0)</f>
        <v>4.8837999999999999</v>
      </c>
      <c r="M16" s="66">
        <f t="shared" si="4"/>
        <v>9</v>
      </c>
      <c r="N16" s="65">
        <f>VLOOKUP($A16,'Return Data'!$B$7:$R$2843,10,0)</f>
        <v>4.7192999999999996</v>
      </c>
      <c r="O16" s="66">
        <f t="shared" si="5"/>
        <v>13</v>
      </c>
      <c r="P16" s="65">
        <f>VLOOKUP($A16,'Return Data'!$B$7:$R$2843,11,0)</f>
        <v>3.1675</v>
      </c>
      <c r="Q16" s="66">
        <f t="shared" si="6"/>
        <v>22</v>
      </c>
      <c r="R16" s="65">
        <f>VLOOKUP($A16,'Return Data'!$B$7:$R$2843,12,0)</f>
        <v>3.8567999999999998</v>
      </c>
      <c r="S16" s="66">
        <f t="shared" si="7"/>
        <v>19</v>
      </c>
      <c r="T16" s="65">
        <f>VLOOKUP($A16,'Return Data'!$B$7:$R$2843,13,0)</f>
        <v>13.506600000000001</v>
      </c>
      <c r="U16" s="66">
        <f t="shared" si="8"/>
        <v>4</v>
      </c>
      <c r="V16" s="65">
        <f>VLOOKUP($A16,'Return Data'!$B$7:$R$2843,17,0)</f>
        <v>-0.47689999999999999</v>
      </c>
      <c r="W16" s="66">
        <f t="shared" si="9"/>
        <v>22</v>
      </c>
      <c r="X16" s="65">
        <f>VLOOKUP($A16,'Return Data'!$B$7:$R$2843,14,0)</f>
        <v>2.0402999999999998</v>
      </c>
      <c r="Y16" s="66">
        <f t="shared" si="10"/>
        <v>22</v>
      </c>
      <c r="Z16" s="65">
        <f>VLOOKUP($A16,'Return Data'!$B$7:$R$2843,16,0)</f>
        <v>3.3974000000000002</v>
      </c>
      <c r="AA16" s="67">
        <f t="shared" si="11"/>
        <v>25</v>
      </c>
    </row>
    <row r="17" spans="1:27" x14ac:dyDescent="0.3">
      <c r="A17" s="63" t="s">
        <v>1036</v>
      </c>
      <c r="B17" s="64">
        <f>VLOOKUP($A17,'Return Data'!$B$7:$R$2843,3,0)</f>
        <v>44330</v>
      </c>
      <c r="C17" s="65">
        <f>VLOOKUP($A17,'Return Data'!$B$7:$R$2843,4,0)</f>
        <v>418.60730000000001</v>
      </c>
      <c r="D17" s="65">
        <f>VLOOKUP($A17,'Return Data'!$B$7:$R$2843,5,0)</f>
        <v>1.0682</v>
      </c>
      <c r="E17" s="66">
        <f t="shared" si="0"/>
        <v>22</v>
      </c>
      <c r="F17" s="65">
        <f>VLOOKUP($A17,'Return Data'!$B$7:$R$2843,6,0)</f>
        <v>-2.9100000000000001E-2</v>
      </c>
      <c r="G17" s="66">
        <f t="shared" si="1"/>
        <v>24</v>
      </c>
      <c r="H17" s="65">
        <f>VLOOKUP($A17,'Return Data'!$B$7:$R$2843,7,0)</f>
        <v>6.6913999999999998</v>
      </c>
      <c r="I17" s="66">
        <f t="shared" si="2"/>
        <v>2</v>
      </c>
      <c r="J17" s="65">
        <f>VLOOKUP($A17,'Return Data'!$B$7:$R$2843,8,0)</f>
        <v>5.3171999999999997</v>
      </c>
      <c r="K17" s="66">
        <f t="shared" si="3"/>
        <v>3</v>
      </c>
      <c r="L17" s="65">
        <f>VLOOKUP($A17,'Return Data'!$B$7:$R$2843,9,0)</f>
        <v>5.9402999999999997</v>
      </c>
      <c r="M17" s="66">
        <f t="shared" si="4"/>
        <v>2</v>
      </c>
      <c r="N17" s="65">
        <f>VLOOKUP($A17,'Return Data'!$B$7:$R$2843,10,0)</f>
        <v>3.2117</v>
      </c>
      <c r="O17" s="66">
        <f t="shared" si="5"/>
        <v>25</v>
      </c>
      <c r="P17" s="65">
        <f>VLOOKUP($A17,'Return Data'!$B$7:$R$2843,11,0)</f>
        <v>4.2198000000000002</v>
      </c>
      <c r="Q17" s="66">
        <f t="shared" si="6"/>
        <v>5</v>
      </c>
      <c r="R17" s="65">
        <f>VLOOKUP($A17,'Return Data'!$B$7:$R$2843,12,0)</f>
        <v>5.0326000000000004</v>
      </c>
      <c r="S17" s="66">
        <f t="shared" si="7"/>
        <v>4</v>
      </c>
      <c r="T17" s="65">
        <f>VLOOKUP($A17,'Return Data'!$B$7:$R$2843,13,0)</f>
        <v>7.1978999999999997</v>
      </c>
      <c r="U17" s="66">
        <f t="shared" si="8"/>
        <v>7</v>
      </c>
      <c r="V17" s="65">
        <f>VLOOKUP($A17,'Return Data'!$B$7:$R$2843,17,0)</f>
        <v>7.6214000000000004</v>
      </c>
      <c r="W17" s="66">
        <f t="shared" si="9"/>
        <v>1</v>
      </c>
      <c r="X17" s="65">
        <f>VLOOKUP($A17,'Return Data'!$B$7:$R$2843,14,0)</f>
        <v>7.7747999999999999</v>
      </c>
      <c r="Y17" s="66">
        <f t="shared" si="10"/>
        <v>1</v>
      </c>
      <c r="Z17" s="65">
        <f>VLOOKUP($A17,'Return Data'!$B$7:$R$2843,16,0)</f>
        <v>7.9832999999999998</v>
      </c>
      <c r="AA17" s="67">
        <f t="shared" si="11"/>
        <v>2</v>
      </c>
    </row>
    <row r="18" spans="1:27" x14ac:dyDescent="0.3">
      <c r="A18" s="63" t="s">
        <v>1039</v>
      </c>
      <c r="B18" s="64">
        <f>VLOOKUP($A18,'Return Data'!$B$7:$R$2843,3,0)</f>
        <v>44330</v>
      </c>
      <c r="C18" s="65">
        <f>VLOOKUP($A18,'Return Data'!$B$7:$R$2843,4,0)</f>
        <v>30.411899999999999</v>
      </c>
      <c r="D18" s="65">
        <f>VLOOKUP($A18,'Return Data'!$B$7:$R$2843,5,0)</f>
        <v>3.6613000000000002</v>
      </c>
      <c r="E18" s="66">
        <f t="shared" si="0"/>
        <v>8</v>
      </c>
      <c r="F18" s="65">
        <f>VLOOKUP($A18,'Return Data'!$B$7:$R$2843,6,0)</f>
        <v>3.0813000000000001</v>
      </c>
      <c r="G18" s="66">
        <f t="shared" si="1"/>
        <v>6</v>
      </c>
      <c r="H18" s="65">
        <f>VLOOKUP($A18,'Return Data'!$B$7:$R$2843,7,0)</f>
        <v>2.7791000000000001</v>
      </c>
      <c r="I18" s="66">
        <f t="shared" si="2"/>
        <v>11</v>
      </c>
      <c r="J18" s="65">
        <f>VLOOKUP($A18,'Return Data'!$B$7:$R$2843,8,0)</f>
        <v>3.5712000000000002</v>
      </c>
      <c r="K18" s="66">
        <f t="shared" si="3"/>
        <v>10</v>
      </c>
      <c r="L18" s="65">
        <f>VLOOKUP($A18,'Return Data'!$B$7:$R$2843,9,0)</f>
        <v>4.8663999999999996</v>
      </c>
      <c r="M18" s="66">
        <f t="shared" si="4"/>
        <v>10</v>
      </c>
      <c r="N18" s="65">
        <f>VLOOKUP($A18,'Return Data'!$B$7:$R$2843,10,0)</f>
        <v>4.8913000000000002</v>
      </c>
      <c r="O18" s="66">
        <f t="shared" si="5"/>
        <v>8</v>
      </c>
      <c r="P18" s="65">
        <f>VLOOKUP($A18,'Return Data'!$B$7:$R$2843,11,0)</f>
        <v>3.6158000000000001</v>
      </c>
      <c r="Q18" s="66">
        <f t="shared" si="6"/>
        <v>15</v>
      </c>
      <c r="R18" s="65">
        <f>VLOOKUP($A18,'Return Data'!$B$7:$R$2843,12,0)</f>
        <v>4.0330000000000004</v>
      </c>
      <c r="S18" s="66">
        <f t="shared" si="7"/>
        <v>17</v>
      </c>
      <c r="T18" s="65">
        <f>VLOOKUP($A18,'Return Data'!$B$7:$R$2843,13,0)</f>
        <v>5.4058000000000002</v>
      </c>
      <c r="U18" s="66">
        <f t="shared" si="8"/>
        <v>19</v>
      </c>
      <c r="V18" s="65">
        <f>VLOOKUP($A18,'Return Data'!$B$7:$R$2843,17,0)</f>
        <v>6.7549999999999999</v>
      </c>
      <c r="W18" s="66">
        <f t="shared" si="9"/>
        <v>8</v>
      </c>
      <c r="X18" s="65">
        <f>VLOOKUP($A18,'Return Data'!$B$7:$R$2843,14,0)</f>
        <v>7.1695000000000002</v>
      </c>
      <c r="Y18" s="66">
        <f t="shared" si="10"/>
        <v>8</v>
      </c>
      <c r="Z18" s="65">
        <f>VLOOKUP($A18,'Return Data'!$B$7:$R$2843,16,0)</f>
        <v>7.5243000000000002</v>
      </c>
      <c r="AA18" s="67">
        <f t="shared" si="11"/>
        <v>12</v>
      </c>
    </row>
    <row r="19" spans="1:27" x14ac:dyDescent="0.3">
      <c r="A19" s="63" t="s">
        <v>1040</v>
      </c>
      <c r="B19" s="64">
        <f>VLOOKUP($A19,'Return Data'!$B$7:$R$2843,3,0)</f>
        <v>44330</v>
      </c>
      <c r="C19" s="65">
        <f>VLOOKUP($A19,'Return Data'!$B$7:$R$2843,4,0)</f>
        <v>2982.4776999999999</v>
      </c>
      <c r="D19" s="65">
        <f>VLOOKUP($A19,'Return Data'!$B$7:$R$2843,5,0)</f>
        <v>2.6457000000000002</v>
      </c>
      <c r="E19" s="66">
        <f t="shared" si="0"/>
        <v>12</v>
      </c>
      <c r="F19" s="65">
        <f>VLOOKUP($A19,'Return Data'!$B$7:$R$2843,6,0)</f>
        <v>1.3268</v>
      </c>
      <c r="G19" s="66">
        <f t="shared" si="1"/>
        <v>15</v>
      </c>
      <c r="H19" s="65">
        <f>VLOOKUP($A19,'Return Data'!$B$7:$R$2843,7,0)</f>
        <v>2.7707999999999999</v>
      </c>
      <c r="I19" s="66">
        <f t="shared" si="2"/>
        <v>12</v>
      </c>
      <c r="J19" s="65">
        <f>VLOOKUP($A19,'Return Data'!$B$7:$R$2843,8,0)</f>
        <v>3.2461000000000002</v>
      </c>
      <c r="K19" s="66">
        <f t="shared" si="3"/>
        <v>15</v>
      </c>
      <c r="L19" s="65">
        <f>VLOOKUP($A19,'Return Data'!$B$7:$R$2843,9,0)</f>
        <v>5.2084000000000001</v>
      </c>
      <c r="M19" s="66">
        <f t="shared" si="4"/>
        <v>6</v>
      </c>
      <c r="N19" s="65">
        <f>VLOOKUP($A19,'Return Data'!$B$7:$R$2843,10,0)</f>
        <v>4.9512</v>
      </c>
      <c r="O19" s="66">
        <f t="shared" si="5"/>
        <v>6</v>
      </c>
      <c r="P19" s="65">
        <f>VLOOKUP($A19,'Return Data'!$B$7:$R$2843,11,0)</f>
        <v>3.6406000000000001</v>
      </c>
      <c r="Q19" s="66">
        <f t="shared" si="6"/>
        <v>13</v>
      </c>
      <c r="R19" s="65">
        <f>VLOOKUP($A19,'Return Data'!$B$7:$R$2843,12,0)</f>
        <v>4.1787999999999998</v>
      </c>
      <c r="S19" s="66">
        <f t="shared" si="7"/>
        <v>15</v>
      </c>
      <c r="T19" s="65">
        <f>VLOOKUP($A19,'Return Data'!$B$7:$R$2843,13,0)</f>
        <v>5.7579000000000002</v>
      </c>
      <c r="U19" s="66">
        <f t="shared" si="8"/>
        <v>15</v>
      </c>
      <c r="V19" s="65">
        <f>VLOOKUP($A19,'Return Data'!$B$7:$R$2843,17,0)</f>
        <v>7.0359999999999996</v>
      </c>
      <c r="W19" s="66">
        <f t="shared" si="9"/>
        <v>6</v>
      </c>
      <c r="X19" s="65">
        <f>VLOOKUP($A19,'Return Data'!$B$7:$R$2843,14,0)</f>
        <v>7.4085000000000001</v>
      </c>
      <c r="Y19" s="66">
        <f t="shared" si="10"/>
        <v>4</v>
      </c>
      <c r="Z19" s="65">
        <f>VLOOKUP($A19,'Return Data'!$B$7:$R$2843,16,0)</f>
        <v>7.9230999999999998</v>
      </c>
      <c r="AA19" s="67">
        <f t="shared" si="11"/>
        <v>4</v>
      </c>
    </row>
    <row r="20" spans="1:27" x14ac:dyDescent="0.3">
      <c r="A20" s="63" t="s">
        <v>1042</v>
      </c>
      <c r="B20" s="64">
        <f>VLOOKUP($A20,'Return Data'!$B$7:$R$2843,3,0)</f>
        <v>44330</v>
      </c>
      <c r="C20" s="65">
        <f>VLOOKUP($A20,'Return Data'!$B$7:$R$2843,4,0)</f>
        <v>29.3292</v>
      </c>
      <c r="D20" s="65">
        <f>VLOOKUP($A20,'Return Data'!$B$7:$R$2843,5,0)</f>
        <v>1.0579000000000001</v>
      </c>
      <c r="E20" s="66">
        <f t="shared" si="0"/>
        <v>23</v>
      </c>
      <c r="F20" s="65">
        <f>VLOOKUP($A20,'Return Data'!$B$7:$R$2843,6,0)</f>
        <v>1.1201000000000001</v>
      </c>
      <c r="G20" s="66">
        <f t="shared" si="1"/>
        <v>17</v>
      </c>
      <c r="H20" s="65">
        <f>VLOOKUP($A20,'Return Data'!$B$7:$R$2843,7,0)</f>
        <v>2.1699000000000002</v>
      </c>
      <c r="I20" s="66">
        <f t="shared" si="2"/>
        <v>23</v>
      </c>
      <c r="J20" s="65">
        <f>VLOOKUP($A20,'Return Data'!$B$7:$R$2843,8,0)</f>
        <v>2.8298000000000001</v>
      </c>
      <c r="K20" s="66">
        <f t="shared" si="3"/>
        <v>24</v>
      </c>
      <c r="L20" s="65">
        <f>VLOOKUP($A20,'Return Data'!$B$7:$R$2843,9,0)</f>
        <v>3.7730999999999999</v>
      </c>
      <c r="M20" s="66">
        <f t="shared" si="4"/>
        <v>25</v>
      </c>
      <c r="N20" s="65">
        <f>VLOOKUP($A20,'Return Data'!$B$7:$R$2843,10,0)</f>
        <v>3.7073</v>
      </c>
      <c r="O20" s="66">
        <f t="shared" si="5"/>
        <v>22</v>
      </c>
      <c r="P20" s="65">
        <f>VLOOKUP($A20,'Return Data'!$B$7:$R$2843,11,0)</f>
        <v>2.9939</v>
      </c>
      <c r="Q20" s="66">
        <f t="shared" si="6"/>
        <v>25</v>
      </c>
      <c r="R20" s="65">
        <f>VLOOKUP($A20,'Return Data'!$B$7:$R$2843,12,0)</f>
        <v>3.5202</v>
      </c>
      <c r="S20" s="66">
        <f t="shared" si="7"/>
        <v>24</v>
      </c>
      <c r="T20" s="65">
        <f>VLOOKUP($A20,'Return Data'!$B$7:$R$2843,13,0)</f>
        <v>25.58</v>
      </c>
      <c r="U20" s="66">
        <f t="shared" si="8"/>
        <v>2</v>
      </c>
      <c r="V20" s="65">
        <f>VLOOKUP($A20,'Return Data'!$B$7:$R$2843,17,0)</f>
        <v>4.9085000000000001</v>
      </c>
      <c r="W20" s="66">
        <f t="shared" si="9"/>
        <v>17</v>
      </c>
      <c r="X20" s="65">
        <f>VLOOKUP($A20,'Return Data'!$B$7:$R$2843,14,0)</f>
        <v>5.6578999999999997</v>
      </c>
      <c r="Y20" s="66">
        <f t="shared" si="10"/>
        <v>17</v>
      </c>
      <c r="Z20" s="65">
        <f>VLOOKUP($A20,'Return Data'!$B$7:$R$2843,16,0)</f>
        <v>7.6273999999999997</v>
      </c>
      <c r="AA20" s="67">
        <f t="shared" si="11"/>
        <v>11</v>
      </c>
    </row>
    <row r="21" spans="1:27" x14ac:dyDescent="0.3">
      <c r="A21" s="63" t="s">
        <v>1044</v>
      </c>
      <c r="B21" s="64">
        <f>VLOOKUP($A21,'Return Data'!$B$7:$R$2843,3,0)</f>
        <v>44330</v>
      </c>
      <c r="C21" s="65">
        <f>VLOOKUP($A21,'Return Data'!$B$7:$R$2843,4,0)</f>
        <v>2644.1471000000001</v>
      </c>
      <c r="D21" s="65">
        <f>VLOOKUP($A21,'Return Data'!$B$7:$R$2843,5,0)</f>
        <v>2.0583999999999998</v>
      </c>
      <c r="E21" s="66">
        <f t="shared" si="0"/>
        <v>15</v>
      </c>
      <c r="F21" s="65">
        <f>VLOOKUP($A21,'Return Data'!$B$7:$R$2843,6,0)</f>
        <v>0.89</v>
      </c>
      <c r="G21" s="66">
        <f t="shared" si="1"/>
        <v>19</v>
      </c>
      <c r="H21" s="65">
        <f>VLOOKUP($A21,'Return Data'!$B$7:$R$2843,7,0)</f>
        <v>4.4370000000000003</v>
      </c>
      <c r="I21" s="66">
        <f t="shared" si="2"/>
        <v>5</v>
      </c>
      <c r="J21" s="65">
        <f>VLOOKUP($A21,'Return Data'!$B$7:$R$2843,8,0)</f>
        <v>4.0366</v>
      </c>
      <c r="K21" s="66">
        <f t="shared" si="3"/>
        <v>5</v>
      </c>
      <c r="L21" s="65">
        <f>VLOOKUP($A21,'Return Data'!$B$7:$R$2843,9,0)</f>
        <v>5.2622999999999998</v>
      </c>
      <c r="M21" s="66">
        <f t="shared" si="4"/>
        <v>5</v>
      </c>
      <c r="N21" s="65">
        <f>VLOOKUP($A21,'Return Data'!$B$7:$R$2843,10,0)</f>
        <v>4.4725999999999999</v>
      </c>
      <c r="O21" s="66">
        <f t="shared" si="5"/>
        <v>14</v>
      </c>
      <c r="P21" s="65">
        <f>VLOOKUP($A21,'Return Data'!$B$7:$R$2843,11,0)</f>
        <v>3.3919999999999999</v>
      </c>
      <c r="Q21" s="66">
        <f t="shared" si="6"/>
        <v>18</v>
      </c>
      <c r="R21" s="65">
        <f>VLOOKUP($A21,'Return Data'!$B$7:$R$2843,12,0)</f>
        <v>4.5045000000000002</v>
      </c>
      <c r="S21" s="66">
        <f t="shared" si="7"/>
        <v>8</v>
      </c>
      <c r="T21" s="65">
        <f>VLOOKUP($A21,'Return Data'!$B$7:$R$2843,13,0)</f>
        <v>6.7792000000000003</v>
      </c>
      <c r="U21" s="66">
        <f t="shared" si="8"/>
        <v>9</v>
      </c>
      <c r="V21" s="65">
        <f>VLOOKUP($A21,'Return Data'!$B$7:$R$2843,17,0)</f>
        <v>7.0910000000000002</v>
      </c>
      <c r="W21" s="66">
        <f t="shared" si="9"/>
        <v>5</v>
      </c>
      <c r="X21" s="65">
        <f>VLOOKUP($A21,'Return Data'!$B$7:$R$2843,14,0)</f>
        <v>7.4238999999999997</v>
      </c>
      <c r="Y21" s="66">
        <f t="shared" si="10"/>
        <v>3</v>
      </c>
      <c r="Z21" s="65">
        <f>VLOOKUP($A21,'Return Data'!$B$7:$R$2843,16,0)</f>
        <v>7.6459999999999999</v>
      </c>
      <c r="AA21" s="67">
        <f t="shared" si="11"/>
        <v>9</v>
      </c>
    </row>
    <row r="22" spans="1:27" x14ac:dyDescent="0.3">
      <c r="A22" s="63" t="s">
        <v>1047</v>
      </c>
      <c r="B22" s="64">
        <f>VLOOKUP($A22,'Return Data'!$B$7:$R$2843,3,0)</f>
        <v>44330</v>
      </c>
      <c r="C22" s="65">
        <f>VLOOKUP($A22,'Return Data'!$B$7:$R$2843,4,0)</f>
        <v>22.293700000000001</v>
      </c>
      <c r="D22" s="65">
        <f>VLOOKUP($A22,'Return Data'!$B$7:$R$2843,5,0)</f>
        <v>1.9649000000000001</v>
      </c>
      <c r="E22" s="66">
        <f t="shared" si="0"/>
        <v>16</v>
      </c>
      <c r="F22" s="65">
        <f>VLOOKUP($A22,'Return Data'!$B$7:$R$2843,6,0)</f>
        <v>-0.38200000000000001</v>
      </c>
      <c r="G22" s="66">
        <f t="shared" si="1"/>
        <v>26</v>
      </c>
      <c r="H22" s="65">
        <f>VLOOKUP($A22,'Return Data'!$B$7:$R$2843,7,0)</f>
        <v>2.1995</v>
      </c>
      <c r="I22" s="66">
        <f t="shared" si="2"/>
        <v>22</v>
      </c>
      <c r="J22" s="65">
        <f>VLOOKUP($A22,'Return Data'!$B$7:$R$2843,8,0)</f>
        <v>3.0792999999999999</v>
      </c>
      <c r="K22" s="66">
        <f t="shared" si="3"/>
        <v>18</v>
      </c>
      <c r="L22" s="65">
        <f>VLOOKUP($A22,'Return Data'!$B$7:$R$2843,9,0)</f>
        <v>4.5563000000000002</v>
      </c>
      <c r="M22" s="66">
        <f t="shared" si="4"/>
        <v>16</v>
      </c>
      <c r="N22" s="65">
        <f>VLOOKUP($A22,'Return Data'!$B$7:$R$2843,10,0)</f>
        <v>4.7441000000000004</v>
      </c>
      <c r="O22" s="66">
        <f t="shared" si="5"/>
        <v>12</v>
      </c>
      <c r="P22" s="65">
        <f>VLOOKUP($A22,'Return Data'!$B$7:$R$2843,11,0)</f>
        <v>3.6183999999999998</v>
      </c>
      <c r="Q22" s="66">
        <f t="shared" si="6"/>
        <v>14</v>
      </c>
      <c r="R22" s="65">
        <f>VLOOKUP($A22,'Return Data'!$B$7:$R$2843,12,0)</f>
        <v>4.4512</v>
      </c>
      <c r="S22" s="66">
        <f t="shared" si="7"/>
        <v>11</v>
      </c>
      <c r="T22" s="65">
        <f>VLOOKUP($A22,'Return Data'!$B$7:$R$2843,13,0)</f>
        <v>8.1546000000000003</v>
      </c>
      <c r="U22" s="66">
        <f t="shared" si="8"/>
        <v>6</v>
      </c>
      <c r="V22" s="65">
        <f>VLOOKUP($A22,'Return Data'!$B$7:$R$2843,17,0)</f>
        <v>5.1597</v>
      </c>
      <c r="W22" s="66">
        <f t="shared" si="9"/>
        <v>15</v>
      </c>
      <c r="X22" s="65">
        <f>VLOOKUP($A22,'Return Data'!$B$7:$R$2843,14,0)</f>
        <v>5.9802999999999997</v>
      </c>
      <c r="Y22" s="66">
        <f t="shared" si="10"/>
        <v>15</v>
      </c>
      <c r="Z22" s="65">
        <f>VLOOKUP($A22,'Return Data'!$B$7:$R$2843,16,0)</f>
        <v>7.9744999999999999</v>
      </c>
      <c r="AA22" s="67">
        <f t="shared" si="11"/>
        <v>3</v>
      </c>
    </row>
    <row r="23" spans="1:27" x14ac:dyDescent="0.3">
      <c r="A23" s="63" t="s">
        <v>1048</v>
      </c>
      <c r="B23" s="64">
        <f>VLOOKUP($A23,'Return Data'!$B$7:$R$2843,3,0)</f>
        <v>44330</v>
      </c>
      <c r="C23" s="65">
        <f>VLOOKUP($A23,'Return Data'!$B$7:$R$2843,4,0)</f>
        <v>31.513000000000002</v>
      </c>
      <c r="D23" s="65">
        <f>VLOOKUP($A23,'Return Data'!$B$7:$R$2843,5,0)</f>
        <v>1.7955000000000001</v>
      </c>
      <c r="E23" s="66">
        <f t="shared" si="0"/>
        <v>17</v>
      </c>
      <c r="F23" s="65">
        <f>VLOOKUP($A23,'Return Data'!$B$7:$R$2843,6,0)</f>
        <v>2.6646000000000001</v>
      </c>
      <c r="G23" s="66">
        <f t="shared" si="1"/>
        <v>9</v>
      </c>
      <c r="H23" s="65">
        <f>VLOOKUP($A23,'Return Data'!$B$7:$R$2843,7,0)</f>
        <v>2.1354000000000002</v>
      </c>
      <c r="I23" s="66">
        <f t="shared" si="2"/>
        <v>24</v>
      </c>
      <c r="J23" s="65">
        <f>VLOOKUP($A23,'Return Data'!$B$7:$R$2843,8,0)</f>
        <v>3.0066000000000002</v>
      </c>
      <c r="K23" s="66">
        <f t="shared" si="3"/>
        <v>20</v>
      </c>
      <c r="L23" s="65">
        <f>VLOOKUP($A23,'Return Data'!$B$7:$R$2843,9,0)</f>
        <v>4.3929</v>
      </c>
      <c r="M23" s="66">
        <f t="shared" si="4"/>
        <v>19</v>
      </c>
      <c r="N23" s="65">
        <f>VLOOKUP($A23,'Return Data'!$B$7:$R$2843,10,0)</f>
        <v>3.9420999999999999</v>
      </c>
      <c r="O23" s="66">
        <f t="shared" si="5"/>
        <v>19</v>
      </c>
      <c r="P23" s="65">
        <f>VLOOKUP($A23,'Return Data'!$B$7:$R$2843,11,0)</f>
        <v>4.3930999999999996</v>
      </c>
      <c r="Q23" s="66">
        <f t="shared" si="6"/>
        <v>4</v>
      </c>
      <c r="R23" s="65">
        <f>VLOOKUP($A23,'Return Data'!$B$7:$R$2843,12,0)</f>
        <v>4.4763999999999999</v>
      </c>
      <c r="S23" s="66">
        <f t="shared" si="7"/>
        <v>9</v>
      </c>
      <c r="T23" s="65">
        <f>VLOOKUP($A23,'Return Data'!$B$7:$R$2843,13,0)</f>
        <v>6.6025999999999998</v>
      </c>
      <c r="U23" s="66">
        <f t="shared" si="8"/>
        <v>11</v>
      </c>
      <c r="V23" s="65">
        <f>VLOOKUP($A23,'Return Data'!$B$7:$R$2843,17,0)</f>
        <v>5.1009000000000002</v>
      </c>
      <c r="W23" s="66">
        <f t="shared" si="9"/>
        <v>16</v>
      </c>
      <c r="X23" s="65">
        <f>VLOOKUP($A23,'Return Data'!$B$7:$R$2843,14,0)</f>
        <v>5.6647999999999996</v>
      </c>
      <c r="Y23" s="66">
        <f t="shared" si="10"/>
        <v>16</v>
      </c>
      <c r="Z23" s="65">
        <f>VLOOKUP($A23,'Return Data'!$B$7:$R$2843,16,0)</f>
        <v>6.6010999999999997</v>
      </c>
      <c r="AA23" s="67">
        <f t="shared" si="11"/>
        <v>19</v>
      </c>
    </row>
    <row r="24" spans="1:27" x14ac:dyDescent="0.3">
      <c r="A24" s="63" t="s">
        <v>1051</v>
      </c>
      <c r="B24" s="64">
        <f>VLOOKUP($A24,'Return Data'!$B$7:$R$2843,3,0)</f>
        <v>44330</v>
      </c>
      <c r="C24" s="65">
        <f>VLOOKUP($A24,'Return Data'!$B$7:$R$2843,4,0)</f>
        <v>1302.2672</v>
      </c>
      <c r="D24" s="65">
        <f>VLOOKUP($A24,'Return Data'!$B$7:$R$2843,5,0)</f>
        <v>1.5024</v>
      </c>
      <c r="E24" s="66">
        <f t="shared" si="0"/>
        <v>19</v>
      </c>
      <c r="F24" s="65">
        <f>VLOOKUP($A24,'Return Data'!$B$7:$R$2843,6,0)</f>
        <v>2.1743999999999999</v>
      </c>
      <c r="G24" s="66">
        <f t="shared" si="1"/>
        <v>12</v>
      </c>
      <c r="H24" s="65">
        <f>VLOOKUP($A24,'Return Data'!$B$7:$R$2843,7,0)</f>
        <v>3.4765999999999999</v>
      </c>
      <c r="I24" s="66">
        <f t="shared" si="2"/>
        <v>6</v>
      </c>
      <c r="J24" s="65">
        <f>VLOOKUP($A24,'Return Data'!$B$7:$R$2843,8,0)</f>
        <v>3.6964999999999999</v>
      </c>
      <c r="K24" s="66">
        <f t="shared" si="3"/>
        <v>8</v>
      </c>
      <c r="L24" s="65">
        <f>VLOOKUP($A24,'Return Data'!$B$7:$R$2843,9,0)</f>
        <v>4.4981999999999998</v>
      </c>
      <c r="M24" s="66">
        <f t="shared" si="4"/>
        <v>17</v>
      </c>
      <c r="N24" s="65">
        <f>VLOOKUP($A24,'Return Data'!$B$7:$R$2843,10,0)</f>
        <v>4.2184999999999997</v>
      </c>
      <c r="O24" s="66">
        <f t="shared" si="5"/>
        <v>18</v>
      </c>
      <c r="P24" s="65">
        <f>VLOOKUP($A24,'Return Data'!$B$7:$R$2843,11,0)</f>
        <v>3.2069000000000001</v>
      </c>
      <c r="Q24" s="66">
        <f t="shared" si="6"/>
        <v>20</v>
      </c>
      <c r="R24" s="65">
        <f>VLOOKUP($A24,'Return Data'!$B$7:$R$2843,12,0)</f>
        <v>3.8643999999999998</v>
      </c>
      <c r="S24" s="66">
        <f t="shared" si="7"/>
        <v>18</v>
      </c>
      <c r="T24" s="65">
        <f>VLOOKUP($A24,'Return Data'!$B$7:$R$2843,13,0)</f>
        <v>5.0368000000000004</v>
      </c>
      <c r="U24" s="66">
        <f t="shared" si="8"/>
        <v>21</v>
      </c>
      <c r="V24" s="65">
        <f>VLOOKUP($A24,'Return Data'!$B$7:$R$2843,17,0)</f>
        <v>6.1985000000000001</v>
      </c>
      <c r="W24" s="66">
        <f t="shared" si="9"/>
        <v>13</v>
      </c>
      <c r="X24" s="65">
        <f>VLOOKUP($A24,'Return Data'!$B$7:$R$2843,14,0)</f>
        <v>6.6029</v>
      </c>
      <c r="Y24" s="66">
        <f t="shared" si="10"/>
        <v>13</v>
      </c>
      <c r="Z24" s="65">
        <f>VLOOKUP($A24,'Return Data'!$B$7:$R$2843,16,0)</f>
        <v>6.4210000000000003</v>
      </c>
      <c r="AA24" s="67">
        <f t="shared" si="11"/>
        <v>20</v>
      </c>
    </row>
    <row r="25" spans="1:27" x14ac:dyDescent="0.3">
      <c r="A25" s="63" t="s">
        <v>1053</v>
      </c>
      <c r="B25" s="64">
        <f>VLOOKUP($A25,'Return Data'!$B$7:$R$2843,3,0)</f>
        <v>44330</v>
      </c>
      <c r="C25" s="65">
        <f>VLOOKUP($A25,'Return Data'!$B$7:$R$2843,4,0)</f>
        <v>1792.0238999999999</v>
      </c>
      <c r="D25" s="65">
        <f>VLOOKUP($A25,'Return Data'!$B$7:$R$2843,5,0)</f>
        <v>1.3718999999999999</v>
      </c>
      <c r="E25" s="66">
        <f t="shared" si="0"/>
        <v>20</v>
      </c>
      <c r="F25" s="65">
        <f>VLOOKUP($A25,'Return Data'!$B$7:$R$2843,6,0)</f>
        <v>0.30209999999999998</v>
      </c>
      <c r="G25" s="66">
        <f t="shared" si="1"/>
        <v>22</v>
      </c>
      <c r="H25" s="65">
        <f>VLOOKUP($A25,'Return Data'!$B$7:$R$2843,7,0)</f>
        <v>2.4188000000000001</v>
      </c>
      <c r="I25" s="66">
        <f t="shared" si="2"/>
        <v>17</v>
      </c>
      <c r="J25" s="65">
        <f>VLOOKUP($A25,'Return Data'!$B$7:$R$2843,8,0)</f>
        <v>3.1358000000000001</v>
      </c>
      <c r="K25" s="66">
        <f t="shared" si="3"/>
        <v>17</v>
      </c>
      <c r="L25" s="65">
        <f>VLOOKUP($A25,'Return Data'!$B$7:$R$2843,9,0)</f>
        <v>4.3075999999999999</v>
      </c>
      <c r="M25" s="66">
        <f t="shared" si="4"/>
        <v>20</v>
      </c>
      <c r="N25" s="65">
        <f>VLOOKUP($A25,'Return Data'!$B$7:$R$2843,10,0)</f>
        <v>4.2671000000000001</v>
      </c>
      <c r="O25" s="66">
        <f t="shared" si="5"/>
        <v>17</v>
      </c>
      <c r="P25" s="65">
        <f>VLOOKUP($A25,'Return Data'!$B$7:$R$2843,11,0)</f>
        <v>3.2105000000000001</v>
      </c>
      <c r="Q25" s="66">
        <f t="shared" si="6"/>
        <v>19</v>
      </c>
      <c r="R25" s="65">
        <f>VLOOKUP($A25,'Return Data'!$B$7:$R$2843,12,0)</f>
        <v>3.8292000000000002</v>
      </c>
      <c r="S25" s="66">
        <f t="shared" si="7"/>
        <v>20</v>
      </c>
      <c r="T25" s="65">
        <f>VLOOKUP($A25,'Return Data'!$B$7:$R$2843,13,0)</f>
        <v>5.6243999999999996</v>
      </c>
      <c r="U25" s="66">
        <f t="shared" si="8"/>
        <v>17</v>
      </c>
      <c r="V25" s="65">
        <f>VLOOKUP($A25,'Return Data'!$B$7:$R$2843,17,0)</f>
        <v>5.3372999999999999</v>
      </c>
      <c r="W25" s="66">
        <f t="shared" si="9"/>
        <v>14</v>
      </c>
      <c r="X25" s="65">
        <f>VLOOKUP($A25,'Return Data'!$B$7:$R$2843,14,0)</f>
        <v>5.9955999999999996</v>
      </c>
      <c r="Y25" s="66">
        <f t="shared" si="10"/>
        <v>14</v>
      </c>
      <c r="Z25" s="65">
        <f>VLOOKUP($A25,'Return Data'!$B$7:$R$2843,16,0)</f>
        <v>4.5183999999999997</v>
      </c>
      <c r="AA25" s="67">
        <f t="shared" si="11"/>
        <v>23</v>
      </c>
    </row>
    <row r="26" spans="1:27" x14ac:dyDescent="0.3">
      <c r="A26" s="63" t="s">
        <v>1054</v>
      </c>
      <c r="B26" s="64">
        <f>VLOOKUP($A26,'Return Data'!$B$7:$R$2843,3,0)</f>
        <v>44330</v>
      </c>
      <c r="C26" s="65">
        <f>VLOOKUP($A26,'Return Data'!$B$7:$R$2843,4,0)</f>
        <v>2943.4412000000002</v>
      </c>
      <c r="D26" s="65">
        <f>VLOOKUP($A26,'Return Data'!$B$7:$R$2843,5,0)</f>
        <v>5.0625999999999998</v>
      </c>
      <c r="E26" s="66">
        <f t="shared" si="0"/>
        <v>2</v>
      </c>
      <c r="F26" s="65">
        <f>VLOOKUP($A26,'Return Data'!$B$7:$R$2843,6,0)</f>
        <v>5.2919</v>
      </c>
      <c r="G26" s="66">
        <f t="shared" si="1"/>
        <v>3</v>
      </c>
      <c r="H26" s="65">
        <f>VLOOKUP($A26,'Return Data'!$B$7:$R$2843,7,0)</f>
        <v>4.8215000000000003</v>
      </c>
      <c r="I26" s="66">
        <f t="shared" si="2"/>
        <v>3</v>
      </c>
      <c r="J26" s="65">
        <f>VLOOKUP($A26,'Return Data'!$B$7:$R$2843,8,0)</f>
        <v>4.8452999999999999</v>
      </c>
      <c r="K26" s="66">
        <f t="shared" si="3"/>
        <v>4</v>
      </c>
      <c r="L26" s="65">
        <f>VLOOKUP($A26,'Return Data'!$B$7:$R$2843,9,0)</f>
        <v>5.3247</v>
      </c>
      <c r="M26" s="66">
        <f t="shared" si="4"/>
        <v>3</v>
      </c>
      <c r="N26" s="65">
        <f>VLOOKUP($A26,'Return Data'!$B$7:$R$2843,10,0)</f>
        <v>5.8529999999999998</v>
      </c>
      <c r="O26" s="66">
        <f t="shared" si="5"/>
        <v>3</v>
      </c>
      <c r="P26" s="65">
        <f>VLOOKUP($A26,'Return Data'!$B$7:$R$2843,11,0)</f>
        <v>4.4679000000000002</v>
      </c>
      <c r="Q26" s="66">
        <f t="shared" si="6"/>
        <v>3</v>
      </c>
      <c r="R26" s="65">
        <f>VLOOKUP($A26,'Return Data'!$B$7:$R$2843,12,0)</f>
        <v>5.0960999999999999</v>
      </c>
      <c r="S26" s="66">
        <f t="shared" si="7"/>
        <v>3</v>
      </c>
      <c r="T26" s="65">
        <f>VLOOKUP($A26,'Return Data'!$B$7:$R$2843,13,0)</f>
        <v>6.7355999999999998</v>
      </c>
      <c r="U26" s="66">
        <f t="shared" si="8"/>
        <v>10</v>
      </c>
      <c r="V26" s="65">
        <f>VLOOKUP($A26,'Return Data'!$B$7:$R$2843,17,0)</f>
        <v>6.3114999999999997</v>
      </c>
      <c r="W26" s="66">
        <f t="shared" si="9"/>
        <v>11</v>
      </c>
      <c r="X26" s="65">
        <f>VLOOKUP($A26,'Return Data'!$B$7:$R$2843,14,0)</f>
        <v>6.9851999999999999</v>
      </c>
      <c r="Y26" s="66">
        <f t="shared" si="10"/>
        <v>10</v>
      </c>
      <c r="Z26" s="65">
        <f>VLOOKUP($A26,'Return Data'!$B$7:$R$2843,16,0)</f>
        <v>7.9214000000000002</v>
      </c>
      <c r="AA26" s="67">
        <f t="shared" si="11"/>
        <v>5</v>
      </c>
    </row>
    <row r="27" spans="1:27" x14ac:dyDescent="0.3">
      <c r="A27" s="63" t="s">
        <v>1056</v>
      </c>
      <c r="B27" s="64">
        <f>VLOOKUP($A27,'Return Data'!$B$7:$R$2843,3,0)</f>
        <v>44330</v>
      </c>
      <c r="C27" s="65">
        <f>VLOOKUP($A27,'Return Data'!$B$7:$R$2843,4,0)</f>
        <v>23.451499999999999</v>
      </c>
      <c r="D27" s="65">
        <f>VLOOKUP($A27,'Return Data'!$B$7:$R$2843,5,0)</f>
        <v>3.9697</v>
      </c>
      <c r="E27" s="66">
        <f t="shared" si="0"/>
        <v>5</v>
      </c>
      <c r="F27" s="65">
        <f>VLOOKUP($A27,'Return Data'!$B$7:$R$2843,6,0)</f>
        <v>3.3731</v>
      </c>
      <c r="G27" s="66">
        <f t="shared" si="1"/>
        <v>5</v>
      </c>
      <c r="H27" s="65">
        <f>VLOOKUP($A27,'Return Data'!$B$7:$R$2843,7,0)</f>
        <v>3.0924</v>
      </c>
      <c r="I27" s="66">
        <f t="shared" si="2"/>
        <v>10</v>
      </c>
      <c r="J27" s="65">
        <f>VLOOKUP($A27,'Return Data'!$B$7:$R$2843,8,0)</f>
        <v>3.7852999999999999</v>
      </c>
      <c r="K27" s="66">
        <f t="shared" si="3"/>
        <v>7</v>
      </c>
      <c r="L27" s="65">
        <f>VLOOKUP($A27,'Return Data'!$B$7:$R$2843,9,0)</f>
        <v>4.6492000000000004</v>
      </c>
      <c r="M27" s="66">
        <f t="shared" si="4"/>
        <v>14</v>
      </c>
      <c r="N27" s="65">
        <f>VLOOKUP($A27,'Return Data'!$B$7:$R$2843,10,0)</f>
        <v>4.4005999999999998</v>
      </c>
      <c r="O27" s="66">
        <f t="shared" si="5"/>
        <v>15</v>
      </c>
      <c r="P27" s="65">
        <f>VLOOKUP($A27,'Return Data'!$B$7:$R$2843,11,0)</f>
        <v>3.84</v>
      </c>
      <c r="Q27" s="66">
        <f t="shared" si="6"/>
        <v>7</v>
      </c>
      <c r="R27" s="65">
        <f>VLOOKUP($A27,'Return Data'!$B$7:$R$2843,12,0)</f>
        <v>4.4640000000000004</v>
      </c>
      <c r="S27" s="66">
        <f t="shared" si="7"/>
        <v>10</v>
      </c>
      <c r="T27" s="65">
        <f>VLOOKUP($A27,'Return Data'!$B$7:$R$2843,13,0)</f>
        <v>2.3069000000000002</v>
      </c>
      <c r="U27" s="66">
        <f t="shared" si="8"/>
        <v>25</v>
      </c>
      <c r="V27" s="65">
        <f>VLOOKUP($A27,'Return Data'!$B$7:$R$2843,17,0)</f>
        <v>-4.2923999999999998</v>
      </c>
      <c r="W27" s="66">
        <f t="shared" si="9"/>
        <v>24</v>
      </c>
      <c r="X27" s="65">
        <f>VLOOKUP($A27,'Return Data'!$B$7:$R$2843,14,0)</f>
        <v>-0.55210000000000004</v>
      </c>
      <c r="Y27" s="66">
        <f t="shared" si="10"/>
        <v>24</v>
      </c>
      <c r="Z27" s="65">
        <f>VLOOKUP($A27,'Return Data'!$B$7:$R$2843,16,0)</f>
        <v>6.3220000000000001</v>
      </c>
      <c r="AA27" s="67">
        <f t="shared" si="11"/>
        <v>21</v>
      </c>
    </row>
    <row r="28" spans="1:27" x14ac:dyDescent="0.3">
      <c r="A28" s="63" t="s">
        <v>1058</v>
      </c>
      <c r="B28" s="64">
        <f>VLOOKUP($A28,'Return Data'!$B$7:$R$2843,3,0)</f>
        <v>44330</v>
      </c>
      <c r="C28" s="65">
        <f>VLOOKUP($A28,'Return Data'!$B$7:$R$2843,4,0)</f>
        <v>2745.4200999999998</v>
      </c>
      <c r="D28" s="65">
        <f>VLOOKUP($A28,'Return Data'!$B$7:$R$2843,5,0)</f>
        <v>0.29780000000000001</v>
      </c>
      <c r="E28" s="66">
        <f t="shared" si="0"/>
        <v>25</v>
      </c>
      <c r="F28" s="65">
        <f>VLOOKUP($A28,'Return Data'!$B$7:$R$2843,6,0)</f>
        <v>-0.3377</v>
      </c>
      <c r="G28" s="66">
        <f t="shared" si="1"/>
        <v>25</v>
      </c>
      <c r="H28" s="65">
        <f>VLOOKUP($A28,'Return Data'!$B$7:$R$2843,7,0)</f>
        <v>2.2795000000000001</v>
      </c>
      <c r="I28" s="66">
        <f t="shared" si="2"/>
        <v>20</v>
      </c>
      <c r="J28" s="65">
        <f>VLOOKUP($A28,'Return Data'!$B$7:$R$2843,8,0)</f>
        <v>3.1438000000000001</v>
      </c>
      <c r="K28" s="66">
        <f t="shared" si="3"/>
        <v>16</v>
      </c>
      <c r="L28" s="65">
        <f>VLOOKUP($A28,'Return Data'!$B$7:$R$2843,9,0)</f>
        <v>4.4330999999999996</v>
      </c>
      <c r="M28" s="66">
        <f t="shared" si="4"/>
        <v>18</v>
      </c>
      <c r="N28" s="65">
        <f>VLOOKUP($A28,'Return Data'!$B$7:$R$2843,10,0)</f>
        <v>4.3617999999999997</v>
      </c>
      <c r="O28" s="66">
        <f t="shared" si="5"/>
        <v>16</v>
      </c>
      <c r="P28" s="65">
        <f>VLOOKUP($A28,'Return Data'!$B$7:$R$2843,11,0)</f>
        <v>3.4618000000000002</v>
      </c>
      <c r="Q28" s="66">
        <f t="shared" si="6"/>
        <v>17</v>
      </c>
      <c r="R28" s="65">
        <f>VLOOKUP($A28,'Return Data'!$B$7:$R$2843,12,0)</f>
        <v>3.7161</v>
      </c>
      <c r="S28" s="66">
        <f t="shared" si="7"/>
        <v>22</v>
      </c>
      <c r="T28" s="65">
        <f>VLOOKUP($A28,'Return Data'!$B$7:$R$2843,13,0)</f>
        <v>10.09</v>
      </c>
      <c r="U28" s="66">
        <f t="shared" si="8"/>
        <v>5</v>
      </c>
      <c r="V28" s="65">
        <f>VLOOKUP($A28,'Return Data'!$B$7:$R$2843,17,0)</f>
        <v>-3.2795000000000001</v>
      </c>
      <c r="W28" s="66">
        <f t="shared" si="9"/>
        <v>23</v>
      </c>
      <c r="X28" s="65">
        <f>VLOOKUP($A28,'Return Data'!$B$7:$R$2843,14,0)</f>
        <v>-0.47199999999999998</v>
      </c>
      <c r="Y28" s="66">
        <f t="shared" si="10"/>
        <v>23</v>
      </c>
      <c r="Z28" s="65">
        <f>VLOOKUP($A28,'Return Data'!$B$7:$R$2843,16,0)</f>
        <v>6.2441000000000004</v>
      </c>
      <c r="AA28" s="67">
        <f t="shared" si="11"/>
        <v>22</v>
      </c>
    </row>
    <row r="29" spans="1:27" x14ac:dyDescent="0.3">
      <c r="A29" s="63" t="s">
        <v>1060</v>
      </c>
      <c r="B29" s="64">
        <f>VLOOKUP($A29,'Return Data'!$B$7:$R$2843,3,0)</f>
        <v>44330</v>
      </c>
      <c r="C29" s="65">
        <f>VLOOKUP($A29,'Return Data'!$B$7:$R$2843,4,0)</f>
        <v>2763.2545</v>
      </c>
      <c r="D29" s="65">
        <f>VLOOKUP($A29,'Return Data'!$B$7:$R$2843,5,0)</f>
        <v>2.8687999999999998</v>
      </c>
      <c r="E29" s="66">
        <f t="shared" si="0"/>
        <v>11</v>
      </c>
      <c r="F29" s="65">
        <f>VLOOKUP($A29,'Return Data'!$B$7:$R$2843,6,0)</f>
        <v>2.3675000000000002</v>
      </c>
      <c r="G29" s="66">
        <f t="shared" si="1"/>
        <v>10</v>
      </c>
      <c r="H29" s="65">
        <f>VLOOKUP($A29,'Return Data'!$B$7:$R$2843,7,0)</f>
        <v>2.4864000000000002</v>
      </c>
      <c r="I29" s="66">
        <f t="shared" si="2"/>
        <v>16</v>
      </c>
      <c r="J29" s="65">
        <f>VLOOKUP($A29,'Return Data'!$B$7:$R$2843,8,0)</f>
        <v>3.0586000000000002</v>
      </c>
      <c r="K29" s="66">
        <f t="shared" si="3"/>
        <v>19</v>
      </c>
      <c r="L29" s="65">
        <f>VLOOKUP($A29,'Return Data'!$B$7:$R$2843,9,0)</f>
        <v>3.9304000000000001</v>
      </c>
      <c r="M29" s="66">
        <f t="shared" si="4"/>
        <v>23</v>
      </c>
      <c r="N29" s="65">
        <f>VLOOKUP($A29,'Return Data'!$B$7:$R$2843,10,0)</f>
        <v>3.5507</v>
      </c>
      <c r="O29" s="66">
        <f t="shared" si="5"/>
        <v>24</v>
      </c>
      <c r="P29" s="65">
        <f>VLOOKUP($A29,'Return Data'!$B$7:$R$2843,11,0)</f>
        <v>3.1484000000000001</v>
      </c>
      <c r="Q29" s="66">
        <f t="shared" si="6"/>
        <v>23</v>
      </c>
      <c r="R29" s="65">
        <f>VLOOKUP($A29,'Return Data'!$B$7:$R$2843,12,0)</f>
        <v>3.7515999999999998</v>
      </c>
      <c r="S29" s="66">
        <f t="shared" si="7"/>
        <v>21</v>
      </c>
      <c r="T29" s="65">
        <f>VLOOKUP($A29,'Return Data'!$B$7:$R$2843,13,0)</f>
        <v>5.0225</v>
      </c>
      <c r="U29" s="66">
        <f t="shared" si="8"/>
        <v>22</v>
      </c>
      <c r="V29" s="65">
        <f>VLOOKUP($A29,'Return Data'!$B$7:$R$2843,17,0)</f>
        <v>6.5156999999999998</v>
      </c>
      <c r="W29" s="66">
        <f t="shared" si="9"/>
        <v>9</v>
      </c>
      <c r="X29" s="65">
        <f>VLOOKUP($A29,'Return Data'!$B$7:$R$2843,14,0)</f>
        <v>7.0250000000000004</v>
      </c>
      <c r="Y29" s="66">
        <f t="shared" si="10"/>
        <v>9</v>
      </c>
      <c r="Z29" s="65">
        <f>VLOOKUP($A29,'Return Data'!$B$7:$R$2843,16,0)</f>
        <v>7.6369999999999996</v>
      </c>
      <c r="AA29" s="67">
        <f t="shared" si="11"/>
        <v>10</v>
      </c>
    </row>
    <row r="30" spans="1:27" x14ac:dyDescent="0.3">
      <c r="A30" s="63" t="s">
        <v>1063</v>
      </c>
      <c r="B30" s="64">
        <f>VLOOKUP($A30,'Return Data'!$B$7:$R$2843,3,0)</f>
        <v>44330</v>
      </c>
      <c r="C30" s="65">
        <f>VLOOKUP($A30,'Return Data'!$B$7:$R$2843,4,0)</f>
        <v>26.086200000000002</v>
      </c>
      <c r="D30" s="65">
        <f>VLOOKUP($A30,'Return Data'!$B$7:$R$2843,5,0)</f>
        <v>1.2594000000000001</v>
      </c>
      <c r="E30" s="66">
        <f t="shared" si="0"/>
        <v>21</v>
      </c>
      <c r="F30" s="65">
        <f>VLOOKUP($A30,'Return Data'!$B$7:$R$2843,6,0)</f>
        <v>2.1924999999999999</v>
      </c>
      <c r="G30" s="66">
        <f t="shared" si="1"/>
        <v>11</v>
      </c>
      <c r="H30" s="65">
        <f>VLOOKUP($A30,'Return Data'!$B$7:$R$2843,7,0)</f>
        <v>2.3997000000000002</v>
      </c>
      <c r="I30" s="66">
        <f t="shared" si="2"/>
        <v>18</v>
      </c>
      <c r="J30" s="65">
        <f>VLOOKUP($A30,'Return Data'!$B$7:$R$2843,8,0)</f>
        <v>2.8614999999999999</v>
      </c>
      <c r="K30" s="66">
        <f t="shared" si="3"/>
        <v>23</v>
      </c>
      <c r="L30" s="65">
        <f>VLOOKUP($A30,'Return Data'!$B$7:$R$2843,9,0)</f>
        <v>3.9708999999999999</v>
      </c>
      <c r="M30" s="66">
        <f t="shared" si="4"/>
        <v>21</v>
      </c>
      <c r="N30" s="65">
        <f>VLOOKUP($A30,'Return Data'!$B$7:$R$2843,10,0)</f>
        <v>3.6869000000000001</v>
      </c>
      <c r="O30" s="66">
        <f t="shared" si="5"/>
        <v>23</v>
      </c>
      <c r="P30" s="65">
        <f>VLOOKUP($A30,'Return Data'!$B$7:$R$2843,11,0)</f>
        <v>3.0636000000000001</v>
      </c>
      <c r="Q30" s="66">
        <f t="shared" si="6"/>
        <v>24</v>
      </c>
      <c r="R30" s="65">
        <f>VLOOKUP($A30,'Return Data'!$B$7:$R$2843,12,0)</f>
        <v>3.4317000000000002</v>
      </c>
      <c r="S30" s="66">
        <f t="shared" si="7"/>
        <v>25</v>
      </c>
      <c r="T30" s="65">
        <f>VLOOKUP($A30,'Return Data'!$B$7:$R$2843,13,0)</f>
        <v>4.7092000000000001</v>
      </c>
      <c r="U30" s="66">
        <f t="shared" si="8"/>
        <v>24</v>
      </c>
      <c r="V30" s="65">
        <f>VLOOKUP($A30,'Return Data'!$B$7:$R$2843,17,0)</f>
        <v>0.89370000000000005</v>
      </c>
      <c r="W30" s="66">
        <f t="shared" si="9"/>
        <v>20</v>
      </c>
      <c r="X30" s="65">
        <f>VLOOKUP($A30,'Return Data'!$B$7:$R$2843,14,0)</f>
        <v>3.0518000000000001</v>
      </c>
      <c r="Y30" s="66">
        <f t="shared" si="10"/>
        <v>20</v>
      </c>
      <c r="Z30" s="65">
        <f>VLOOKUP($A30,'Return Data'!$B$7:$R$2843,16,0)</f>
        <v>7.0529999999999999</v>
      </c>
      <c r="AA30" s="67">
        <f t="shared" si="11"/>
        <v>18</v>
      </c>
    </row>
    <row r="31" spans="1:27" x14ac:dyDescent="0.3">
      <c r="A31" s="63" t="s">
        <v>1064</v>
      </c>
      <c r="B31" s="64">
        <f>VLOOKUP($A31,'Return Data'!$B$7:$R$2843,3,0)</f>
        <v>44330</v>
      </c>
      <c r="C31" s="65">
        <f>VLOOKUP($A31,'Return Data'!$B$7:$R$2843,4,0)</f>
        <v>3093.1608999999999</v>
      </c>
      <c r="D31" s="65">
        <f>VLOOKUP($A31,'Return Data'!$B$7:$R$2843,5,0)</f>
        <v>2.3420999999999998</v>
      </c>
      <c r="E31" s="66">
        <f t="shared" si="0"/>
        <v>14</v>
      </c>
      <c r="F31" s="65">
        <f>VLOOKUP($A31,'Return Data'!$B$7:$R$2843,6,0)</f>
        <v>2.1583000000000001</v>
      </c>
      <c r="G31" s="66">
        <f t="shared" si="1"/>
        <v>13</v>
      </c>
      <c r="H31" s="65">
        <f>VLOOKUP($A31,'Return Data'!$B$7:$R$2843,7,0)</f>
        <v>2.5903999999999998</v>
      </c>
      <c r="I31" s="66">
        <f t="shared" si="2"/>
        <v>14</v>
      </c>
      <c r="J31" s="65">
        <f>VLOOKUP($A31,'Return Data'!$B$7:$R$2843,8,0)</f>
        <v>3.4535999999999998</v>
      </c>
      <c r="K31" s="66">
        <f t="shared" si="3"/>
        <v>12</v>
      </c>
      <c r="L31" s="65">
        <f>VLOOKUP($A31,'Return Data'!$B$7:$R$2843,9,0)</f>
        <v>5.2885999999999997</v>
      </c>
      <c r="M31" s="66">
        <f t="shared" si="4"/>
        <v>4</v>
      </c>
      <c r="N31" s="65">
        <f>VLOOKUP($A31,'Return Data'!$B$7:$R$2843,10,0)</f>
        <v>4.8985000000000003</v>
      </c>
      <c r="O31" s="66">
        <f t="shared" si="5"/>
        <v>7</v>
      </c>
      <c r="P31" s="65">
        <f>VLOOKUP($A31,'Return Data'!$B$7:$R$2843,11,0)</f>
        <v>3.6977000000000002</v>
      </c>
      <c r="Q31" s="66">
        <f t="shared" si="6"/>
        <v>11</v>
      </c>
      <c r="R31" s="65">
        <f>VLOOKUP($A31,'Return Data'!$B$7:$R$2843,12,0)</f>
        <v>4.5224000000000002</v>
      </c>
      <c r="S31" s="66">
        <f t="shared" si="7"/>
        <v>7</v>
      </c>
      <c r="T31" s="65">
        <f>VLOOKUP($A31,'Return Data'!$B$7:$R$2843,13,0)</f>
        <v>5.9776999999999996</v>
      </c>
      <c r="U31" s="66">
        <f t="shared" si="8"/>
        <v>14</v>
      </c>
      <c r="V31" s="65">
        <f>VLOOKUP($A31,'Return Data'!$B$7:$R$2843,17,0)</f>
        <v>4.0411999999999999</v>
      </c>
      <c r="W31" s="66">
        <f t="shared" si="9"/>
        <v>19</v>
      </c>
      <c r="X31" s="65">
        <f>VLOOKUP($A31,'Return Data'!$B$7:$R$2843,14,0)</f>
        <v>5.3106999999999998</v>
      </c>
      <c r="Y31" s="66">
        <f t="shared" si="10"/>
        <v>19</v>
      </c>
      <c r="Z31" s="65">
        <f>VLOOKUP($A31,'Return Data'!$B$7:$R$2843,16,0)</f>
        <v>7.4592999999999998</v>
      </c>
      <c r="AA31" s="67">
        <f t="shared" si="11"/>
        <v>14</v>
      </c>
    </row>
    <row r="32" spans="1:27" x14ac:dyDescent="0.3">
      <c r="A32" s="63" t="s">
        <v>1065</v>
      </c>
      <c r="B32" s="64">
        <f>VLOOKUP($A32,'Return Data'!$B$7:$R$2843,3,0)</f>
        <v>44330</v>
      </c>
      <c r="C32" s="65">
        <f>VLOOKUP($A32,'Return Data'!$B$7:$R$2843,4,0)</f>
        <v>31.121600000000001</v>
      </c>
      <c r="D32" s="65">
        <f>VLOOKUP($A32,'Return Data'!$B$7:$R$2843,5,0)</f>
        <v>0</v>
      </c>
      <c r="E32" s="66">
        <f t="shared" si="0"/>
        <v>26</v>
      </c>
      <c r="F32" s="65">
        <f>VLOOKUP($A32,'Return Data'!$B$7:$R$2843,6,0)</f>
        <v>0</v>
      </c>
      <c r="G32" s="66">
        <f t="shared" si="1"/>
        <v>23</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-0.217</v>
      </c>
      <c r="S32" s="66">
        <f t="shared" si="7"/>
        <v>26</v>
      </c>
      <c r="T32" s="65">
        <f>VLOOKUP($A32,'Return Data'!$B$7:$R$2843,13,0)</f>
        <v>-7.0202999999999998</v>
      </c>
      <c r="U32" s="66">
        <f t="shared" si="8"/>
        <v>26</v>
      </c>
      <c r="V32" s="65"/>
      <c r="W32" s="66"/>
      <c r="X32" s="65"/>
      <c r="Y32" s="66"/>
      <c r="Z32" s="65">
        <f>VLOOKUP($A32,'Return Data'!$B$7:$R$2843,16,0)</f>
        <v>-18.6327</v>
      </c>
      <c r="AA32" s="67">
        <f t="shared" si="11"/>
        <v>26</v>
      </c>
    </row>
    <row r="33" spans="1:27" x14ac:dyDescent="0.3">
      <c r="A33" s="63" t="s">
        <v>1069</v>
      </c>
      <c r="B33" s="64">
        <f>VLOOKUP($A33,'Return Data'!$B$7:$R$2843,3,0)</f>
        <v>44330</v>
      </c>
      <c r="C33" s="65">
        <f>VLOOKUP($A33,'Return Data'!$B$7:$R$2843,4,0)</f>
        <v>2630.1305000000002</v>
      </c>
      <c r="D33" s="65">
        <f>VLOOKUP($A33,'Return Data'!$B$7:$R$2843,5,0)</f>
        <v>0.38719999999999999</v>
      </c>
      <c r="E33" s="66">
        <f t="shared" si="0"/>
        <v>24</v>
      </c>
      <c r="F33" s="65">
        <f>VLOOKUP($A33,'Return Data'!$B$7:$R$2843,6,0)</f>
        <v>1.2963</v>
      </c>
      <c r="G33" s="66">
        <f t="shared" si="1"/>
        <v>16</v>
      </c>
      <c r="H33" s="65">
        <f>VLOOKUP($A33,'Return Data'!$B$7:$R$2843,7,0)</f>
        <v>2.6371000000000002</v>
      </c>
      <c r="I33" s="66">
        <f t="shared" si="2"/>
        <v>13</v>
      </c>
      <c r="J33" s="65">
        <f>VLOOKUP($A33,'Return Data'!$B$7:$R$2843,8,0)</f>
        <v>3.4136000000000002</v>
      </c>
      <c r="K33" s="66">
        <f t="shared" si="3"/>
        <v>13</v>
      </c>
      <c r="L33" s="65">
        <f>VLOOKUP($A33,'Return Data'!$B$7:$R$2843,9,0)</f>
        <v>4.6275000000000004</v>
      </c>
      <c r="M33" s="66">
        <f t="shared" si="4"/>
        <v>15</v>
      </c>
      <c r="N33" s="65">
        <f>VLOOKUP($A33,'Return Data'!$B$7:$R$2843,10,0)</f>
        <v>4.7752999999999997</v>
      </c>
      <c r="O33" s="66">
        <f t="shared" si="5"/>
        <v>10</v>
      </c>
      <c r="P33" s="65">
        <f>VLOOKUP($A33,'Return Data'!$B$7:$R$2843,11,0)</f>
        <v>3.7084000000000001</v>
      </c>
      <c r="Q33" s="66">
        <f t="shared" si="6"/>
        <v>10</v>
      </c>
      <c r="R33" s="65">
        <f>VLOOKUP($A33,'Return Data'!$B$7:$R$2843,12,0)</f>
        <v>4.2675000000000001</v>
      </c>
      <c r="S33" s="66">
        <f t="shared" si="7"/>
        <v>14</v>
      </c>
      <c r="T33" s="65">
        <f>VLOOKUP($A33,'Return Data'!$B$7:$R$2843,13,0)</f>
        <v>5.6695000000000002</v>
      </c>
      <c r="U33" s="66">
        <f t="shared" si="8"/>
        <v>16</v>
      </c>
      <c r="V33" s="65">
        <f>VLOOKUP($A33,'Return Data'!$B$7:$R$2843,17,0)</f>
        <v>0.82509999999999994</v>
      </c>
      <c r="W33" s="66">
        <f>RANK(V33,V$8:V$33,0)</f>
        <v>21</v>
      </c>
      <c r="X33" s="65">
        <f>VLOOKUP($A33,'Return Data'!$B$7:$R$2843,14,0)</f>
        <v>2.9967999999999999</v>
      </c>
      <c r="Y33" s="66">
        <f>RANK(X33,X$8:X$33,0)</f>
        <v>21</v>
      </c>
      <c r="Z33" s="65">
        <f>VLOOKUP($A33,'Return Data'!$B$7:$R$2843,16,0)</f>
        <v>7.1154999999999999</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2.7449884615384601</v>
      </c>
      <c r="E35" s="74"/>
      <c r="F35" s="75">
        <f>AVERAGE(F8:F33)</f>
        <v>2.4046115384615385</v>
      </c>
      <c r="G35" s="74"/>
      <c r="H35" s="75">
        <f>AVERAGE(H8:H33)</f>
        <v>3.3334538461538461</v>
      </c>
      <c r="I35" s="74"/>
      <c r="J35" s="75">
        <f>AVERAGE(J8:J33)</f>
        <v>3.786492307692308</v>
      </c>
      <c r="K35" s="74"/>
      <c r="L35" s="75">
        <f>AVERAGE(L8:L33)</f>
        <v>4.9475807692307692</v>
      </c>
      <c r="M35" s="74"/>
      <c r="N35" s="75">
        <f>AVERAGE(N8:N33)</f>
        <v>4.7258923076923072</v>
      </c>
      <c r="O35" s="74"/>
      <c r="P35" s="75">
        <f>AVERAGE(P8:P33)</f>
        <v>4.1467423076923069</v>
      </c>
      <c r="Q35" s="74"/>
      <c r="R35" s="75">
        <f>AVERAGE(R8:R33)</f>
        <v>4.6375346153846158</v>
      </c>
      <c r="S35" s="74"/>
      <c r="T35" s="75">
        <f>AVERAGE(T8:T33)</f>
        <v>7.6918500000000023</v>
      </c>
      <c r="U35" s="74"/>
      <c r="V35" s="75">
        <f>AVERAGE(V8:V33)</f>
        <v>3.8399519999999994</v>
      </c>
      <c r="W35" s="74"/>
      <c r="X35" s="75">
        <f>AVERAGE(X8:X33)</f>
        <v>5.0422800000000008</v>
      </c>
      <c r="Y35" s="74"/>
      <c r="Z35" s="75">
        <f>AVERAGE(Z8:Z33)</f>
        <v>6.0132576923076932</v>
      </c>
      <c r="AA35" s="76"/>
    </row>
    <row r="36" spans="1:27" x14ac:dyDescent="0.3">
      <c r="A36" s="73" t="s">
        <v>28</v>
      </c>
      <c r="B36" s="74"/>
      <c r="C36" s="74"/>
      <c r="D36" s="75">
        <f>MIN(D8:D33)</f>
        <v>0</v>
      </c>
      <c r="E36" s="74"/>
      <c r="F36" s="75">
        <f>MIN(F8:F33)</f>
        <v>-0.38200000000000001</v>
      </c>
      <c r="G36" s="74"/>
      <c r="H36" s="75">
        <f>MIN(H8:H33)</f>
        <v>0</v>
      </c>
      <c r="I36" s="74"/>
      <c r="J36" s="75">
        <f>MIN(J8:J33)</f>
        <v>0</v>
      </c>
      <c r="K36" s="74"/>
      <c r="L36" s="75">
        <f>MIN(L8:L33)</f>
        <v>0</v>
      </c>
      <c r="M36" s="74"/>
      <c r="N36" s="75">
        <f>MIN(N8:N33)</f>
        <v>0</v>
      </c>
      <c r="O36" s="74"/>
      <c r="P36" s="75">
        <f>MIN(P8:P33)</f>
        <v>0</v>
      </c>
      <c r="Q36" s="74"/>
      <c r="R36" s="75">
        <f>MIN(R8:R33)</f>
        <v>-0.217</v>
      </c>
      <c r="S36" s="74"/>
      <c r="T36" s="75">
        <f>MIN(T8:T33)</f>
        <v>-7.0202999999999998</v>
      </c>
      <c r="U36" s="74"/>
      <c r="V36" s="75">
        <f>MIN(V8:V33)</f>
        <v>-14.901300000000001</v>
      </c>
      <c r="W36" s="74"/>
      <c r="X36" s="75">
        <f>MIN(X8:X33)</f>
        <v>-8.5602</v>
      </c>
      <c r="Y36" s="74"/>
      <c r="Z36" s="75">
        <f>MIN(Z8:Z33)</f>
        <v>-18.6327</v>
      </c>
      <c r="AA36" s="76"/>
    </row>
    <row r="37" spans="1:27" ht="15" thickBot="1" x14ac:dyDescent="0.35">
      <c r="A37" s="77" t="s">
        <v>29</v>
      </c>
      <c r="B37" s="78"/>
      <c r="C37" s="78"/>
      <c r="D37" s="79">
        <f>MAX(D8:D33)</f>
        <v>10.8073</v>
      </c>
      <c r="E37" s="78"/>
      <c r="F37" s="79">
        <f>MAX(F8:F33)</f>
        <v>12.4079</v>
      </c>
      <c r="G37" s="78"/>
      <c r="H37" s="79">
        <f>MAX(H8:H33)</f>
        <v>13.8796</v>
      </c>
      <c r="I37" s="78"/>
      <c r="J37" s="79">
        <f>MAX(J8:J33)</f>
        <v>13.538</v>
      </c>
      <c r="K37" s="78"/>
      <c r="L37" s="79">
        <f>MAX(L8:L33)</f>
        <v>16.538900000000002</v>
      </c>
      <c r="M37" s="78"/>
      <c r="N37" s="79">
        <f>MAX(N8:N33)</f>
        <v>14.0177</v>
      </c>
      <c r="O37" s="78"/>
      <c r="P37" s="79">
        <f>MAX(P8:P33)</f>
        <v>15.1051</v>
      </c>
      <c r="Q37" s="78"/>
      <c r="R37" s="79">
        <f>MAX(R8:R33)</f>
        <v>14.4925</v>
      </c>
      <c r="S37" s="78"/>
      <c r="T37" s="79">
        <f>MAX(T8:T33)</f>
        <v>27.5334</v>
      </c>
      <c r="U37" s="78"/>
      <c r="V37" s="79">
        <f>MAX(V8:V33)</f>
        <v>7.6214000000000004</v>
      </c>
      <c r="W37" s="78"/>
      <c r="X37" s="79">
        <f>MAX(X8:X33)</f>
        <v>7.7747999999999999</v>
      </c>
      <c r="Y37" s="78"/>
      <c r="Z37" s="79">
        <f>MAX(Z8:Z33)</f>
        <v>8.2921999999999993</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1584</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1498</v>
      </c>
      <c r="B8" s="64">
        <f>VLOOKUP($A8,'Return Data'!$B$7:$R$2843,3,0)</f>
        <v>44330</v>
      </c>
      <c r="C8" s="65">
        <f>VLOOKUP($A8,'Return Data'!$B$7:$R$2843,4,0)</f>
        <v>429.25560000000002</v>
      </c>
      <c r="D8" s="65">
        <f>VLOOKUP($A8,'Return Data'!$B$7:$R$2843,5,0)</f>
        <v>3.2317</v>
      </c>
      <c r="E8" s="66">
        <f t="shared" ref="E8:E34" si="0">RANK(D8,D$8:D$34,0)</f>
        <v>14</v>
      </c>
      <c r="F8" s="65">
        <f>VLOOKUP($A8,'Return Data'!$B$7:$R$2843,6,0)</f>
        <v>3.5779999999999998</v>
      </c>
      <c r="G8" s="66">
        <f t="shared" ref="G8:G34" si="1">RANK(F8,F$8:F$34,0)</f>
        <v>8</v>
      </c>
      <c r="H8" s="65">
        <f>VLOOKUP($A8,'Return Data'!$B$7:$R$2843,7,0)</f>
        <v>3.9106999999999998</v>
      </c>
      <c r="I8" s="66">
        <f t="shared" ref="I8:I34" si="2">RANK(H8,H$8:H$34,0)</f>
        <v>4</v>
      </c>
      <c r="J8" s="65">
        <f>VLOOKUP($A8,'Return Data'!$B$7:$R$2843,8,0)</f>
        <v>3.6078999999999999</v>
      </c>
      <c r="K8" s="66">
        <f t="shared" ref="K8:K34" si="3">RANK(J8,J$8:J$34,0)</f>
        <v>6</v>
      </c>
      <c r="L8" s="65">
        <f>VLOOKUP($A8,'Return Data'!$B$7:$R$2843,9,0)</f>
        <v>4.8005000000000004</v>
      </c>
      <c r="M8" s="66">
        <f t="shared" ref="M8:M34" si="4">RANK(L8,L$8:L$34,0)</f>
        <v>4</v>
      </c>
      <c r="N8" s="65">
        <f>VLOOKUP($A8,'Return Data'!$B$7:$R$2843,10,0)</f>
        <v>5.0145999999999997</v>
      </c>
      <c r="O8" s="66">
        <f t="shared" ref="O8:O34" si="5">RANK(N8,N$8:N$34,0)</f>
        <v>4</v>
      </c>
      <c r="P8" s="65">
        <f>VLOOKUP($A8,'Return Data'!$B$7:$R$2843,11,0)</f>
        <v>4.1036000000000001</v>
      </c>
      <c r="Q8" s="66">
        <f t="shared" ref="Q8:Q34" si="6">RANK(P8,P$8:P$34,0)</f>
        <v>6</v>
      </c>
      <c r="R8" s="65">
        <f>VLOOKUP($A8,'Return Data'!$B$7:$R$2843,12,0)</f>
        <v>4.6919000000000004</v>
      </c>
      <c r="S8" s="66">
        <f t="shared" ref="S8:S34" si="7">RANK(R8,R$8:R$34,0)</f>
        <v>5</v>
      </c>
      <c r="T8" s="65">
        <f>VLOOKUP($A8,'Return Data'!$B$7:$R$2843,13,0)</f>
        <v>6.1589</v>
      </c>
      <c r="U8" s="66">
        <f t="shared" ref="U8:U34" si="8">RANK(T8,T$8:T$34,0)</f>
        <v>3</v>
      </c>
      <c r="V8" s="65">
        <f>VLOOKUP($A8,'Return Data'!$B$7:$R$2843,17,0)</f>
        <v>6.9760999999999997</v>
      </c>
      <c r="W8" s="66">
        <f t="shared" ref="W8:W15" si="9">RANK(V8,V$8:V$34,0)</f>
        <v>3</v>
      </c>
      <c r="X8" s="65">
        <f>VLOOKUP($A8,'Return Data'!$B$7:$R$2843,14,0)</f>
        <v>7.5029000000000003</v>
      </c>
      <c r="Y8" s="66">
        <f>RANK(X8,X$8:X$34,0)</f>
        <v>4</v>
      </c>
      <c r="Z8" s="65">
        <f>VLOOKUP($A8,'Return Data'!$B$7:$R$2843,16,0)</f>
        <v>8.3636999999999997</v>
      </c>
      <c r="AA8" s="67">
        <f t="shared" ref="AA8:AA34" si="10">RANK(Z8,Z$8:Z$34,0)</f>
        <v>4</v>
      </c>
    </row>
    <row r="9" spans="1:27" x14ac:dyDescent="0.3">
      <c r="A9" s="63" t="s">
        <v>1500</v>
      </c>
      <c r="B9" s="64">
        <f>VLOOKUP($A9,'Return Data'!$B$7:$R$2843,3,0)</f>
        <v>44330</v>
      </c>
      <c r="C9" s="65">
        <f>VLOOKUP($A9,'Return Data'!$B$7:$R$2843,4,0)</f>
        <v>12.026300000000001</v>
      </c>
      <c r="D9" s="65">
        <f>VLOOKUP($A9,'Return Data'!$B$7:$R$2843,5,0)</f>
        <v>3.9464000000000001</v>
      </c>
      <c r="E9" s="66">
        <f t="shared" si="0"/>
        <v>4</v>
      </c>
      <c r="F9" s="65">
        <f>VLOOKUP($A9,'Return Data'!$B$7:$R$2843,6,0)</f>
        <v>2.3273000000000001</v>
      </c>
      <c r="G9" s="66">
        <f t="shared" si="1"/>
        <v>22</v>
      </c>
      <c r="H9" s="65">
        <f>VLOOKUP($A9,'Return Data'!$B$7:$R$2843,7,0)</f>
        <v>2.8197999999999999</v>
      </c>
      <c r="I9" s="66">
        <f t="shared" si="2"/>
        <v>20</v>
      </c>
      <c r="J9" s="65">
        <f>VLOOKUP($A9,'Return Data'!$B$7:$R$2843,8,0)</f>
        <v>3.3862999999999999</v>
      </c>
      <c r="K9" s="66">
        <f t="shared" si="3"/>
        <v>9</v>
      </c>
      <c r="L9" s="65">
        <f>VLOOKUP($A9,'Return Data'!$B$7:$R$2843,9,0)</f>
        <v>4.1980000000000004</v>
      </c>
      <c r="M9" s="66">
        <f t="shared" si="4"/>
        <v>9</v>
      </c>
      <c r="N9" s="65">
        <f>VLOOKUP($A9,'Return Data'!$B$7:$R$2843,10,0)</f>
        <v>4.5536000000000003</v>
      </c>
      <c r="O9" s="66">
        <f t="shared" si="5"/>
        <v>6</v>
      </c>
      <c r="P9" s="65">
        <f>VLOOKUP($A9,'Return Data'!$B$7:$R$2843,11,0)</f>
        <v>4.1688000000000001</v>
      </c>
      <c r="Q9" s="66">
        <f t="shared" si="6"/>
        <v>5</v>
      </c>
      <c r="R9" s="65">
        <f>VLOOKUP($A9,'Return Data'!$B$7:$R$2843,12,0)</f>
        <v>4.6117999999999997</v>
      </c>
      <c r="S9" s="66">
        <f t="shared" si="7"/>
        <v>6</v>
      </c>
      <c r="T9" s="65">
        <f>VLOOKUP($A9,'Return Data'!$B$7:$R$2843,13,0)</f>
        <v>5.3625999999999996</v>
      </c>
      <c r="U9" s="66">
        <f t="shared" si="8"/>
        <v>6</v>
      </c>
      <c r="V9" s="65">
        <f>VLOOKUP($A9,'Return Data'!$B$7:$R$2843,17,0)</f>
        <v>6.5369999999999999</v>
      </c>
      <c r="W9" s="66">
        <f t="shared" si="9"/>
        <v>7</v>
      </c>
      <c r="X9" s="65"/>
      <c r="Y9" s="66"/>
      <c r="Z9" s="65">
        <f>VLOOKUP($A9,'Return Data'!$B$7:$R$2843,16,0)</f>
        <v>7.1363000000000003</v>
      </c>
      <c r="AA9" s="67">
        <f t="shared" si="10"/>
        <v>16</v>
      </c>
    </row>
    <row r="10" spans="1:27" x14ac:dyDescent="0.3">
      <c r="A10" s="63" t="s">
        <v>1503</v>
      </c>
      <c r="B10" s="64">
        <f>VLOOKUP($A10,'Return Data'!$B$7:$R$2843,3,0)</f>
        <v>44330</v>
      </c>
      <c r="C10" s="65">
        <f>VLOOKUP($A10,'Return Data'!$B$7:$R$2843,4,0)</f>
        <v>1208.192</v>
      </c>
      <c r="D10" s="65">
        <f>VLOOKUP($A10,'Return Data'!$B$7:$R$2843,5,0)</f>
        <v>2.5682</v>
      </c>
      <c r="E10" s="66">
        <f t="shared" si="0"/>
        <v>25</v>
      </c>
      <c r="F10" s="65">
        <f>VLOOKUP($A10,'Return Data'!$B$7:$R$2843,6,0)</f>
        <v>1.7716000000000001</v>
      </c>
      <c r="G10" s="66">
        <f t="shared" si="1"/>
        <v>27</v>
      </c>
      <c r="H10" s="65">
        <f>VLOOKUP($A10,'Return Data'!$B$7:$R$2843,7,0)</f>
        <v>3.0249999999999999</v>
      </c>
      <c r="I10" s="66">
        <f t="shared" si="2"/>
        <v>12</v>
      </c>
      <c r="J10" s="65">
        <f>VLOOKUP($A10,'Return Data'!$B$7:$R$2843,8,0)</f>
        <v>3.3934000000000002</v>
      </c>
      <c r="K10" s="66">
        <f t="shared" si="3"/>
        <v>8</v>
      </c>
      <c r="L10" s="65">
        <f>VLOOKUP($A10,'Return Data'!$B$7:$R$2843,9,0)</f>
        <v>4.3676000000000004</v>
      </c>
      <c r="M10" s="66">
        <f t="shared" si="4"/>
        <v>7</v>
      </c>
      <c r="N10" s="65">
        <f>VLOOKUP($A10,'Return Data'!$B$7:$R$2843,10,0)</f>
        <v>4.5372000000000003</v>
      </c>
      <c r="O10" s="66">
        <f t="shared" si="5"/>
        <v>7</v>
      </c>
      <c r="P10" s="65">
        <f>VLOOKUP($A10,'Return Data'!$B$7:$R$2843,11,0)</f>
        <v>3.7435</v>
      </c>
      <c r="Q10" s="66">
        <f t="shared" si="6"/>
        <v>11</v>
      </c>
      <c r="R10" s="65">
        <f>VLOOKUP($A10,'Return Data'!$B$7:$R$2843,12,0)</f>
        <v>3.9517000000000002</v>
      </c>
      <c r="S10" s="66">
        <f t="shared" si="7"/>
        <v>14</v>
      </c>
      <c r="T10" s="65">
        <f>VLOOKUP($A10,'Return Data'!$B$7:$R$2843,13,0)</f>
        <v>4.25</v>
      </c>
      <c r="U10" s="66">
        <f t="shared" si="8"/>
        <v>20</v>
      </c>
      <c r="V10" s="65">
        <f>VLOOKUP($A10,'Return Data'!$B$7:$R$2843,17,0)</f>
        <v>5.7606999999999999</v>
      </c>
      <c r="W10" s="66">
        <f t="shared" si="9"/>
        <v>15</v>
      </c>
      <c r="X10" s="65"/>
      <c r="Y10" s="66"/>
      <c r="Z10" s="65">
        <f>VLOOKUP($A10,'Return Data'!$B$7:$R$2843,16,0)</f>
        <v>6.6131000000000002</v>
      </c>
      <c r="AA10" s="67">
        <f t="shared" si="10"/>
        <v>20</v>
      </c>
    </row>
    <row r="11" spans="1:27" x14ac:dyDescent="0.3">
      <c r="A11" s="63" t="s">
        <v>1504</v>
      </c>
      <c r="B11" s="64">
        <f>VLOOKUP($A11,'Return Data'!$B$7:$R$2843,3,0)</f>
        <v>44330</v>
      </c>
      <c r="C11" s="65">
        <f>VLOOKUP($A11,'Return Data'!$B$7:$R$2843,4,0)</f>
        <v>2580.4132</v>
      </c>
      <c r="D11" s="65">
        <f>VLOOKUP($A11,'Return Data'!$B$7:$R$2843,5,0)</f>
        <v>3.0663999999999998</v>
      </c>
      <c r="E11" s="66">
        <f t="shared" si="0"/>
        <v>18</v>
      </c>
      <c r="F11" s="65">
        <f>VLOOKUP($A11,'Return Data'!$B$7:$R$2843,6,0)</f>
        <v>3.1429</v>
      </c>
      <c r="G11" s="66">
        <f t="shared" si="1"/>
        <v>13</v>
      </c>
      <c r="H11" s="65">
        <f>VLOOKUP($A11,'Return Data'!$B$7:$R$2843,7,0)</f>
        <v>2.3784999999999998</v>
      </c>
      <c r="I11" s="66">
        <f t="shared" si="2"/>
        <v>25</v>
      </c>
      <c r="J11" s="65">
        <f>VLOOKUP($A11,'Return Data'!$B$7:$R$2843,8,0)</f>
        <v>2.7507000000000001</v>
      </c>
      <c r="K11" s="66">
        <f t="shared" si="3"/>
        <v>25</v>
      </c>
      <c r="L11" s="65">
        <f>VLOOKUP($A11,'Return Data'!$B$7:$R$2843,9,0)</f>
        <v>3.7675000000000001</v>
      </c>
      <c r="M11" s="66">
        <f t="shared" si="4"/>
        <v>21</v>
      </c>
      <c r="N11" s="65">
        <f>VLOOKUP($A11,'Return Data'!$B$7:$R$2843,10,0)</f>
        <v>3.8008000000000002</v>
      </c>
      <c r="O11" s="66">
        <f t="shared" si="5"/>
        <v>21</v>
      </c>
      <c r="P11" s="65">
        <f>VLOOKUP($A11,'Return Data'!$B$7:$R$2843,11,0)</f>
        <v>3.2387999999999999</v>
      </c>
      <c r="Q11" s="66">
        <f t="shared" si="6"/>
        <v>24</v>
      </c>
      <c r="R11" s="65">
        <f>VLOOKUP($A11,'Return Data'!$B$7:$R$2843,12,0)</f>
        <v>3.5638999999999998</v>
      </c>
      <c r="S11" s="66">
        <f t="shared" si="7"/>
        <v>23</v>
      </c>
      <c r="T11" s="65">
        <f>VLOOKUP($A11,'Return Data'!$B$7:$R$2843,13,0)</f>
        <v>4.2164000000000001</v>
      </c>
      <c r="U11" s="66">
        <f t="shared" si="8"/>
        <v>22</v>
      </c>
      <c r="V11" s="65">
        <f>VLOOKUP($A11,'Return Data'!$B$7:$R$2843,17,0)</f>
        <v>5.6002000000000001</v>
      </c>
      <c r="W11" s="66">
        <f t="shared" si="9"/>
        <v>16</v>
      </c>
      <c r="X11" s="65">
        <f>VLOOKUP($A11,'Return Data'!$B$7:$R$2843,14,0)</f>
        <v>6.4001999999999999</v>
      </c>
      <c r="Y11" s="66">
        <f>RANK(X11,X$8:X$34,0)</f>
        <v>10</v>
      </c>
      <c r="Z11" s="65">
        <f>VLOOKUP($A11,'Return Data'!$B$7:$R$2843,16,0)</f>
        <v>8.0577000000000005</v>
      </c>
      <c r="AA11" s="67">
        <f t="shared" si="10"/>
        <v>5</v>
      </c>
    </row>
    <row r="12" spans="1:27" x14ac:dyDescent="0.3">
      <c r="A12" s="63" t="s">
        <v>1506</v>
      </c>
      <c r="B12" s="64">
        <f>VLOOKUP($A12,'Return Data'!$B$7:$R$2843,3,0)</f>
        <v>44330</v>
      </c>
      <c r="C12" s="65">
        <f>VLOOKUP($A12,'Return Data'!$B$7:$R$2843,4,0)</f>
        <v>3178.0477000000001</v>
      </c>
      <c r="D12" s="65">
        <f>VLOOKUP($A12,'Return Data'!$B$7:$R$2843,5,0)</f>
        <v>2.3151000000000002</v>
      </c>
      <c r="E12" s="66">
        <f t="shared" si="0"/>
        <v>26</v>
      </c>
      <c r="F12" s="65">
        <f>VLOOKUP($A12,'Return Data'!$B$7:$R$2843,6,0)</f>
        <v>2.2783000000000002</v>
      </c>
      <c r="G12" s="66">
        <f t="shared" si="1"/>
        <v>24</v>
      </c>
      <c r="H12" s="65">
        <f>VLOOKUP($A12,'Return Data'!$B$7:$R$2843,7,0)</f>
        <v>2.1053999999999999</v>
      </c>
      <c r="I12" s="66">
        <f t="shared" si="2"/>
        <v>27</v>
      </c>
      <c r="J12" s="65">
        <f>VLOOKUP($A12,'Return Data'!$B$7:$R$2843,8,0)</f>
        <v>2.5716999999999999</v>
      </c>
      <c r="K12" s="66">
        <f t="shared" si="3"/>
        <v>27</v>
      </c>
      <c r="L12" s="65">
        <f>VLOOKUP($A12,'Return Data'!$B$7:$R$2843,9,0)</f>
        <v>3.5068000000000001</v>
      </c>
      <c r="M12" s="66">
        <f t="shared" si="4"/>
        <v>23</v>
      </c>
      <c r="N12" s="65">
        <f>VLOOKUP($A12,'Return Data'!$B$7:$R$2843,10,0)</f>
        <v>3.4838</v>
      </c>
      <c r="O12" s="66">
        <f t="shared" si="5"/>
        <v>23</v>
      </c>
      <c r="P12" s="65">
        <f>VLOOKUP($A12,'Return Data'!$B$7:$R$2843,11,0)</f>
        <v>3.1354000000000002</v>
      </c>
      <c r="Q12" s="66">
        <f t="shared" si="6"/>
        <v>25</v>
      </c>
      <c r="R12" s="65">
        <f>VLOOKUP($A12,'Return Data'!$B$7:$R$2843,12,0)</f>
        <v>3.3094999999999999</v>
      </c>
      <c r="S12" s="66">
        <f t="shared" si="7"/>
        <v>25</v>
      </c>
      <c r="T12" s="65">
        <f>VLOOKUP($A12,'Return Data'!$B$7:$R$2843,13,0)</f>
        <v>4.0538999999999996</v>
      </c>
      <c r="U12" s="66">
        <f t="shared" si="8"/>
        <v>23</v>
      </c>
      <c r="V12" s="65">
        <f>VLOOKUP($A12,'Return Data'!$B$7:$R$2843,17,0)</f>
        <v>5.3967999999999998</v>
      </c>
      <c r="W12" s="66">
        <f t="shared" si="9"/>
        <v>17</v>
      </c>
      <c r="X12" s="65">
        <f>VLOOKUP($A12,'Return Data'!$B$7:$R$2843,14,0)</f>
        <v>5.8865999999999996</v>
      </c>
      <c r="Y12" s="66">
        <f>RANK(X12,X$8:X$34,0)</f>
        <v>12</v>
      </c>
      <c r="Z12" s="65">
        <f>VLOOKUP($A12,'Return Data'!$B$7:$R$2843,16,0)</f>
        <v>7.4173</v>
      </c>
      <c r="AA12" s="67">
        <f t="shared" si="10"/>
        <v>14</v>
      </c>
    </row>
    <row r="13" spans="1:27" x14ac:dyDescent="0.3">
      <c r="A13" s="63" t="s">
        <v>1508</v>
      </c>
      <c r="B13" s="64">
        <f>VLOOKUP($A13,'Return Data'!$B$7:$R$2843,3,0)</f>
        <v>44330</v>
      </c>
      <c r="C13" s="65">
        <f>VLOOKUP($A13,'Return Data'!$B$7:$R$2843,4,0)</f>
        <v>2866.8445999999999</v>
      </c>
      <c r="D13" s="65">
        <f>VLOOKUP($A13,'Return Data'!$B$7:$R$2843,5,0)</f>
        <v>3.1217000000000001</v>
      </c>
      <c r="E13" s="66">
        <f t="shared" si="0"/>
        <v>16</v>
      </c>
      <c r="F13" s="65">
        <f>VLOOKUP($A13,'Return Data'!$B$7:$R$2843,6,0)</f>
        <v>3.4695</v>
      </c>
      <c r="G13" s="66">
        <f t="shared" si="1"/>
        <v>10</v>
      </c>
      <c r="H13" s="65">
        <f>VLOOKUP($A13,'Return Data'!$B$7:$R$2843,7,0)</f>
        <v>2.8679999999999999</v>
      </c>
      <c r="I13" s="66">
        <f t="shared" si="2"/>
        <v>17</v>
      </c>
      <c r="J13" s="65">
        <f>VLOOKUP($A13,'Return Data'!$B$7:$R$2843,8,0)</f>
        <v>3.0082</v>
      </c>
      <c r="K13" s="66">
        <f t="shared" si="3"/>
        <v>19</v>
      </c>
      <c r="L13" s="65">
        <f>VLOOKUP($A13,'Return Data'!$B$7:$R$2843,9,0)</f>
        <v>3.8986000000000001</v>
      </c>
      <c r="M13" s="66">
        <f t="shared" si="4"/>
        <v>18</v>
      </c>
      <c r="N13" s="65">
        <f>VLOOKUP($A13,'Return Data'!$B$7:$R$2843,10,0)</f>
        <v>4.04</v>
      </c>
      <c r="O13" s="66">
        <f t="shared" si="5"/>
        <v>16</v>
      </c>
      <c r="P13" s="65">
        <f>VLOOKUP($A13,'Return Data'!$B$7:$R$2843,11,0)</f>
        <v>3.5764</v>
      </c>
      <c r="Q13" s="66">
        <f t="shared" si="6"/>
        <v>18</v>
      </c>
      <c r="R13" s="65">
        <f>VLOOKUP($A13,'Return Data'!$B$7:$R$2843,12,0)</f>
        <v>3.8287</v>
      </c>
      <c r="S13" s="66">
        <f t="shared" si="7"/>
        <v>19</v>
      </c>
      <c r="T13" s="65">
        <f>VLOOKUP($A13,'Return Data'!$B$7:$R$2843,13,0)</f>
        <v>4.2728999999999999</v>
      </c>
      <c r="U13" s="66">
        <f t="shared" si="8"/>
        <v>19</v>
      </c>
      <c r="V13" s="65">
        <f>VLOOKUP($A13,'Return Data'!$B$7:$R$2843,17,0)</f>
        <v>5.8973000000000004</v>
      </c>
      <c r="W13" s="66">
        <f t="shared" si="9"/>
        <v>14</v>
      </c>
      <c r="X13" s="65">
        <f>VLOOKUP($A13,'Return Data'!$B$7:$R$2843,14,0)</f>
        <v>6.0212000000000003</v>
      </c>
      <c r="Y13" s="66">
        <f>RANK(X13,X$8:X$34,0)</f>
        <v>11</v>
      </c>
      <c r="Z13" s="65">
        <f>VLOOKUP($A13,'Return Data'!$B$7:$R$2843,16,0)</f>
        <v>7.5487000000000002</v>
      </c>
      <c r="AA13" s="67">
        <f t="shared" si="10"/>
        <v>12</v>
      </c>
    </row>
    <row r="14" spans="1:27" x14ac:dyDescent="0.3">
      <c r="A14" s="63" t="s">
        <v>1513</v>
      </c>
      <c r="B14" s="64">
        <f>VLOOKUP($A14,'Return Data'!$B$7:$R$2843,3,0)</f>
        <v>44330</v>
      </c>
      <c r="C14" s="65">
        <f>VLOOKUP($A14,'Return Data'!$B$7:$R$2843,4,0)</f>
        <v>30.387799999999999</v>
      </c>
      <c r="D14" s="65">
        <f>VLOOKUP($A14,'Return Data'!$B$7:$R$2843,5,0)</f>
        <v>10.0952</v>
      </c>
      <c r="E14" s="66">
        <f t="shared" si="0"/>
        <v>1</v>
      </c>
      <c r="F14" s="65">
        <f>VLOOKUP($A14,'Return Data'!$B$7:$R$2843,6,0)</f>
        <v>13.4275</v>
      </c>
      <c r="G14" s="66">
        <f t="shared" si="1"/>
        <v>1</v>
      </c>
      <c r="H14" s="65">
        <f>VLOOKUP($A14,'Return Data'!$B$7:$R$2843,7,0)</f>
        <v>10.315899999999999</v>
      </c>
      <c r="I14" s="66">
        <f t="shared" si="2"/>
        <v>1</v>
      </c>
      <c r="J14" s="65">
        <f>VLOOKUP($A14,'Return Data'!$B$7:$R$2843,8,0)</f>
        <v>11.426399999999999</v>
      </c>
      <c r="K14" s="66">
        <f t="shared" si="3"/>
        <v>1</v>
      </c>
      <c r="L14" s="65">
        <f>VLOOKUP($A14,'Return Data'!$B$7:$R$2843,9,0)</f>
        <v>14.636699999999999</v>
      </c>
      <c r="M14" s="66">
        <f t="shared" si="4"/>
        <v>1</v>
      </c>
      <c r="N14" s="65">
        <f>VLOOKUP($A14,'Return Data'!$B$7:$R$2843,10,0)</f>
        <v>10.7796</v>
      </c>
      <c r="O14" s="66">
        <f t="shared" si="5"/>
        <v>1</v>
      </c>
      <c r="P14" s="65">
        <f>VLOOKUP($A14,'Return Data'!$B$7:$R$2843,11,0)</f>
        <v>8.4391999999999996</v>
      </c>
      <c r="Q14" s="66">
        <f t="shared" si="6"/>
        <v>1</v>
      </c>
      <c r="R14" s="65">
        <f>VLOOKUP($A14,'Return Data'!$B$7:$R$2843,12,0)</f>
        <v>8.5107999999999997</v>
      </c>
      <c r="S14" s="66">
        <f t="shared" si="7"/>
        <v>1</v>
      </c>
      <c r="T14" s="65">
        <f>VLOOKUP($A14,'Return Data'!$B$7:$R$2843,13,0)</f>
        <v>9.3397000000000006</v>
      </c>
      <c r="U14" s="66">
        <f t="shared" si="8"/>
        <v>1</v>
      </c>
      <c r="V14" s="65">
        <f>VLOOKUP($A14,'Return Data'!$B$7:$R$2843,17,0)</f>
        <v>6.7766999999999999</v>
      </c>
      <c r="W14" s="66">
        <f t="shared" si="9"/>
        <v>4</v>
      </c>
      <c r="X14" s="65">
        <f>VLOOKUP($A14,'Return Data'!$B$7:$R$2843,14,0)</f>
        <v>7.7102000000000004</v>
      </c>
      <c r="Y14" s="66">
        <f>RANK(X14,X$8:X$34,0)</f>
        <v>3</v>
      </c>
      <c r="Z14" s="65">
        <f>VLOOKUP($A14,'Return Data'!$B$7:$R$2843,16,0)</f>
        <v>8.8381000000000007</v>
      </c>
      <c r="AA14" s="67">
        <f t="shared" si="10"/>
        <v>2</v>
      </c>
    </row>
    <row r="15" spans="1:27" x14ac:dyDescent="0.3">
      <c r="A15" s="63" t="s">
        <v>1514</v>
      </c>
      <c r="B15" s="64">
        <f>VLOOKUP($A15,'Return Data'!$B$7:$R$2843,3,0)</f>
        <v>44330</v>
      </c>
      <c r="C15" s="65">
        <f>VLOOKUP($A15,'Return Data'!$B$7:$R$2843,4,0)</f>
        <v>12.001899999999999</v>
      </c>
      <c r="D15" s="65">
        <f>VLOOKUP($A15,'Return Data'!$B$7:$R$2843,5,0)</f>
        <v>4.5629</v>
      </c>
      <c r="E15" s="66">
        <f t="shared" si="0"/>
        <v>2</v>
      </c>
      <c r="F15" s="65">
        <f>VLOOKUP($A15,'Return Data'!$B$7:$R$2843,6,0)</f>
        <v>3.5491000000000001</v>
      </c>
      <c r="G15" s="66">
        <f t="shared" si="1"/>
        <v>9</v>
      </c>
      <c r="H15" s="65">
        <f>VLOOKUP($A15,'Return Data'!$B$7:$R$2843,7,0)</f>
        <v>3.2605</v>
      </c>
      <c r="I15" s="66">
        <f t="shared" si="2"/>
        <v>5</v>
      </c>
      <c r="J15" s="65">
        <f>VLOOKUP($A15,'Return Data'!$B$7:$R$2843,8,0)</f>
        <v>3.5891999999999999</v>
      </c>
      <c r="K15" s="66">
        <f t="shared" si="3"/>
        <v>7</v>
      </c>
      <c r="L15" s="65">
        <f>VLOOKUP($A15,'Return Data'!$B$7:$R$2843,9,0)</f>
        <v>4.5514000000000001</v>
      </c>
      <c r="M15" s="66">
        <f t="shared" si="4"/>
        <v>5</v>
      </c>
      <c r="N15" s="65">
        <f>VLOOKUP($A15,'Return Data'!$B$7:$R$2843,10,0)</f>
        <v>4.6894999999999998</v>
      </c>
      <c r="O15" s="66">
        <f t="shared" si="5"/>
        <v>5</v>
      </c>
      <c r="P15" s="65">
        <f>VLOOKUP($A15,'Return Data'!$B$7:$R$2843,11,0)</f>
        <v>3.9843999999999999</v>
      </c>
      <c r="Q15" s="66">
        <f t="shared" si="6"/>
        <v>9</v>
      </c>
      <c r="R15" s="65">
        <f>VLOOKUP($A15,'Return Data'!$B$7:$R$2843,12,0)</f>
        <v>4.4119999999999999</v>
      </c>
      <c r="S15" s="66">
        <f t="shared" si="7"/>
        <v>8</v>
      </c>
      <c r="T15" s="65">
        <f>VLOOKUP($A15,'Return Data'!$B$7:$R$2843,13,0)</f>
        <v>5.5621999999999998</v>
      </c>
      <c r="U15" s="66">
        <f t="shared" si="8"/>
        <v>5</v>
      </c>
      <c r="V15" s="65">
        <f>VLOOKUP($A15,'Return Data'!$B$7:$R$2843,17,0)</f>
        <v>6.5621999999999998</v>
      </c>
      <c r="W15" s="66">
        <f t="shared" si="9"/>
        <v>6</v>
      </c>
      <c r="X15" s="65"/>
      <c r="Y15" s="66"/>
      <c r="Z15" s="65">
        <f>VLOOKUP($A15,'Return Data'!$B$7:$R$2843,16,0)</f>
        <v>7.1612</v>
      </c>
      <c r="AA15" s="67">
        <f t="shared" si="10"/>
        <v>15</v>
      </c>
    </row>
    <row r="16" spans="1:27" x14ac:dyDescent="0.3">
      <c r="A16" s="63" t="s">
        <v>1516</v>
      </c>
      <c r="B16" s="64">
        <f>VLOOKUP($A16,'Return Data'!$B$7:$R$2843,3,0)</f>
        <v>44330</v>
      </c>
      <c r="C16" s="65">
        <f>VLOOKUP($A16,'Return Data'!$B$7:$R$2843,4,0)</f>
        <v>1065.896</v>
      </c>
      <c r="D16" s="65">
        <f>VLOOKUP($A16,'Return Data'!$B$7:$R$2843,5,0)</f>
        <v>3.1183999999999998</v>
      </c>
      <c r="E16" s="66">
        <f t="shared" si="0"/>
        <v>17</v>
      </c>
      <c r="F16" s="65">
        <f>VLOOKUP($A16,'Return Data'!$B$7:$R$2843,6,0)</f>
        <v>3.1387</v>
      </c>
      <c r="G16" s="66">
        <f t="shared" si="1"/>
        <v>14</v>
      </c>
      <c r="H16" s="65">
        <f>VLOOKUP($A16,'Return Data'!$B$7:$R$2843,7,0)</f>
        <v>2.9691000000000001</v>
      </c>
      <c r="I16" s="66">
        <f t="shared" si="2"/>
        <v>14</v>
      </c>
      <c r="J16" s="65">
        <f>VLOOKUP($A16,'Return Data'!$B$7:$R$2843,8,0)</f>
        <v>3.1118000000000001</v>
      </c>
      <c r="K16" s="66">
        <f t="shared" si="3"/>
        <v>17</v>
      </c>
      <c r="L16" s="65">
        <f>VLOOKUP($A16,'Return Data'!$B$7:$R$2843,9,0)</f>
        <v>3.9786000000000001</v>
      </c>
      <c r="M16" s="66">
        <f t="shared" si="4"/>
        <v>11</v>
      </c>
      <c r="N16" s="65">
        <f>VLOOKUP($A16,'Return Data'!$B$7:$R$2843,10,0)</f>
        <v>4.1871999999999998</v>
      </c>
      <c r="O16" s="66">
        <f t="shared" si="5"/>
        <v>9</v>
      </c>
      <c r="P16" s="65">
        <f>VLOOKUP($A16,'Return Data'!$B$7:$R$2843,11,0)</f>
        <v>3.6011000000000002</v>
      </c>
      <c r="Q16" s="66">
        <f t="shared" si="6"/>
        <v>16</v>
      </c>
      <c r="R16" s="65">
        <f>VLOOKUP($A16,'Return Data'!$B$7:$R$2843,12,0)</f>
        <v>3.9097</v>
      </c>
      <c r="S16" s="66">
        <f t="shared" si="7"/>
        <v>16</v>
      </c>
      <c r="T16" s="65">
        <f>VLOOKUP($A16,'Return Data'!$B$7:$R$2843,13,0)</f>
        <v>4.5792999999999999</v>
      </c>
      <c r="U16" s="66">
        <f t="shared" si="8"/>
        <v>15</v>
      </c>
      <c r="V16" s="65"/>
      <c r="W16" s="66"/>
      <c r="X16" s="65"/>
      <c r="Y16" s="66"/>
      <c r="Z16" s="65">
        <f>VLOOKUP($A16,'Return Data'!$B$7:$R$2843,16,0)</f>
        <v>5.0697000000000001</v>
      </c>
      <c r="AA16" s="67">
        <f t="shared" si="10"/>
        <v>24</v>
      </c>
    </row>
    <row r="17" spans="1:27" x14ac:dyDescent="0.3">
      <c r="A17" s="63" t="s">
        <v>1519</v>
      </c>
      <c r="B17" s="64">
        <f>VLOOKUP($A17,'Return Data'!$B$7:$R$2843,3,0)</f>
        <v>44330</v>
      </c>
      <c r="C17" s="65">
        <f>VLOOKUP($A17,'Return Data'!$B$7:$R$2843,4,0)</f>
        <v>23.012</v>
      </c>
      <c r="D17" s="65">
        <f>VLOOKUP($A17,'Return Data'!$B$7:$R$2843,5,0)</f>
        <v>3.4902000000000002</v>
      </c>
      <c r="E17" s="66">
        <f t="shared" si="0"/>
        <v>9</v>
      </c>
      <c r="F17" s="65">
        <f>VLOOKUP($A17,'Return Data'!$B$7:$R$2843,6,0)</f>
        <v>4.4957000000000003</v>
      </c>
      <c r="G17" s="66">
        <f t="shared" si="1"/>
        <v>3</v>
      </c>
      <c r="H17" s="65">
        <f>VLOOKUP($A17,'Return Data'!$B$7:$R$2843,7,0)</f>
        <v>4.1952999999999996</v>
      </c>
      <c r="I17" s="66">
        <f t="shared" si="2"/>
        <v>3</v>
      </c>
      <c r="J17" s="65">
        <f>VLOOKUP($A17,'Return Data'!$B$7:$R$2843,8,0)</f>
        <v>4.1077000000000004</v>
      </c>
      <c r="K17" s="66">
        <f t="shared" si="3"/>
        <v>4</v>
      </c>
      <c r="L17" s="65">
        <f>VLOOKUP($A17,'Return Data'!$B$7:$R$2843,9,0)</f>
        <v>4.8632999999999997</v>
      </c>
      <c r="M17" s="66">
        <f t="shared" si="4"/>
        <v>3</v>
      </c>
      <c r="N17" s="65">
        <f>VLOOKUP($A17,'Return Data'!$B$7:$R$2843,10,0)</f>
        <v>5.1567999999999996</v>
      </c>
      <c r="O17" s="66">
        <f t="shared" si="5"/>
        <v>3</v>
      </c>
      <c r="P17" s="65">
        <f>VLOOKUP($A17,'Return Data'!$B$7:$R$2843,11,0)</f>
        <v>4.7004000000000001</v>
      </c>
      <c r="Q17" s="66">
        <f t="shared" si="6"/>
        <v>3</v>
      </c>
      <c r="R17" s="65">
        <f>VLOOKUP($A17,'Return Data'!$B$7:$R$2843,12,0)</f>
        <v>5.3337000000000003</v>
      </c>
      <c r="S17" s="66">
        <f t="shared" si="7"/>
        <v>3</v>
      </c>
      <c r="T17" s="65">
        <f>VLOOKUP($A17,'Return Data'!$B$7:$R$2843,13,0)</f>
        <v>6.7074999999999996</v>
      </c>
      <c r="U17" s="66">
        <f t="shared" si="8"/>
        <v>2</v>
      </c>
      <c r="V17" s="65">
        <f>VLOOKUP($A17,'Return Data'!$B$7:$R$2843,17,0)</f>
        <v>7.3293999999999997</v>
      </c>
      <c r="W17" s="66">
        <f t="shared" ref="W17:W22" si="11">RANK(V17,V$8:V$34,0)</f>
        <v>2</v>
      </c>
      <c r="X17" s="65">
        <f>VLOOKUP($A17,'Return Data'!$B$7:$R$2843,14,0)</f>
        <v>7.7549999999999999</v>
      </c>
      <c r="Y17" s="66">
        <f>RANK(X17,X$8:X$34,0)</f>
        <v>2</v>
      </c>
      <c r="Z17" s="65">
        <f>VLOOKUP($A17,'Return Data'!$B$7:$R$2843,16,0)</f>
        <v>8.7696000000000005</v>
      </c>
      <c r="AA17" s="67">
        <f t="shared" si="10"/>
        <v>3</v>
      </c>
    </row>
    <row r="18" spans="1:27" x14ac:dyDescent="0.3">
      <c r="A18" s="63" t="s">
        <v>1521</v>
      </c>
      <c r="B18" s="64">
        <f>VLOOKUP($A18,'Return Data'!$B$7:$R$2843,3,0)</f>
        <v>44330</v>
      </c>
      <c r="C18" s="65">
        <f>VLOOKUP($A18,'Return Data'!$B$7:$R$2843,4,0)</f>
        <v>2277.6529999999998</v>
      </c>
      <c r="D18" s="65">
        <f>VLOOKUP($A18,'Return Data'!$B$7:$R$2843,5,0)</f>
        <v>3.7948</v>
      </c>
      <c r="E18" s="66">
        <f t="shared" si="0"/>
        <v>5</v>
      </c>
      <c r="F18" s="65">
        <f>VLOOKUP($A18,'Return Data'!$B$7:$R$2843,6,0)</f>
        <v>1.7839</v>
      </c>
      <c r="G18" s="66">
        <f t="shared" si="1"/>
        <v>26</v>
      </c>
      <c r="H18" s="65">
        <f>VLOOKUP($A18,'Return Data'!$B$7:$R$2843,7,0)</f>
        <v>2.7309999999999999</v>
      </c>
      <c r="I18" s="66">
        <f t="shared" si="2"/>
        <v>22</v>
      </c>
      <c r="J18" s="65">
        <f>VLOOKUP($A18,'Return Data'!$B$7:$R$2843,8,0)</f>
        <v>4.8836000000000004</v>
      </c>
      <c r="K18" s="66">
        <f t="shared" si="3"/>
        <v>2</v>
      </c>
      <c r="L18" s="65">
        <f>VLOOKUP($A18,'Return Data'!$B$7:$R$2843,9,0)</f>
        <v>3.6903000000000001</v>
      </c>
      <c r="M18" s="66">
        <f t="shared" si="4"/>
        <v>22</v>
      </c>
      <c r="N18" s="65">
        <f>VLOOKUP($A18,'Return Data'!$B$7:$R$2843,10,0)</f>
        <v>3.5377999999999998</v>
      </c>
      <c r="O18" s="66">
        <f t="shared" si="5"/>
        <v>22</v>
      </c>
      <c r="P18" s="65">
        <f>VLOOKUP($A18,'Return Data'!$B$7:$R$2843,11,0)</f>
        <v>4.0072999999999999</v>
      </c>
      <c r="Q18" s="66">
        <f t="shared" si="6"/>
        <v>8</v>
      </c>
      <c r="R18" s="65">
        <f>VLOOKUP($A18,'Return Data'!$B$7:$R$2843,12,0)</f>
        <v>4.3242000000000003</v>
      </c>
      <c r="S18" s="66">
        <f t="shared" si="7"/>
        <v>9</v>
      </c>
      <c r="T18" s="65">
        <f>VLOOKUP($A18,'Return Data'!$B$7:$R$2843,13,0)</f>
        <v>5.2441000000000004</v>
      </c>
      <c r="U18" s="66">
        <f t="shared" si="8"/>
        <v>7</v>
      </c>
      <c r="V18" s="65">
        <f>VLOOKUP($A18,'Return Data'!$B$7:$R$2843,17,0)</f>
        <v>6.6013000000000002</v>
      </c>
      <c r="W18" s="66">
        <f t="shared" si="11"/>
        <v>5</v>
      </c>
      <c r="X18" s="65">
        <f>VLOOKUP($A18,'Return Data'!$B$7:$R$2843,14,0)</f>
        <v>6.4306000000000001</v>
      </c>
      <c r="Y18" s="66">
        <f>RANK(X18,X$8:X$34,0)</f>
        <v>9</v>
      </c>
      <c r="Z18" s="65">
        <f>VLOOKUP($A18,'Return Data'!$B$7:$R$2843,16,0)</f>
        <v>7.6764999999999999</v>
      </c>
      <c r="AA18" s="67">
        <f t="shared" si="10"/>
        <v>10</v>
      </c>
    </row>
    <row r="19" spans="1:27" x14ac:dyDescent="0.3">
      <c r="A19" s="63" t="s">
        <v>1522</v>
      </c>
      <c r="B19" s="64">
        <f>VLOOKUP($A19,'Return Data'!$B$7:$R$2843,3,0)</f>
        <v>44330</v>
      </c>
      <c r="C19" s="65">
        <f>VLOOKUP($A19,'Return Data'!$B$7:$R$2843,4,0)</f>
        <v>12.0243</v>
      </c>
      <c r="D19" s="65">
        <f>VLOOKUP($A19,'Return Data'!$B$7:$R$2843,5,0)</f>
        <v>2.8841999999999999</v>
      </c>
      <c r="E19" s="66">
        <f t="shared" si="0"/>
        <v>22</v>
      </c>
      <c r="F19" s="65">
        <f>VLOOKUP($A19,'Return Data'!$B$7:$R$2843,6,0)</f>
        <v>2.7326000000000001</v>
      </c>
      <c r="G19" s="66">
        <f t="shared" si="1"/>
        <v>18</v>
      </c>
      <c r="H19" s="65">
        <f>VLOOKUP($A19,'Return Data'!$B$7:$R$2843,7,0)</f>
        <v>3.1240999999999999</v>
      </c>
      <c r="I19" s="66">
        <f t="shared" si="2"/>
        <v>9</v>
      </c>
      <c r="J19" s="65">
        <f>VLOOKUP($A19,'Return Data'!$B$7:$R$2843,8,0)</f>
        <v>3.1476999999999999</v>
      </c>
      <c r="K19" s="66">
        <f t="shared" si="3"/>
        <v>15</v>
      </c>
      <c r="L19" s="65">
        <f>VLOOKUP($A19,'Return Data'!$B$7:$R$2843,9,0)</f>
        <v>3.8357000000000001</v>
      </c>
      <c r="M19" s="66">
        <f t="shared" si="4"/>
        <v>19</v>
      </c>
      <c r="N19" s="65">
        <f>VLOOKUP($A19,'Return Data'!$B$7:$R$2843,10,0)</f>
        <v>3.8799000000000001</v>
      </c>
      <c r="O19" s="66">
        <f t="shared" si="5"/>
        <v>20</v>
      </c>
      <c r="P19" s="65">
        <f>VLOOKUP($A19,'Return Data'!$B$7:$R$2843,11,0)</f>
        <v>3.3559000000000001</v>
      </c>
      <c r="Q19" s="66">
        <f t="shared" si="6"/>
        <v>22</v>
      </c>
      <c r="R19" s="65">
        <f>VLOOKUP($A19,'Return Data'!$B$7:$R$2843,12,0)</f>
        <v>3.5745</v>
      </c>
      <c r="S19" s="66">
        <f t="shared" si="7"/>
        <v>22</v>
      </c>
      <c r="T19" s="65">
        <f>VLOOKUP($A19,'Return Data'!$B$7:$R$2843,13,0)</f>
        <v>4.3577000000000004</v>
      </c>
      <c r="U19" s="66">
        <f t="shared" si="8"/>
        <v>17</v>
      </c>
      <c r="V19" s="65">
        <f>VLOOKUP($A19,'Return Data'!$B$7:$R$2843,17,0)</f>
        <v>6.0197000000000003</v>
      </c>
      <c r="W19" s="66">
        <f t="shared" si="11"/>
        <v>11</v>
      </c>
      <c r="X19" s="65"/>
      <c r="Y19" s="66"/>
      <c r="Z19" s="65">
        <f>VLOOKUP($A19,'Return Data'!$B$7:$R$2843,16,0)</f>
        <v>6.7439</v>
      </c>
      <c r="AA19" s="67">
        <f t="shared" si="10"/>
        <v>19</v>
      </c>
    </row>
    <row r="20" spans="1:27" x14ac:dyDescent="0.3">
      <c r="A20" s="63" t="s">
        <v>1527</v>
      </c>
      <c r="B20" s="64">
        <f>VLOOKUP($A20,'Return Data'!$B$7:$R$2843,3,0)</f>
        <v>44330</v>
      </c>
      <c r="C20" s="65">
        <f>VLOOKUP($A20,'Return Data'!$B$7:$R$2843,4,0)</f>
        <v>2232.9766</v>
      </c>
      <c r="D20" s="65">
        <f>VLOOKUP($A20,'Return Data'!$B$7:$R$2843,5,0)</f>
        <v>3.3711000000000002</v>
      </c>
      <c r="E20" s="66">
        <f t="shared" si="0"/>
        <v>11</v>
      </c>
      <c r="F20" s="65">
        <f>VLOOKUP($A20,'Return Data'!$B$7:$R$2843,6,0)</f>
        <v>3.0831</v>
      </c>
      <c r="G20" s="66">
        <f t="shared" si="1"/>
        <v>15</v>
      </c>
      <c r="H20" s="65">
        <f>VLOOKUP($A20,'Return Data'!$B$7:$R$2843,7,0)</f>
        <v>2.8220999999999998</v>
      </c>
      <c r="I20" s="66">
        <f t="shared" si="2"/>
        <v>19</v>
      </c>
      <c r="J20" s="65">
        <f>VLOOKUP($A20,'Return Data'!$B$7:$R$2843,8,0)</f>
        <v>3.1456</v>
      </c>
      <c r="K20" s="66">
        <f t="shared" si="3"/>
        <v>16</v>
      </c>
      <c r="L20" s="65">
        <f>VLOOKUP($A20,'Return Data'!$B$7:$R$2843,9,0)</f>
        <v>4.1528</v>
      </c>
      <c r="M20" s="66">
        <f t="shared" si="4"/>
        <v>10</v>
      </c>
      <c r="N20" s="65">
        <f>VLOOKUP($A20,'Return Data'!$B$7:$R$2843,10,0)</f>
        <v>4.1710000000000003</v>
      </c>
      <c r="O20" s="66">
        <f t="shared" si="5"/>
        <v>10</v>
      </c>
      <c r="P20" s="65">
        <f>VLOOKUP($A20,'Return Data'!$B$7:$R$2843,11,0)</f>
        <v>3.6857000000000002</v>
      </c>
      <c r="Q20" s="66">
        <f t="shared" si="6"/>
        <v>13</v>
      </c>
      <c r="R20" s="65">
        <f>VLOOKUP($A20,'Return Data'!$B$7:$R$2843,12,0)</f>
        <v>3.8517999999999999</v>
      </c>
      <c r="S20" s="66">
        <f t="shared" si="7"/>
        <v>18</v>
      </c>
      <c r="T20" s="65">
        <f>VLOOKUP($A20,'Return Data'!$B$7:$R$2843,13,0)</f>
        <v>4.6323999999999996</v>
      </c>
      <c r="U20" s="66">
        <f t="shared" si="8"/>
        <v>13</v>
      </c>
      <c r="V20" s="65">
        <f>VLOOKUP($A20,'Return Data'!$B$7:$R$2843,17,0)</f>
        <v>6.0632000000000001</v>
      </c>
      <c r="W20" s="66">
        <f t="shared" si="11"/>
        <v>10</v>
      </c>
      <c r="X20" s="65">
        <f>VLOOKUP($A20,'Return Data'!$B$7:$R$2843,14,0)</f>
        <v>6.8023999999999996</v>
      </c>
      <c r="Y20" s="66">
        <f>RANK(X20,X$8:X$34,0)</f>
        <v>7</v>
      </c>
      <c r="Z20" s="65">
        <f>VLOOKUP($A20,'Return Data'!$B$7:$R$2843,16,0)</f>
        <v>7.9286000000000003</v>
      </c>
      <c r="AA20" s="67">
        <f t="shared" si="10"/>
        <v>8</v>
      </c>
    </row>
    <row r="21" spans="1:27" x14ac:dyDescent="0.3">
      <c r="A21" s="63" t="s">
        <v>1531</v>
      </c>
      <c r="B21" s="64">
        <f>VLOOKUP($A21,'Return Data'!$B$7:$R$2843,3,0)</f>
        <v>44330</v>
      </c>
      <c r="C21" s="65">
        <f>VLOOKUP($A21,'Return Data'!$B$7:$R$2843,4,0)</f>
        <v>34.838799999999999</v>
      </c>
      <c r="D21" s="65">
        <f>VLOOKUP($A21,'Return Data'!$B$7:$R$2843,5,0)</f>
        <v>3.5628000000000002</v>
      </c>
      <c r="E21" s="66">
        <f t="shared" si="0"/>
        <v>7</v>
      </c>
      <c r="F21" s="65">
        <f>VLOOKUP($A21,'Return Data'!$B$7:$R$2843,6,0)</f>
        <v>4.2271000000000001</v>
      </c>
      <c r="G21" s="66">
        <f t="shared" si="1"/>
        <v>4</v>
      </c>
      <c r="H21" s="65">
        <f>VLOOKUP($A21,'Return Data'!$B$7:$R$2843,7,0)</f>
        <v>3.1448999999999998</v>
      </c>
      <c r="I21" s="66">
        <f t="shared" si="2"/>
        <v>6</v>
      </c>
      <c r="J21" s="65">
        <f>VLOOKUP($A21,'Return Data'!$B$7:$R$2843,8,0)</f>
        <v>3.1617999999999999</v>
      </c>
      <c r="K21" s="66">
        <f t="shared" si="3"/>
        <v>14</v>
      </c>
      <c r="L21" s="65">
        <f>VLOOKUP($A21,'Return Data'!$B$7:$R$2843,9,0)</f>
        <v>3.9687999999999999</v>
      </c>
      <c r="M21" s="66">
        <f t="shared" si="4"/>
        <v>12</v>
      </c>
      <c r="N21" s="65">
        <f>VLOOKUP($A21,'Return Data'!$B$7:$R$2843,10,0)</f>
        <v>4.1479999999999997</v>
      </c>
      <c r="O21" s="66">
        <f t="shared" si="5"/>
        <v>11</v>
      </c>
      <c r="P21" s="65">
        <f>VLOOKUP($A21,'Return Data'!$B$7:$R$2843,11,0)</f>
        <v>3.6282999999999999</v>
      </c>
      <c r="Q21" s="66">
        <f t="shared" si="6"/>
        <v>15</v>
      </c>
      <c r="R21" s="65">
        <f>VLOOKUP($A21,'Return Data'!$B$7:$R$2843,12,0)</f>
        <v>4.0223000000000004</v>
      </c>
      <c r="S21" s="66">
        <f t="shared" si="7"/>
        <v>12</v>
      </c>
      <c r="T21" s="65">
        <f>VLOOKUP($A21,'Return Data'!$B$7:$R$2843,13,0)</f>
        <v>4.9927999999999999</v>
      </c>
      <c r="U21" s="66">
        <f t="shared" si="8"/>
        <v>9</v>
      </c>
      <c r="V21" s="65">
        <f>VLOOKUP($A21,'Return Data'!$B$7:$R$2843,17,0)</f>
        <v>6.3468</v>
      </c>
      <c r="W21" s="66">
        <f t="shared" si="11"/>
        <v>8</v>
      </c>
      <c r="X21" s="65">
        <f>VLOOKUP($A21,'Return Data'!$B$7:$R$2843,14,0)</f>
        <v>7.0067000000000004</v>
      </c>
      <c r="Y21" s="66">
        <f>RANK(X21,X$8:X$34,0)</f>
        <v>5</v>
      </c>
      <c r="Z21" s="65">
        <f>VLOOKUP($A21,'Return Data'!$B$7:$R$2843,16,0)</f>
        <v>8.0071999999999992</v>
      </c>
      <c r="AA21" s="67">
        <f t="shared" si="10"/>
        <v>6</v>
      </c>
    </row>
    <row r="22" spans="1:27" x14ac:dyDescent="0.3">
      <c r="A22" s="63" t="s">
        <v>1533</v>
      </c>
      <c r="B22" s="64">
        <f>VLOOKUP($A22,'Return Data'!$B$7:$R$2843,3,0)</f>
        <v>44330</v>
      </c>
      <c r="C22" s="65">
        <f>VLOOKUP($A22,'Return Data'!$B$7:$R$2843,4,0)</f>
        <v>35.243099999999998</v>
      </c>
      <c r="D22" s="65">
        <f>VLOOKUP($A22,'Return Data'!$B$7:$R$2843,5,0)</f>
        <v>3.6255000000000002</v>
      </c>
      <c r="E22" s="66">
        <f t="shared" si="0"/>
        <v>6</v>
      </c>
      <c r="F22" s="65">
        <f>VLOOKUP($A22,'Return Data'!$B$7:$R$2843,6,0)</f>
        <v>3.2113999999999998</v>
      </c>
      <c r="G22" s="66">
        <f t="shared" si="1"/>
        <v>11</v>
      </c>
      <c r="H22" s="65">
        <f>VLOOKUP($A22,'Return Data'!$B$7:$R$2843,7,0)</f>
        <v>2.8866999999999998</v>
      </c>
      <c r="I22" s="66">
        <f t="shared" si="2"/>
        <v>16</v>
      </c>
      <c r="J22" s="65">
        <f>VLOOKUP($A22,'Return Data'!$B$7:$R$2843,8,0)</f>
        <v>2.8140999999999998</v>
      </c>
      <c r="K22" s="66">
        <f t="shared" si="3"/>
        <v>22</v>
      </c>
      <c r="L22" s="65">
        <f>VLOOKUP($A22,'Return Data'!$B$7:$R$2843,9,0)</f>
        <v>3.8090000000000002</v>
      </c>
      <c r="M22" s="66">
        <f t="shared" si="4"/>
        <v>20</v>
      </c>
      <c r="N22" s="65">
        <f>VLOOKUP($A22,'Return Data'!$B$7:$R$2843,10,0)</f>
        <v>3.8839999999999999</v>
      </c>
      <c r="O22" s="66">
        <f t="shared" si="5"/>
        <v>19</v>
      </c>
      <c r="P22" s="65">
        <f>VLOOKUP($A22,'Return Data'!$B$7:$R$2843,11,0)</f>
        <v>3.4075000000000002</v>
      </c>
      <c r="Q22" s="66">
        <f t="shared" si="6"/>
        <v>21</v>
      </c>
      <c r="R22" s="65">
        <f>VLOOKUP($A22,'Return Data'!$B$7:$R$2843,12,0)</f>
        <v>3.5781000000000001</v>
      </c>
      <c r="S22" s="66">
        <f t="shared" si="7"/>
        <v>21</v>
      </c>
      <c r="T22" s="65">
        <f>VLOOKUP($A22,'Return Data'!$B$7:$R$2843,13,0)</f>
        <v>4.3414999999999999</v>
      </c>
      <c r="U22" s="66">
        <f t="shared" si="8"/>
        <v>18</v>
      </c>
      <c r="V22" s="65">
        <f>VLOOKUP($A22,'Return Data'!$B$7:$R$2843,17,0)</f>
        <v>5.9581999999999997</v>
      </c>
      <c r="W22" s="66">
        <f t="shared" si="11"/>
        <v>12</v>
      </c>
      <c r="X22" s="65">
        <f>VLOOKUP($A22,'Return Data'!$B$7:$R$2843,14,0)</f>
        <v>6.7046000000000001</v>
      </c>
      <c r="Y22" s="66">
        <f>RANK(X22,X$8:X$34,0)</f>
        <v>8</v>
      </c>
      <c r="Z22" s="65">
        <f>VLOOKUP($A22,'Return Data'!$B$7:$R$2843,16,0)</f>
        <v>7.9501999999999997</v>
      </c>
      <c r="AA22" s="67">
        <f t="shared" si="10"/>
        <v>7</v>
      </c>
    </row>
    <row r="23" spans="1:27" x14ac:dyDescent="0.3">
      <c r="A23" s="63" t="s">
        <v>1534</v>
      </c>
      <c r="B23" s="64">
        <f>VLOOKUP($A23,'Return Data'!$B$7:$R$2843,3,0)</f>
        <v>44330</v>
      </c>
      <c r="C23" s="65">
        <f>VLOOKUP($A23,'Return Data'!$B$7:$R$2843,4,0)</f>
        <v>1063.7127</v>
      </c>
      <c r="D23" s="65">
        <f>VLOOKUP($A23,'Return Data'!$B$7:$R$2843,5,0)</f>
        <v>3.42</v>
      </c>
      <c r="E23" s="66">
        <f t="shared" si="0"/>
        <v>10</v>
      </c>
      <c r="F23" s="65">
        <f>VLOOKUP($A23,'Return Data'!$B$7:$R$2843,6,0)</f>
        <v>3.5857000000000001</v>
      </c>
      <c r="G23" s="66">
        <f t="shared" si="1"/>
        <v>7</v>
      </c>
      <c r="H23" s="65">
        <f>VLOOKUP($A23,'Return Data'!$B$7:$R$2843,7,0)</f>
        <v>2.7587999999999999</v>
      </c>
      <c r="I23" s="66">
        <f t="shared" si="2"/>
        <v>21</v>
      </c>
      <c r="J23" s="65">
        <f>VLOOKUP($A23,'Return Data'!$B$7:$R$2843,8,0)</f>
        <v>2.9506000000000001</v>
      </c>
      <c r="K23" s="66">
        <f t="shared" si="3"/>
        <v>20</v>
      </c>
      <c r="L23" s="65">
        <f>VLOOKUP($A23,'Return Data'!$B$7:$R$2843,9,0)</f>
        <v>3.5021</v>
      </c>
      <c r="M23" s="66">
        <f t="shared" si="4"/>
        <v>24</v>
      </c>
      <c r="N23" s="65">
        <f>VLOOKUP($A23,'Return Data'!$B$7:$R$2843,10,0)</f>
        <v>3.4415</v>
      </c>
      <c r="O23" s="66">
        <f t="shared" si="5"/>
        <v>24</v>
      </c>
      <c r="P23" s="65">
        <f>VLOOKUP($A23,'Return Data'!$B$7:$R$2843,11,0)</f>
        <v>3.2835999999999999</v>
      </c>
      <c r="Q23" s="66">
        <f t="shared" si="6"/>
        <v>23</v>
      </c>
      <c r="R23" s="65">
        <f>VLOOKUP($A23,'Return Data'!$B$7:$R$2843,12,0)</f>
        <v>3.4819</v>
      </c>
      <c r="S23" s="66">
        <f t="shared" si="7"/>
        <v>24</v>
      </c>
      <c r="T23" s="65">
        <f>VLOOKUP($A23,'Return Data'!$B$7:$R$2843,13,0)</f>
        <v>3.9441999999999999</v>
      </c>
      <c r="U23" s="66">
        <f t="shared" si="8"/>
        <v>25</v>
      </c>
      <c r="V23" s="65"/>
      <c r="W23" s="66"/>
      <c r="X23" s="65"/>
      <c r="Y23" s="66"/>
      <c r="Z23" s="65">
        <f>VLOOKUP($A23,'Return Data'!$B$7:$R$2843,16,0)</f>
        <v>4.3121999999999998</v>
      </c>
      <c r="AA23" s="67">
        <f t="shared" si="10"/>
        <v>27</v>
      </c>
    </row>
    <row r="24" spans="1:27" x14ac:dyDescent="0.3">
      <c r="A24" s="63" t="s">
        <v>1536</v>
      </c>
      <c r="B24" s="64">
        <f>VLOOKUP($A24,'Return Data'!$B$7:$R$2843,3,0)</f>
        <v>44330</v>
      </c>
      <c r="C24" s="65">
        <f>VLOOKUP($A24,'Return Data'!$B$7:$R$2843,4,0)</f>
        <v>1092.6151</v>
      </c>
      <c r="D24" s="65">
        <f>VLOOKUP($A24,'Return Data'!$B$7:$R$2843,5,0)</f>
        <v>2.6629</v>
      </c>
      <c r="E24" s="66">
        <f t="shared" si="0"/>
        <v>24</v>
      </c>
      <c r="F24" s="65">
        <f>VLOOKUP($A24,'Return Data'!$B$7:$R$2843,6,0)</f>
        <v>2.3578000000000001</v>
      </c>
      <c r="G24" s="66">
        <f t="shared" si="1"/>
        <v>21</v>
      </c>
      <c r="H24" s="65">
        <f>VLOOKUP($A24,'Return Data'!$B$7:$R$2843,7,0)</f>
        <v>3.1292</v>
      </c>
      <c r="I24" s="66">
        <f t="shared" si="2"/>
        <v>8</v>
      </c>
      <c r="J24" s="65">
        <f>VLOOKUP($A24,'Return Data'!$B$7:$R$2843,8,0)</f>
        <v>3.3107000000000002</v>
      </c>
      <c r="K24" s="66">
        <f t="shared" si="3"/>
        <v>10</v>
      </c>
      <c r="L24" s="65">
        <f>VLOOKUP($A24,'Return Data'!$B$7:$R$2843,9,0)</f>
        <v>3.9316</v>
      </c>
      <c r="M24" s="66">
        <f t="shared" si="4"/>
        <v>15</v>
      </c>
      <c r="N24" s="65">
        <f>VLOOKUP($A24,'Return Data'!$B$7:$R$2843,10,0)</f>
        <v>4.1416000000000004</v>
      </c>
      <c r="O24" s="66">
        <f t="shared" si="5"/>
        <v>12</v>
      </c>
      <c r="P24" s="65">
        <f>VLOOKUP($A24,'Return Data'!$B$7:$R$2843,11,0)</f>
        <v>3.5846</v>
      </c>
      <c r="Q24" s="66">
        <f t="shared" si="6"/>
        <v>17</v>
      </c>
      <c r="R24" s="65">
        <f>VLOOKUP($A24,'Return Data'!$B$7:$R$2843,12,0)</f>
        <v>3.9838</v>
      </c>
      <c r="S24" s="66">
        <f t="shared" si="7"/>
        <v>13</v>
      </c>
      <c r="T24" s="65">
        <f>VLOOKUP($A24,'Return Data'!$B$7:$R$2843,13,0)</f>
        <v>4.8414999999999999</v>
      </c>
      <c r="U24" s="66">
        <f t="shared" si="8"/>
        <v>10</v>
      </c>
      <c r="V24" s="65"/>
      <c r="W24" s="66"/>
      <c r="X24" s="65"/>
      <c r="Y24" s="66"/>
      <c r="Z24" s="65">
        <f>VLOOKUP($A24,'Return Data'!$B$7:$R$2843,16,0)</f>
        <v>5.7835999999999999</v>
      </c>
      <c r="AA24" s="67">
        <f t="shared" si="10"/>
        <v>23</v>
      </c>
    </row>
    <row r="25" spans="1:27" x14ac:dyDescent="0.3">
      <c r="A25" s="63" t="s">
        <v>1538</v>
      </c>
      <c r="B25" s="64">
        <f>VLOOKUP($A25,'Return Data'!$B$7:$R$2843,3,0)</f>
        <v>44330</v>
      </c>
      <c r="C25" s="65">
        <f>VLOOKUP($A25,'Return Data'!$B$7:$R$2843,4,0)</f>
        <v>14.002700000000001</v>
      </c>
      <c r="D25" s="65">
        <f>VLOOKUP($A25,'Return Data'!$B$7:$R$2843,5,0)</f>
        <v>3.5196000000000001</v>
      </c>
      <c r="E25" s="66">
        <f t="shared" si="0"/>
        <v>8</v>
      </c>
      <c r="F25" s="65">
        <f>VLOOKUP($A25,'Return Data'!$B$7:$R$2843,6,0)</f>
        <v>3.7372999999999998</v>
      </c>
      <c r="G25" s="66">
        <f t="shared" si="1"/>
        <v>6</v>
      </c>
      <c r="H25" s="65">
        <f>VLOOKUP($A25,'Return Data'!$B$7:$R$2843,7,0)</f>
        <v>3.0552999999999999</v>
      </c>
      <c r="I25" s="66">
        <f t="shared" si="2"/>
        <v>11</v>
      </c>
      <c r="J25" s="65">
        <f>VLOOKUP($A25,'Return Data'!$B$7:$R$2843,8,0)</f>
        <v>3.2437</v>
      </c>
      <c r="K25" s="66">
        <f t="shared" si="3"/>
        <v>13</v>
      </c>
      <c r="L25" s="65">
        <f>VLOOKUP($A25,'Return Data'!$B$7:$R$2843,9,0)</f>
        <v>3.1939000000000002</v>
      </c>
      <c r="M25" s="66">
        <f t="shared" si="4"/>
        <v>25</v>
      </c>
      <c r="N25" s="65">
        <f>VLOOKUP($A25,'Return Data'!$B$7:$R$2843,10,0)</f>
        <v>3.2747999999999999</v>
      </c>
      <c r="O25" s="66">
        <f t="shared" si="5"/>
        <v>25</v>
      </c>
      <c r="P25" s="65">
        <f>VLOOKUP($A25,'Return Data'!$B$7:$R$2843,11,0)</f>
        <v>3.1242999999999999</v>
      </c>
      <c r="Q25" s="66">
        <f t="shared" si="6"/>
        <v>26</v>
      </c>
      <c r="R25" s="65">
        <f>VLOOKUP($A25,'Return Data'!$B$7:$R$2843,12,0)</f>
        <v>3.254</v>
      </c>
      <c r="S25" s="66">
        <f t="shared" si="7"/>
        <v>26</v>
      </c>
      <c r="T25" s="65">
        <f>VLOOKUP($A25,'Return Data'!$B$7:$R$2843,13,0)</f>
        <v>3.2890999999999999</v>
      </c>
      <c r="U25" s="66">
        <f t="shared" si="8"/>
        <v>27</v>
      </c>
      <c r="V25" s="65">
        <f>VLOOKUP($A25,'Return Data'!$B$7:$R$2843,17,0)</f>
        <v>4.6395999999999997</v>
      </c>
      <c r="W25" s="66">
        <f t="shared" ref="W25:W30" si="12">RANK(V25,V$8:V$34,0)</f>
        <v>20</v>
      </c>
      <c r="X25" s="65">
        <f>VLOOKUP($A25,'Return Data'!$B$7:$R$2843,14,0)</f>
        <v>0.36609999999999998</v>
      </c>
      <c r="Y25" s="66">
        <f t="shared" ref="Y25:Y30" si="13">RANK(X25,X$8:X$34,0)</f>
        <v>17</v>
      </c>
      <c r="Z25" s="65">
        <f>VLOOKUP($A25,'Return Data'!$B$7:$R$2843,16,0)</f>
        <v>4.4749999999999996</v>
      </c>
      <c r="AA25" s="67">
        <f t="shared" si="10"/>
        <v>26</v>
      </c>
    </row>
    <row r="26" spans="1:27" x14ac:dyDescent="0.3">
      <c r="A26" s="63" t="s">
        <v>2029</v>
      </c>
      <c r="B26" s="64">
        <f>VLOOKUP($A26,'Return Data'!$B$7:$R$2843,3,0)</f>
        <v>44330</v>
      </c>
      <c r="C26" s="65">
        <f>VLOOKUP($A26,'Return Data'!$B$7:$R$2843,4,0)</f>
        <v>2320.1464000000001</v>
      </c>
      <c r="D26" s="65">
        <f>VLOOKUP($A26,'Return Data'!$B$7:$R$2843,5,0)</f>
        <v>2.2136999999999998</v>
      </c>
      <c r="E26" s="66">
        <f t="shared" si="0"/>
        <v>27</v>
      </c>
      <c r="F26" s="65">
        <f>VLOOKUP($A26,'Return Data'!$B$7:$R$2843,6,0)</f>
        <v>2.6067999999999998</v>
      </c>
      <c r="G26" s="66">
        <f t="shared" si="1"/>
        <v>20</v>
      </c>
      <c r="H26" s="65">
        <f>VLOOKUP($A26,'Return Data'!$B$7:$R$2843,7,0)</f>
        <v>2.4821</v>
      </c>
      <c r="I26" s="66">
        <f t="shared" si="2"/>
        <v>24</v>
      </c>
      <c r="J26" s="65">
        <f>VLOOKUP($A26,'Return Data'!$B$7:$R$2843,8,0)</f>
        <v>2.6273</v>
      </c>
      <c r="K26" s="66">
        <f t="shared" si="3"/>
        <v>26</v>
      </c>
      <c r="L26" s="65">
        <f>VLOOKUP($A26,'Return Data'!$B$7:$R$2843,9,0)</f>
        <v>2.9180000000000001</v>
      </c>
      <c r="M26" s="66">
        <f t="shared" si="4"/>
        <v>27</v>
      </c>
      <c r="N26" s="65">
        <f>VLOOKUP($A26,'Return Data'!$B$7:$R$2843,10,0)</f>
        <v>2.996</v>
      </c>
      <c r="O26" s="66">
        <f t="shared" si="5"/>
        <v>27</v>
      </c>
      <c r="P26" s="65">
        <f>VLOOKUP($A26,'Return Data'!$B$7:$R$2843,11,0)</f>
        <v>2.6667999999999998</v>
      </c>
      <c r="Q26" s="66">
        <f t="shared" si="6"/>
        <v>27</v>
      </c>
      <c r="R26" s="65">
        <f>VLOOKUP($A26,'Return Data'!$B$7:$R$2843,12,0)</f>
        <v>2.8698000000000001</v>
      </c>
      <c r="S26" s="66">
        <f t="shared" si="7"/>
        <v>27</v>
      </c>
      <c r="T26" s="65">
        <f>VLOOKUP($A26,'Return Data'!$B$7:$R$2843,13,0)</f>
        <v>3.4863</v>
      </c>
      <c r="U26" s="66">
        <f t="shared" si="8"/>
        <v>26</v>
      </c>
      <c r="V26" s="65">
        <f>VLOOKUP($A26,'Return Data'!$B$7:$R$2843,17,0)</f>
        <v>4.9082999999999997</v>
      </c>
      <c r="W26" s="66">
        <f t="shared" si="12"/>
        <v>19</v>
      </c>
      <c r="X26" s="65">
        <f>VLOOKUP($A26,'Return Data'!$B$7:$R$2843,14,0)</f>
        <v>5.8830999999999998</v>
      </c>
      <c r="Y26" s="66">
        <f t="shared" si="13"/>
        <v>13</v>
      </c>
      <c r="Z26" s="65">
        <f>VLOOKUP($A26,'Return Data'!$B$7:$R$2843,16,0)</f>
        <v>7.4935</v>
      </c>
      <c r="AA26" s="67">
        <f t="shared" si="10"/>
        <v>13</v>
      </c>
    </row>
    <row r="27" spans="1:27" x14ac:dyDescent="0.3">
      <c r="A27" s="63" t="s">
        <v>1541</v>
      </c>
      <c r="B27" s="64">
        <f>VLOOKUP($A27,'Return Data'!$B$7:$R$2843,3,0)</f>
        <v>44330</v>
      </c>
      <c r="C27" s="65">
        <f>VLOOKUP($A27,'Return Data'!$B$7:$R$2843,4,0)</f>
        <v>3269.3137999999999</v>
      </c>
      <c r="D27" s="65">
        <f>VLOOKUP($A27,'Return Data'!$B$7:$R$2843,5,0)</f>
        <v>4.4691000000000001</v>
      </c>
      <c r="E27" s="66">
        <f t="shared" si="0"/>
        <v>3</v>
      </c>
      <c r="F27" s="65">
        <f>VLOOKUP($A27,'Return Data'!$B$7:$R$2843,6,0)</f>
        <v>4.8971999999999998</v>
      </c>
      <c r="G27" s="66">
        <f t="shared" si="1"/>
        <v>2</v>
      </c>
      <c r="H27" s="65">
        <f>VLOOKUP($A27,'Return Data'!$B$7:$R$2843,7,0)</f>
        <v>4.4566999999999997</v>
      </c>
      <c r="I27" s="66">
        <f t="shared" si="2"/>
        <v>2</v>
      </c>
      <c r="J27" s="65">
        <f>VLOOKUP($A27,'Return Data'!$B$7:$R$2843,8,0)</f>
        <v>4.4100999999999999</v>
      </c>
      <c r="K27" s="66">
        <f t="shared" si="3"/>
        <v>3</v>
      </c>
      <c r="L27" s="65">
        <f>VLOOKUP($A27,'Return Data'!$B$7:$R$2843,9,0)</f>
        <v>5.1576000000000004</v>
      </c>
      <c r="M27" s="66">
        <f t="shared" si="4"/>
        <v>2</v>
      </c>
      <c r="N27" s="65">
        <f>VLOOKUP($A27,'Return Data'!$B$7:$R$2843,10,0)</f>
        <v>6.04</v>
      </c>
      <c r="O27" s="66">
        <f t="shared" si="5"/>
        <v>2</v>
      </c>
      <c r="P27" s="65">
        <f>VLOOKUP($A27,'Return Data'!$B$7:$R$2843,11,0)</f>
        <v>5.4989999999999997</v>
      </c>
      <c r="Q27" s="66">
        <f t="shared" si="6"/>
        <v>2</v>
      </c>
      <c r="R27" s="65">
        <f>VLOOKUP($A27,'Return Data'!$B$7:$R$2843,12,0)</f>
        <v>6.3806000000000003</v>
      </c>
      <c r="S27" s="66">
        <f t="shared" si="7"/>
        <v>2</v>
      </c>
      <c r="T27" s="65">
        <f>VLOOKUP($A27,'Return Data'!$B$7:$R$2843,13,0)</f>
        <v>6.1208</v>
      </c>
      <c r="U27" s="66">
        <f t="shared" si="8"/>
        <v>4</v>
      </c>
      <c r="V27" s="65">
        <f>VLOOKUP($A27,'Return Data'!$B$7:$R$2843,17,0)</f>
        <v>3.5855000000000001</v>
      </c>
      <c r="W27" s="66">
        <f t="shared" si="12"/>
        <v>22</v>
      </c>
      <c r="X27" s="65">
        <f>VLOOKUP($A27,'Return Data'!$B$7:$R$2843,14,0)</f>
        <v>4.9321999999999999</v>
      </c>
      <c r="Y27" s="66">
        <f t="shared" si="13"/>
        <v>15</v>
      </c>
      <c r="Z27" s="65">
        <f>VLOOKUP($A27,'Return Data'!$B$7:$R$2843,16,0)</f>
        <v>7.0088999999999997</v>
      </c>
      <c r="AA27" s="67">
        <f t="shared" si="10"/>
        <v>18</v>
      </c>
    </row>
    <row r="28" spans="1:27" x14ac:dyDescent="0.3">
      <c r="A28" s="63" t="s">
        <v>1545</v>
      </c>
      <c r="B28" s="64">
        <f>VLOOKUP($A28,'Return Data'!$B$7:$R$2843,3,0)</f>
        <v>44330</v>
      </c>
      <c r="C28" s="65">
        <f>VLOOKUP($A28,'Return Data'!$B$7:$R$2843,4,0)</f>
        <v>27.701799999999999</v>
      </c>
      <c r="D28" s="65">
        <f>VLOOKUP($A28,'Return Data'!$B$7:$R$2843,5,0)</f>
        <v>3.0310000000000001</v>
      </c>
      <c r="E28" s="66">
        <f t="shared" si="0"/>
        <v>19</v>
      </c>
      <c r="F28" s="65">
        <f>VLOOKUP($A28,'Return Data'!$B$7:$R$2843,6,0)</f>
        <v>2.7237</v>
      </c>
      <c r="G28" s="66">
        <f t="shared" si="1"/>
        <v>19</v>
      </c>
      <c r="H28" s="65">
        <f>VLOOKUP($A28,'Return Data'!$B$7:$R$2843,7,0)</f>
        <v>2.9569000000000001</v>
      </c>
      <c r="I28" s="66">
        <f t="shared" si="2"/>
        <v>15</v>
      </c>
      <c r="J28" s="65">
        <f>VLOOKUP($A28,'Return Data'!$B$7:$R$2843,8,0)</f>
        <v>3.0246</v>
      </c>
      <c r="K28" s="66">
        <f t="shared" si="3"/>
        <v>18</v>
      </c>
      <c r="L28" s="65">
        <f>VLOOKUP($A28,'Return Data'!$B$7:$R$2843,9,0)</f>
        <v>3.9417</v>
      </c>
      <c r="M28" s="66">
        <f t="shared" si="4"/>
        <v>14</v>
      </c>
      <c r="N28" s="65">
        <f>VLOOKUP($A28,'Return Data'!$B$7:$R$2843,10,0)</f>
        <v>4.1355000000000004</v>
      </c>
      <c r="O28" s="66">
        <f t="shared" si="5"/>
        <v>13</v>
      </c>
      <c r="P28" s="65">
        <f>VLOOKUP($A28,'Return Data'!$B$7:$R$2843,11,0)</f>
        <v>3.7418999999999998</v>
      </c>
      <c r="Q28" s="66">
        <f t="shared" si="6"/>
        <v>12</v>
      </c>
      <c r="R28" s="65">
        <f>VLOOKUP($A28,'Return Data'!$B$7:$R$2843,12,0)</f>
        <v>4.0758000000000001</v>
      </c>
      <c r="S28" s="66">
        <f t="shared" si="7"/>
        <v>10</v>
      </c>
      <c r="T28" s="65">
        <f>VLOOKUP($A28,'Return Data'!$B$7:$R$2843,13,0)</f>
        <v>4.8155000000000001</v>
      </c>
      <c r="U28" s="66">
        <f t="shared" si="8"/>
        <v>11</v>
      </c>
      <c r="V28" s="65">
        <f>VLOOKUP($A28,'Return Data'!$B$7:$R$2843,17,0)</f>
        <v>9.3965999999999994</v>
      </c>
      <c r="W28" s="66">
        <f t="shared" si="12"/>
        <v>1</v>
      </c>
      <c r="X28" s="65">
        <f>VLOOKUP($A28,'Return Data'!$B$7:$R$2843,14,0)</f>
        <v>8.8724000000000007</v>
      </c>
      <c r="Y28" s="66">
        <f t="shared" si="13"/>
        <v>1</v>
      </c>
      <c r="Z28" s="65">
        <f>VLOOKUP($A28,'Return Data'!$B$7:$R$2843,16,0)</f>
        <v>8.8473000000000006</v>
      </c>
      <c r="AA28" s="67">
        <f t="shared" si="10"/>
        <v>1</v>
      </c>
    </row>
    <row r="29" spans="1:27" x14ac:dyDescent="0.3">
      <c r="A29" s="63" t="s">
        <v>1547</v>
      </c>
      <c r="B29" s="64">
        <f>VLOOKUP($A29,'Return Data'!$B$7:$R$2843,3,0)</f>
        <v>44330</v>
      </c>
      <c r="C29" s="65">
        <f>VLOOKUP($A29,'Return Data'!$B$7:$R$2843,4,0)</f>
        <v>2270.4436000000001</v>
      </c>
      <c r="D29" s="65">
        <f>VLOOKUP($A29,'Return Data'!$B$7:$R$2843,5,0)</f>
        <v>2.9857999999999998</v>
      </c>
      <c r="E29" s="66">
        <f t="shared" si="0"/>
        <v>21</v>
      </c>
      <c r="F29" s="65">
        <f>VLOOKUP($A29,'Return Data'!$B$7:$R$2843,6,0)</f>
        <v>2.3079000000000001</v>
      </c>
      <c r="G29" s="66">
        <f t="shared" si="1"/>
        <v>23</v>
      </c>
      <c r="H29" s="65">
        <f>VLOOKUP($A29,'Return Data'!$B$7:$R$2843,7,0)</f>
        <v>2.3730000000000002</v>
      </c>
      <c r="I29" s="66">
        <f t="shared" si="2"/>
        <v>26</v>
      </c>
      <c r="J29" s="65">
        <f>VLOOKUP($A29,'Return Data'!$B$7:$R$2843,8,0)</f>
        <v>2.7627000000000002</v>
      </c>
      <c r="K29" s="66">
        <f t="shared" si="3"/>
        <v>24</v>
      </c>
      <c r="L29" s="65">
        <f>VLOOKUP($A29,'Return Data'!$B$7:$R$2843,9,0)</f>
        <v>3.9430000000000001</v>
      </c>
      <c r="M29" s="66">
        <f t="shared" si="4"/>
        <v>13</v>
      </c>
      <c r="N29" s="65">
        <f>VLOOKUP($A29,'Return Data'!$B$7:$R$2843,10,0)</f>
        <v>3.9005000000000001</v>
      </c>
      <c r="O29" s="66">
        <f t="shared" si="5"/>
        <v>18</v>
      </c>
      <c r="P29" s="65">
        <f>VLOOKUP($A29,'Return Data'!$B$7:$R$2843,11,0)</f>
        <v>3.4464999999999999</v>
      </c>
      <c r="Q29" s="66">
        <f t="shared" si="6"/>
        <v>20</v>
      </c>
      <c r="R29" s="65">
        <f>VLOOKUP($A29,'Return Data'!$B$7:$R$2843,12,0)</f>
        <v>3.6059000000000001</v>
      </c>
      <c r="S29" s="66">
        <f t="shared" si="7"/>
        <v>20</v>
      </c>
      <c r="T29" s="65">
        <f>VLOOKUP($A29,'Return Data'!$B$7:$R$2843,13,0)</f>
        <v>4.0170000000000003</v>
      </c>
      <c r="U29" s="66">
        <f t="shared" si="8"/>
        <v>24</v>
      </c>
      <c r="V29" s="65">
        <f>VLOOKUP($A29,'Return Data'!$B$7:$R$2843,17,0)</f>
        <v>5.3041999999999998</v>
      </c>
      <c r="W29" s="66">
        <f t="shared" si="12"/>
        <v>18</v>
      </c>
      <c r="X29" s="65">
        <f>VLOOKUP($A29,'Return Data'!$B$7:$R$2843,14,0)</f>
        <v>4.2607999999999997</v>
      </c>
      <c r="Y29" s="66">
        <f t="shared" si="13"/>
        <v>16</v>
      </c>
      <c r="Z29" s="65">
        <f>VLOOKUP($A29,'Return Data'!$B$7:$R$2843,16,0)</f>
        <v>7.0274999999999999</v>
      </c>
      <c r="AA29" s="67">
        <f t="shared" si="10"/>
        <v>17</v>
      </c>
    </row>
    <row r="30" spans="1:27" x14ac:dyDescent="0.3">
      <c r="A30" s="63" t="s">
        <v>1548</v>
      </c>
      <c r="B30" s="64">
        <f>VLOOKUP($A30,'Return Data'!$B$7:$R$2843,3,0)</f>
        <v>44330</v>
      </c>
      <c r="C30" s="65">
        <f>VLOOKUP($A30,'Return Data'!$B$7:$R$2843,4,0)</f>
        <v>4739.4224999999997</v>
      </c>
      <c r="D30" s="65">
        <f>VLOOKUP($A30,'Return Data'!$B$7:$R$2843,5,0)</f>
        <v>3.1573000000000002</v>
      </c>
      <c r="E30" s="66">
        <f t="shared" si="0"/>
        <v>15</v>
      </c>
      <c r="F30" s="65">
        <f>VLOOKUP($A30,'Return Data'!$B$7:$R$2843,6,0)</f>
        <v>3.1674000000000002</v>
      </c>
      <c r="G30" s="66">
        <f t="shared" si="1"/>
        <v>12</v>
      </c>
      <c r="H30" s="65">
        <f>VLOOKUP($A30,'Return Data'!$B$7:$R$2843,7,0)</f>
        <v>2.8641000000000001</v>
      </c>
      <c r="I30" s="66">
        <f t="shared" si="2"/>
        <v>18</v>
      </c>
      <c r="J30" s="65">
        <f>VLOOKUP($A30,'Return Data'!$B$7:$R$2843,8,0)</f>
        <v>2.9039000000000001</v>
      </c>
      <c r="K30" s="66">
        <f t="shared" si="3"/>
        <v>21</v>
      </c>
      <c r="L30" s="65">
        <f>VLOOKUP($A30,'Return Data'!$B$7:$R$2843,9,0)</f>
        <v>3.9114</v>
      </c>
      <c r="M30" s="66">
        <f t="shared" si="4"/>
        <v>17</v>
      </c>
      <c r="N30" s="65">
        <f>VLOOKUP($A30,'Return Data'!$B$7:$R$2843,10,0)</f>
        <v>3.9799000000000002</v>
      </c>
      <c r="O30" s="66">
        <f t="shared" si="5"/>
        <v>17</v>
      </c>
      <c r="P30" s="65">
        <f>VLOOKUP($A30,'Return Data'!$B$7:$R$2843,11,0)</f>
        <v>3.5019</v>
      </c>
      <c r="Q30" s="66">
        <f t="shared" si="6"/>
        <v>19</v>
      </c>
      <c r="R30" s="65">
        <f>VLOOKUP($A30,'Return Data'!$B$7:$R$2843,12,0)</f>
        <v>3.8647</v>
      </c>
      <c r="S30" s="66">
        <f t="shared" si="7"/>
        <v>17</v>
      </c>
      <c r="T30" s="65">
        <f>VLOOKUP($A30,'Return Data'!$B$7:$R$2843,13,0)</f>
        <v>4.7380000000000004</v>
      </c>
      <c r="U30" s="66">
        <f t="shared" si="8"/>
        <v>12</v>
      </c>
      <c r="V30" s="65">
        <f>VLOOKUP($A30,'Return Data'!$B$7:$R$2843,17,0)</f>
        <v>6.1886999999999999</v>
      </c>
      <c r="W30" s="66">
        <f t="shared" si="12"/>
        <v>9</v>
      </c>
      <c r="X30" s="65">
        <f>VLOOKUP($A30,'Return Data'!$B$7:$R$2843,14,0)</f>
        <v>6.9379</v>
      </c>
      <c r="Y30" s="66">
        <f t="shared" si="13"/>
        <v>6</v>
      </c>
      <c r="Z30" s="65">
        <f>VLOOKUP($A30,'Return Data'!$B$7:$R$2843,16,0)</f>
        <v>7.7407000000000004</v>
      </c>
      <c r="AA30" s="67">
        <f t="shared" si="10"/>
        <v>9</v>
      </c>
    </row>
    <row r="31" spans="1:27" x14ac:dyDescent="0.3">
      <c r="A31" s="63" t="s">
        <v>1550</v>
      </c>
      <c r="B31" s="64">
        <f>VLOOKUP($A31,'Return Data'!$B$7:$R$2843,3,0)</f>
        <v>44330</v>
      </c>
      <c r="C31" s="65">
        <f>VLOOKUP($A31,'Return Data'!$B$7:$R$2843,4,0)</f>
        <v>11.1234</v>
      </c>
      <c r="D31" s="65">
        <f>VLOOKUP($A31,'Return Data'!$B$7:$R$2843,5,0)</f>
        <v>2.7896000000000001</v>
      </c>
      <c r="E31" s="66">
        <f t="shared" si="0"/>
        <v>23</v>
      </c>
      <c r="F31" s="65">
        <f>VLOOKUP($A31,'Return Data'!$B$7:$R$2843,6,0)</f>
        <v>2.8445</v>
      </c>
      <c r="G31" s="66">
        <f t="shared" si="1"/>
        <v>17</v>
      </c>
      <c r="H31" s="65">
        <f>VLOOKUP($A31,'Return Data'!$B$7:$R$2843,7,0)</f>
        <v>3.0956999999999999</v>
      </c>
      <c r="I31" s="66">
        <f t="shared" si="2"/>
        <v>10</v>
      </c>
      <c r="J31" s="65">
        <f>VLOOKUP($A31,'Return Data'!$B$7:$R$2843,8,0)</f>
        <v>3.7320000000000002</v>
      </c>
      <c r="K31" s="66">
        <f t="shared" si="3"/>
        <v>5</v>
      </c>
      <c r="L31" s="65">
        <f>VLOOKUP($A31,'Return Data'!$B$7:$R$2843,9,0)</f>
        <v>4.3955000000000002</v>
      </c>
      <c r="M31" s="66">
        <f t="shared" si="4"/>
        <v>6</v>
      </c>
      <c r="N31" s="65">
        <f>VLOOKUP($A31,'Return Data'!$B$7:$R$2843,10,0)</f>
        <v>4.0613000000000001</v>
      </c>
      <c r="O31" s="66">
        <f t="shared" si="5"/>
        <v>14</v>
      </c>
      <c r="P31" s="65">
        <f>VLOOKUP($A31,'Return Data'!$B$7:$R$2843,11,0)</f>
        <v>3.6812999999999998</v>
      </c>
      <c r="Q31" s="66">
        <f t="shared" si="6"/>
        <v>14</v>
      </c>
      <c r="R31" s="65">
        <f>VLOOKUP($A31,'Return Data'!$B$7:$R$2843,12,0)</f>
        <v>3.9398</v>
      </c>
      <c r="S31" s="66">
        <f t="shared" si="7"/>
        <v>15</v>
      </c>
      <c r="T31" s="65">
        <f>VLOOKUP($A31,'Return Data'!$B$7:$R$2843,13,0)</f>
        <v>4.5216000000000003</v>
      </c>
      <c r="U31" s="66">
        <f t="shared" si="8"/>
        <v>16</v>
      </c>
      <c r="V31" s="65"/>
      <c r="W31" s="66"/>
      <c r="X31" s="65"/>
      <c r="Y31" s="66"/>
      <c r="Z31" s="65">
        <f>VLOOKUP($A31,'Return Data'!$B$7:$R$2843,16,0)</f>
        <v>5.7934999999999999</v>
      </c>
      <c r="AA31" s="67">
        <f t="shared" si="10"/>
        <v>22</v>
      </c>
    </row>
    <row r="32" spans="1:27" x14ac:dyDescent="0.3">
      <c r="A32" s="63" t="s">
        <v>1552</v>
      </c>
      <c r="B32" s="64">
        <f>VLOOKUP($A32,'Return Data'!$B$7:$R$2843,3,0)</f>
        <v>44330</v>
      </c>
      <c r="C32" s="65">
        <f>VLOOKUP($A32,'Return Data'!$B$7:$R$2843,4,0)</f>
        <v>11.4954</v>
      </c>
      <c r="D32" s="65">
        <f>VLOOKUP($A32,'Return Data'!$B$7:$R$2843,5,0)</f>
        <v>3.3346</v>
      </c>
      <c r="E32" s="66">
        <f t="shared" si="0"/>
        <v>12</v>
      </c>
      <c r="F32" s="65">
        <f>VLOOKUP($A32,'Return Data'!$B$7:$R$2843,6,0)</f>
        <v>3.8113999999999999</v>
      </c>
      <c r="G32" s="66">
        <f t="shared" si="1"/>
        <v>5</v>
      </c>
      <c r="H32" s="65">
        <f>VLOOKUP($A32,'Return Data'!$B$7:$R$2843,7,0)</f>
        <v>3.1316999999999999</v>
      </c>
      <c r="I32" s="66">
        <f t="shared" si="2"/>
        <v>7</v>
      </c>
      <c r="J32" s="65">
        <f>VLOOKUP($A32,'Return Data'!$B$7:$R$2843,8,0)</f>
        <v>3.2927</v>
      </c>
      <c r="K32" s="66">
        <f t="shared" si="3"/>
        <v>11</v>
      </c>
      <c r="L32" s="65">
        <f>VLOOKUP($A32,'Return Data'!$B$7:$R$2843,9,0)</f>
        <v>4.3026999999999997</v>
      </c>
      <c r="M32" s="66">
        <f t="shared" si="4"/>
        <v>8</v>
      </c>
      <c r="N32" s="65">
        <f>VLOOKUP($A32,'Return Data'!$B$7:$R$2843,10,0)</f>
        <v>4.3095999999999997</v>
      </c>
      <c r="O32" s="66">
        <f t="shared" si="5"/>
        <v>8</v>
      </c>
      <c r="P32" s="65">
        <f>VLOOKUP($A32,'Return Data'!$B$7:$R$2843,11,0)</f>
        <v>3.8839999999999999</v>
      </c>
      <c r="Q32" s="66">
        <f t="shared" si="6"/>
        <v>10</v>
      </c>
      <c r="R32" s="65">
        <f>VLOOKUP($A32,'Return Data'!$B$7:$R$2843,12,0)</f>
        <v>4.07</v>
      </c>
      <c r="S32" s="66">
        <f t="shared" si="7"/>
        <v>11</v>
      </c>
      <c r="T32" s="65">
        <f>VLOOKUP($A32,'Return Data'!$B$7:$R$2843,13,0)</f>
        <v>4.6025</v>
      </c>
      <c r="U32" s="66">
        <f t="shared" si="8"/>
        <v>14</v>
      </c>
      <c r="V32" s="65">
        <f>VLOOKUP($A32,'Return Data'!$B$7:$R$2843,17,0)</f>
        <v>5.9335000000000004</v>
      </c>
      <c r="W32" s="66">
        <f>RANK(V32,V$8:V$34,0)</f>
        <v>13</v>
      </c>
      <c r="X32" s="65"/>
      <c r="Y32" s="66"/>
      <c r="Z32" s="65">
        <f>VLOOKUP($A32,'Return Data'!$B$7:$R$2843,16,0)</f>
        <v>6.2198000000000002</v>
      </c>
      <c r="AA32" s="67">
        <f t="shared" si="10"/>
        <v>21</v>
      </c>
    </row>
    <row r="33" spans="1:27" x14ac:dyDescent="0.3">
      <c r="A33" s="63" t="s">
        <v>1554</v>
      </c>
      <c r="B33" s="64">
        <f>VLOOKUP($A33,'Return Data'!$B$7:$R$2843,3,0)</f>
        <v>44330</v>
      </c>
      <c r="C33" s="65">
        <f>VLOOKUP($A33,'Return Data'!$B$7:$R$2843,4,0)</f>
        <v>3430.4097000000002</v>
      </c>
      <c r="D33" s="65">
        <f>VLOOKUP($A33,'Return Data'!$B$7:$R$2843,5,0)</f>
        <v>3.3123</v>
      </c>
      <c r="E33" s="66">
        <f t="shared" si="0"/>
        <v>13</v>
      </c>
      <c r="F33" s="65">
        <f>VLOOKUP($A33,'Return Data'!$B$7:$R$2843,6,0)</f>
        <v>2.1284000000000001</v>
      </c>
      <c r="G33" s="66">
        <f t="shared" si="1"/>
        <v>25</v>
      </c>
      <c r="H33" s="65">
        <f>VLOOKUP($A33,'Return Data'!$B$7:$R$2843,7,0)</f>
        <v>2.665</v>
      </c>
      <c r="I33" s="66">
        <f t="shared" si="2"/>
        <v>23</v>
      </c>
      <c r="J33" s="65">
        <f>VLOOKUP($A33,'Return Data'!$B$7:$R$2843,8,0)</f>
        <v>3.2766000000000002</v>
      </c>
      <c r="K33" s="66">
        <f t="shared" si="3"/>
        <v>12</v>
      </c>
      <c r="L33" s="65">
        <f>VLOOKUP($A33,'Return Data'!$B$7:$R$2843,9,0)</f>
        <v>3.9291</v>
      </c>
      <c r="M33" s="66">
        <f t="shared" si="4"/>
        <v>16</v>
      </c>
      <c r="N33" s="65">
        <f>VLOOKUP($A33,'Return Data'!$B$7:$R$2843,10,0)</f>
        <v>4.0476000000000001</v>
      </c>
      <c r="O33" s="66">
        <f t="shared" si="5"/>
        <v>15</v>
      </c>
      <c r="P33" s="65">
        <f>VLOOKUP($A33,'Return Data'!$B$7:$R$2843,11,0)</f>
        <v>4.0491000000000001</v>
      </c>
      <c r="Q33" s="66">
        <f t="shared" si="6"/>
        <v>7</v>
      </c>
      <c r="R33" s="65">
        <f>VLOOKUP($A33,'Return Data'!$B$7:$R$2843,12,0)</f>
        <v>4.6032999999999999</v>
      </c>
      <c r="S33" s="66">
        <f t="shared" si="7"/>
        <v>7</v>
      </c>
      <c r="T33" s="65">
        <f>VLOOKUP($A33,'Return Data'!$B$7:$R$2843,13,0)</f>
        <v>5.0004</v>
      </c>
      <c r="U33" s="66">
        <f t="shared" si="8"/>
        <v>8</v>
      </c>
      <c r="V33" s="65">
        <f>VLOOKUP($A33,'Return Data'!$B$7:$R$2843,17,0)</f>
        <v>4.0956000000000001</v>
      </c>
      <c r="W33" s="66">
        <f>RANK(V33,V$8:V$34,0)</f>
        <v>21</v>
      </c>
      <c r="X33" s="65">
        <f>VLOOKUP($A33,'Return Data'!$B$7:$R$2843,14,0)</f>
        <v>5.3596000000000004</v>
      </c>
      <c r="Y33" s="66">
        <f>RANK(X33,X$8:X$34,0)</f>
        <v>14</v>
      </c>
      <c r="Z33" s="65">
        <f>VLOOKUP($A33,'Return Data'!$B$7:$R$2843,16,0)</f>
        <v>7.6731999999999996</v>
      </c>
      <c r="AA33" s="67">
        <f t="shared" si="10"/>
        <v>11</v>
      </c>
    </row>
    <row r="34" spans="1:27" x14ac:dyDescent="0.3">
      <c r="A34" s="63" t="s">
        <v>1556</v>
      </c>
      <c r="B34" s="64">
        <f>VLOOKUP($A34,'Return Data'!$B$7:$R$2843,3,0)</f>
        <v>44330</v>
      </c>
      <c r="C34" s="65">
        <f>VLOOKUP($A34,'Return Data'!$B$7:$R$2843,4,0)</f>
        <v>1099.7765999999999</v>
      </c>
      <c r="D34" s="65">
        <f>VLOOKUP($A34,'Return Data'!$B$7:$R$2843,5,0)</f>
        <v>3.0074000000000001</v>
      </c>
      <c r="E34" s="66">
        <f t="shared" si="0"/>
        <v>20</v>
      </c>
      <c r="F34" s="65">
        <f>VLOOKUP($A34,'Return Data'!$B$7:$R$2843,6,0)</f>
        <v>2.9921000000000002</v>
      </c>
      <c r="G34" s="66">
        <f t="shared" si="1"/>
        <v>16</v>
      </c>
      <c r="H34" s="65">
        <f>VLOOKUP($A34,'Return Data'!$B$7:$R$2843,7,0)</f>
        <v>2.9763000000000002</v>
      </c>
      <c r="I34" s="66">
        <f t="shared" si="2"/>
        <v>13</v>
      </c>
      <c r="J34" s="65">
        <f>VLOOKUP($A34,'Return Data'!$B$7:$R$2843,8,0)</f>
        <v>2.7637</v>
      </c>
      <c r="K34" s="66">
        <f t="shared" si="3"/>
        <v>23</v>
      </c>
      <c r="L34" s="65">
        <f>VLOOKUP($A34,'Return Data'!$B$7:$R$2843,9,0)</f>
        <v>3.0364</v>
      </c>
      <c r="M34" s="66">
        <f t="shared" si="4"/>
        <v>26</v>
      </c>
      <c r="N34" s="65">
        <f>VLOOKUP($A34,'Return Data'!$B$7:$R$2843,10,0)</f>
        <v>3.1993999999999998</v>
      </c>
      <c r="O34" s="66">
        <f t="shared" si="5"/>
        <v>26</v>
      </c>
      <c r="P34" s="65">
        <f>VLOOKUP($A34,'Return Data'!$B$7:$R$2843,11,0)</f>
        <v>4.4242999999999997</v>
      </c>
      <c r="Q34" s="66">
        <f t="shared" si="6"/>
        <v>4</v>
      </c>
      <c r="R34" s="65">
        <f>VLOOKUP($A34,'Return Data'!$B$7:$R$2843,12,0)</f>
        <v>4.8689999999999998</v>
      </c>
      <c r="S34" s="66">
        <f t="shared" si="7"/>
        <v>4</v>
      </c>
      <c r="T34" s="65">
        <f>VLOOKUP($A34,'Return Data'!$B$7:$R$2843,13,0)</f>
        <v>4.234</v>
      </c>
      <c r="U34" s="66">
        <f t="shared" si="8"/>
        <v>21</v>
      </c>
      <c r="V34" s="65"/>
      <c r="W34" s="66"/>
      <c r="X34" s="65"/>
      <c r="Y34" s="66"/>
      <c r="Z34" s="65">
        <f>VLOOKUP($A34,'Return Data'!$B$7:$R$2843,16,0)</f>
        <v>5.0252999999999997</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3.5058481481481492</v>
      </c>
      <c r="E36" s="74"/>
      <c r="F36" s="75">
        <f>AVERAGE(F8:F34)</f>
        <v>3.4584037037037034</v>
      </c>
      <c r="G36" s="74"/>
      <c r="H36" s="75">
        <f>AVERAGE(H8:H34)</f>
        <v>3.2778444444444439</v>
      </c>
      <c r="I36" s="74"/>
      <c r="J36" s="75">
        <f>AVERAGE(J8:J34)</f>
        <v>3.5705444444444452</v>
      </c>
      <c r="K36" s="74"/>
      <c r="L36" s="75">
        <f>AVERAGE(L8:L34)</f>
        <v>4.3773555555555568</v>
      </c>
      <c r="M36" s="74"/>
      <c r="N36" s="75">
        <f>AVERAGE(N8:N34)</f>
        <v>4.3478333333333339</v>
      </c>
      <c r="O36" s="74"/>
      <c r="P36" s="75">
        <f>AVERAGE(P8:P34)</f>
        <v>3.9134666666666664</v>
      </c>
      <c r="Q36" s="74"/>
      <c r="R36" s="75">
        <f>AVERAGE(R8:R34)</f>
        <v>4.2397481481481485</v>
      </c>
      <c r="S36" s="74"/>
      <c r="T36" s="75">
        <f>AVERAGE(T8:T34)</f>
        <v>4.8771407407407406</v>
      </c>
      <c r="U36" s="74"/>
      <c r="V36" s="75">
        <f>AVERAGE(V8:V34)</f>
        <v>5.994436363636364</v>
      </c>
      <c r="W36" s="74"/>
      <c r="X36" s="75">
        <f>AVERAGE(X8:X34)</f>
        <v>6.1666176470588239</v>
      </c>
      <c r="Y36" s="74"/>
      <c r="Z36" s="75">
        <f>AVERAGE(Z8:Z34)</f>
        <v>7.062307407407407</v>
      </c>
      <c r="AA36" s="76"/>
    </row>
    <row r="37" spans="1:27" x14ac:dyDescent="0.3">
      <c r="A37" s="73" t="s">
        <v>28</v>
      </c>
      <c r="B37" s="74"/>
      <c r="C37" s="74"/>
      <c r="D37" s="75">
        <f>MIN(D8:D34)</f>
        <v>2.2136999999999998</v>
      </c>
      <c r="E37" s="74"/>
      <c r="F37" s="75">
        <f>MIN(F8:F34)</f>
        <v>1.7716000000000001</v>
      </c>
      <c r="G37" s="74"/>
      <c r="H37" s="75">
        <f>MIN(H8:H34)</f>
        <v>2.1053999999999999</v>
      </c>
      <c r="I37" s="74"/>
      <c r="J37" s="75">
        <f>MIN(J8:J34)</f>
        <v>2.5716999999999999</v>
      </c>
      <c r="K37" s="74"/>
      <c r="L37" s="75">
        <f>MIN(L8:L34)</f>
        <v>2.9180000000000001</v>
      </c>
      <c r="M37" s="74"/>
      <c r="N37" s="75">
        <f>MIN(N8:N34)</f>
        <v>2.996</v>
      </c>
      <c r="O37" s="74"/>
      <c r="P37" s="75">
        <f>MIN(P8:P34)</f>
        <v>2.6667999999999998</v>
      </c>
      <c r="Q37" s="74"/>
      <c r="R37" s="75">
        <f>MIN(R8:R34)</f>
        <v>2.8698000000000001</v>
      </c>
      <c r="S37" s="74"/>
      <c r="T37" s="75">
        <f>MIN(T8:T34)</f>
        <v>3.2890999999999999</v>
      </c>
      <c r="U37" s="74"/>
      <c r="V37" s="75">
        <f>MIN(V8:V34)</f>
        <v>3.5855000000000001</v>
      </c>
      <c r="W37" s="74"/>
      <c r="X37" s="75">
        <f>MIN(X8:X34)</f>
        <v>0.36609999999999998</v>
      </c>
      <c r="Y37" s="74"/>
      <c r="Z37" s="75">
        <f>MIN(Z8:Z34)</f>
        <v>4.3121999999999998</v>
      </c>
      <c r="AA37" s="76"/>
    </row>
    <row r="38" spans="1:27" ht="15" thickBot="1" x14ac:dyDescent="0.35">
      <c r="A38" s="77" t="s">
        <v>29</v>
      </c>
      <c r="B38" s="78"/>
      <c r="C38" s="78"/>
      <c r="D38" s="79">
        <f>MAX(D8:D34)</f>
        <v>10.0952</v>
      </c>
      <c r="E38" s="78"/>
      <c r="F38" s="79">
        <f>MAX(F8:F34)</f>
        <v>13.4275</v>
      </c>
      <c r="G38" s="78"/>
      <c r="H38" s="79">
        <f>MAX(H8:H34)</f>
        <v>10.315899999999999</v>
      </c>
      <c r="I38" s="78"/>
      <c r="J38" s="79">
        <f>MAX(J8:J34)</f>
        <v>11.426399999999999</v>
      </c>
      <c r="K38" s="78"/>
      <c r="L38" s="79">
        <f>MAX(L8:L34)</f>
        <v>14.636699999999999</v>
      </c>
      <c r="M38" s="78"/>
      <c r="N38" s="79">
        <f>MAX(N8:N34)</f>
        <v>10.7796</v>
      </c>
      <c r="O38" s="78"/>
      <c r="P38" s="79">
        <f>MAX(P8:P34)</f>
        <v>8.4391999999999996</v>
      </c>
      <c r="Q38" s="78"/>
      <c r="R38" s="79">
        <f>MAX(R8:R34)</f>
        <v>8.5107999999999997</v>
      </c>
      <c r="S38" s="78"/>
      <c r="T38" s="79">
        <f>MAX(T8:T34)</f>
        <v>9.3397000000000006</v>
      </c>
      <c r="U38" s="78"/>
      <c r="V38" s="79">
        <f>MAX(V8:V34)</f>
        <v>9.3965999999999994</v>
      </c>
      <c r="W38" s="78"/>
      <c r="X38" s="79">
        <f>MAX(X8:X34)</f>
        <v>8.8724000000000007</v>
      </c>
      <c r="Y38" s="78"/>
      <c r="Z38" s="79">
        <f>MAX(Z8:Z34)</f>
        <v>8.8473000000000006</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1585</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1499</v>
      </c>
      <c r="B8" s="64">
        <f>VLOOKUP($A8,'Return Data'!$B$7:$R$2843,3,0)</f>
        <v>44330</v>
      </c>
      <c r="C8" s="65">
        <f>VLOOKUP($A8,'Return Data'!$B$7:$R$2843,4,0)</f>
        <v>425.01499999999999</v>
      </c>
      <c r="D8" s="65">
        <f>VLOOKUP($A8,'Return Data'!$B$7:$R$2843,5,0)</f>
        <v>3.0663999999999998</v>
      </c>
      <c r="E8" s="66">
        <f t="shared" ref="E8:E34" si="0">RANK(D8,D$8:D$34,0)</f>
        <v>8</v>
      </c>
      <c r="F8" s="65">
        <f>VLOOKUP($A8,'Return Data'!$B$7:$R$2843,6,0)</f>
        <v>3.4075000000000002</v>
      </c>
      <c r="G8" s="66">
        <f t="shared" ref="G8:G34" si="1">RANK(F8,F$8:F$34,0)</f>
        <v>6</v>
      </c>
      <c r="H8" s="65">
        <f>VLOOKUP($A8,'Return Data'!$B$7:$R$2843,7,0)</f>
        <v>3.7383999999999999</v>
      </c>
      <c r="I8" s="66">
        <f t="shared" ref="I8:I34" si="2">RANK(H8,H$8:H$34,0)</f>
        <v>2</v>
      </c>
      <c r="J8" s="65">
        <f>VLOOKUP($A8,'Return Data'!$B$7:$R$2843,8,0)</f>
        <v>3.4371999999999998</v>
      </c>
      <c r="K8" s="66">
        <f t="shared" ref="K8:K34" si="3">RANK(J8,J$8:J$34,0)</f>
        <v>5</v>
      </c>
      <c r="L8" s="65">
        <f>VLOOKUP($A8,'Return Data'!$B$7:$R$2843,9,0)</f>
        <v>4.6295999999999999</v>
      </c>
      <c r="M8" s="66">
        <f t="shared" ref="M8:M34" si="4">RANK(L8,L$8:L$34,0)</f>
        <v>2</v>
      </c>
      <c r="N8" s="65">
        <f>VLOOKUP($A8,'Return Data'!$B$7:$R$2843,10,0)</f>
        <v>4.8437999999999999</v>
      </c>
      <c r="O8" s="66">
        <f t="shared" ref="O8:O34" si="5">RANK(N8,N$8:N$34,0)</f>
        <v>3</v>
      </c>
      <c r="P8" s="65">
        <f>VLOOKUP($A8,'Return Data'!$B$7:$R$2843,11,0)</f>
        <v>3.9422999999999999</v>
      </c>
      <c r="Q8" s="66">
        <f t="shared" ref="Q8:Q34" si="6">RANK(P8,P$8:P$34,0)</f>
        <v>4</v>
      </c>
      <c r="R8" s="65">
        <f>VLOOKUP($A8,'Return Data'!$B$7:$R$2843,12,0)</f>
        <v>4.5365000000000002</v>
      </c>
      <c r="S8" s="66">
        <f>RANK(R8,R$8:R$34,0)</f>
        <v>4</v>
      </c>
      <c r="T8" s="65">
        <f>VLOOKUP($A8,'Return Data'!$B$7:$R$2843,13,0)</f>
        <v>6.0031999999999996</v>
      </c>
      <c r="U8" s="66">
        <f>RANK(T8,T$8:T$34,0)</f>
        <v>3</v>
      </c>
      <c r="V8" s="65">
        <f>VLOOKUP($A8,'Return Data'!$B$7:$R$2843,17,0)</f>
        <v>6.8322000000000003</v>
      </c>
      <c r="W8" s="66">
        <f>RANK(V8,V$8:V$34,0)</f>
        <v>2</v>
      </c>
      <c r="X8" s="65">
        <f>VLOOKUP($A8,'Return Data'!$B$7:$R$2843,14,0)</f>
        <v>7.3632999999999997</v>
      </c>
      <c r="Y8" s="66">
        <f>RANK(X8,X$8:X$34,0)</f>
        <v>3</v>
      </c>
      <c r="Z8" s="65">
        <f>VLOOKUP($A8,'Return Data'!$B$7:$R$2843,16,0)</f>
        <v>7.6753999999999998</v>
      </c>
      <c r="AA8" s="67">
        <f>RANK(Z8,Z$8:Z$34,0)</f>
        <v>4</v>
      </c>
    </row>
    <row r="9" spans="1:27" x14ac:dyDescent="0.3">
      <c r="A9" s="63" t="s">
        <v>1501</v>
      </c>
      <c r="B9" s="64">
        <f>VLOOKUP($A9,'Return Data'!$B$7:$R$2843,3,0)</f>
        <v>44330</v>
      </c>
      <c r="C9" s="65">
        <f>VLOOKUP($A9,'Return Data'!$B$7:$R$2843,4,0)</f>
        <v>11.7432</v>
      </c>
      <c r="D9" s="65">
        <f>VLOOKUP($A9,'Return Data'!$B$7:$R$2843,5,0)</f>
        <v>2.9533</v>
      </c>
      <c r="E9" s="66">
        <f t="shared" si="0"/>
        <v>10</v>
      </c>
      <c r="F9" s="65">
        <f>VLOOKUP($A9,'Return Data'!$B$7:$R$2843,6,0)</f>
        <v>1.4507000000000001</v>
      </c>
      <c r="G9" s="66">
        <f t="shared" si="1"/>
        <v>27</v>
      </c>
      <c r="H9" s="65">
        <f>VLOOKUP($A9,'Return Data'!$B$7:$R$2843,7,0)</f>
        <v>1.91</v>
      </c>
      <c r="I9" s="66">
        <f t="shared" si="2"/>
        <v>23</v>
      </c>
      <c r="J9" s="65">
        <f>VLOOKUP($A9,'Return Data'!$B$7:$R$2843,8,0)</f>
        <v>2.4889000000000001</v>
      </c>
      <c r="K9" s="66">
        <f t="shared" si="3"/>
        <v>20</v>
      </c>
      <c r="L9" s="65">
        <f>VLOOKUP($A9,'Return Data'!$B$7:$R$2843,9,0)</f>
        <v>3.3022999999999998</v>
      </c>
      <c r="M9" s="66">
        <f t="shared" si="4"/>
        <v>19</v>
      </c>
      <c r="N9" s="65">
        <f>VLOOKUP($A9,'Return Data'!$B$7:$R$2843,10,0)</f>
        <v>3.657</v>
      </c>
      <c r="O9" s="66">
        <f t="shared" si="5"/>
        <v>14</v>
      </c>
      <c r="P9" s="65">
        <f>VLOOKUP($A9,'Return Data'!$B$7:$R$2843,11,0)</f>
        <v>3.2629000000000001</v>
      </c>
      <c r="Q9" s="66">
        <f t="shared" si="6"/>
        <v>13</v>
      </c>
      <c r="R9" s="65">
        <f>VLOOKUP($A9,'Return Data'!$B$7:$R$2843,12,0)</f>
        <v>3.6936</v>
      </c>
      <c r="S9" s="66">
        <f t="shared" ref="S9:S34" si="7">RANK(R9,R$8:R$34,0)</f>
        <v>10</v>
      </c>
      <c r="T9" s="65">
        <f>VLOOKUP($A9,'Return Data'!$B$7:$R$2843,13,0)</f>
        <v>4.4238999999999997</v>
      </c>
      <c r="U9" s="66">
        <f t="shared" ref="U9:U34" si="8">RANK(T9,T$8:T$34,0)</f>
        <v>10</v>
      </c>
      <c r="V9" s="65">
        <f>VLOOKUP($A9,'Return Data'!$B$7:$R$2843,17,0)</f>
        <v>5.5788000000000002</v>
      </c>
      <c r="W9" s="66">
        <f t="shared" ref="W9:W33" si="9">RANK(V9,V$8:V$34,0)</f>
        <v>11</v>
      </c>
      <c r="X9" s="65"/>
      <c r="Y9" s="66"/>
      <c r="Z9" s="65">
        <f>VLOOKUP($A9,'Return Data'!$B$7:$R$2843,16,0)</f>
        <v>6.1871</v>
      </c>
      <c r="AA9" s="67">
        <f t="shared" ref="AA9:AA34" si="10">RANK(Z9,Z$8:Z$34,0)</f>
        <v>17</v>
      </c>
    </row>
    <row r="10" spans="1:27" x14ac:dyDescent="0.3">
      <c r="A10" s="63" t="s">
        <v>1502</v>
      </c>
      <c r="B10" s="64">
        <f>VLOOKUP($A10,'Return Data'!$B$7:$R$2843,3,0)</f>
        <v>44330</v>
      </c>
      <c r="C10" s="65">
        <f>VLOOKUP($A10,'Return Data'!$B$7:$R$2843,4,0)</f>
        <v>1201.5405000000001</v>
      </c>
      <c r="D10" s="65">
        <f>VLOOKUP($A10,'Return Data'!$B$7:$R$2843,5,0)</f>
        <v>2.3774000000000002</v>
      </c>
      <c r="E10" s="66">
        <f t="shared" si="0"/>
        <v>22</v>
      </c>
      <c r="F10" s="65">
        <f>VLOOKUP($A10,'Return Data'!$B$7:$R$2843,6,0)</f>
        <v>1.5809</v>
      </c>
      <c r="G10" s="66">
        <f t="shared" si="1"/>
        <v>23</v>
      </c>
      <c r="H10" s="65">
        <f>VLOOKUP($A10,'Return Data'!$B$7:$R$2843,7,0)</f>
        <v>2.8344999999999998</v>
      </c>
      <c r="I10" s="66">
        <f t="shared" si="2"/>
        <v>7</v>
      </c>
      <c r="J10" s="65">
        <f>VLOOKUP($A10,'Return Data'!$B$7:$R$2843,8,0)</f>
        <v>3.2031000000000001</v>
      </c>
      <c r="K10" s="66">
        <f t="shared" si="3"/>
        <v>6</v>
      </c>
      <c r="L10" s="65">
        <f>VLOOKUP($A10,'Return Data'!$B$7:$R$2843,9,0)</f>
        <v>4.1768999999999998</v>
      </c>
      <c r="M10" s="66">
        <f t="shared" si="4"/>
        <v>5</v>
      </c>
      <c r="N10" s="65">
        <f>VLOOKUP($A10,'Return Data'!$B$7:$R$2843,10,0)</f>
        <v>4.3451000000000004</v>
      </c>
      <c r="O10" s="66">
        <f t="shared" si="5"/>
        <v>5</v>
      </c>
      <c r="P10" s="65">
        <f>VLOOKUP($A10,'Return Data'!$B$7:$R$2843,11,0)</f>
        <v>3.5493999999999999</v>
      </c>
      <c r="Q10" s="66">
        <f t="shared" si="6"/>
        <v>8</v>
      </c>
      <c r="R10" s="65">
        <f>VLOOKUP($A10,'Return Data'!$B$7:$R$2843,12,0)</f>
        <v>3.7585999999999999</v>
      </c>
      <c r="S10" s="66">
        <f t="shared" si="7"/>
        <v>9</v>
      </c>
      <c r="T10" s="65">
        <f>VLOOKUP($A10,'Return Data'!$B$7:$R$2843,13,0)</f>
        <v>4.0564999999999998</v>
      </c>
      <c r="U10" s="66">
        <f t="shared" si="8"/>
        <v>16</v>
      </c>
      <c r="V10" s="65">
        <f>VLOOKUP($A10,'Return Data'!$B$7:$R$2843,17,0)</f>
        <v>5.5675999999999997</v>
      </c>
      <c r="W10" s="66">
        <f t="shared" si="9"/>
        <v>12</v>
      </c>
      <c r="X10" s="65"/>
      <c r="Y10" s="66"/>
      <c r="Z10" s="65">
        <f>VLOOKUP($A10,'Return Data'!$B$7:$R$2843,16,0)</f>
        <v>6.4139999999999997</v>
      </c>
      <c r="AA10" s="67">
        <f t="shared" si="10"/>
        <v>16</v>
      </c>
    </row>
    <row r="11" spans="1:27" x14ac:dyDescent="0.3">
      <c r="A11" s="63" t="s">
        <v>1505</v>
      </c>
      <c r="B11" s="64">
        <f>VLOOKUP($A11,'Return Data'!$B$7:$R$2843,3,0)</f>
        <v>44330</v>
      </c>
      <c r="C11" s="65">
        <f>VLOOKUP($A11,'Return Data'!$B$7:$R$2843,4,0)</f>
        <v>2531.2645000000002</v>
      </c>
      <c r="D11" s="65">
        <f>VLOOKUP($A11,'Return Data'!$B$7:$R$2843,5,0)</f>
        <v>2.8555000000000001</v>
      </c>
      <c r="E11" s="66">
        <f t="shared" si="0"/>
        <v>13</v>
      </c>
      <c r="F11" s="65">
        <f>VLOOKUP($A11,'Return Data'!$B$7:$R$2843,6,0)</f>
        <v>2.9321999999999999</v>
      </c>
      <c r="G11" s="66">
        <f t="shared" si="1"/>
        <v>12</v>
      </c>
      <c r="H11" s="65">
        <f>VLOOKUP($A11,'Return Data'!$B$7:$R$2843,7,0)</f>
        <v>2.1678000000000002</v>
      </c>
      <c r="I11" s="66">
        <f t="shared" si="2"/>
        <v>20</v>
      </c>
      <c r="J11" s="65">
        <f>VLOOKUP($A11,'Return Data'!$B$7:$R$2843,8,0)</f>
        <v>2.5350000000000001</v>
      </c>
      <c r="K11" s="66">
        <f t="shared" si="3"/>
        <v>18</v>
      </c>
      <c r="L11" s="65">
        <f>VLOOKUP($A11,'Return Data'!$B$7:$R$2843,9,0)</f>
        <v>3.5350000000000001</v>
      </c>
      <c r="M11" s="66">
        <f t="shared" si="4"/>
        <v>12</v>
      </c>
      <c r="N11" s="65">
        <f>VLOOKUP($A11,'Return Data'!$B$7:$R$2843,10,0)</f>
        <v>3.5587</v>
      </c>
      <c r="O11" s="66">
        <f t="shared" si="5"/>
        <v>15</v>
      </c>
      <c r="P11" s="65">
        <f>VLOOKUP($A11,'Return Data'!$B$7:$R$2843,11,0)</f>
        <v>2.9950999999999999</v>
      </c>
      <c r="Q11" s="66">
        <f t="shared" si="6"/>
        <v>21</v>
      </c>
      <c r="R11" s="65">
        <f>VLOOKUP($A11,'Return Data'!$B$7:$R$2843,12,0)</f>
        <v>3.3187000000000002</v>
      </c>
      <c r="S11" s="66">
        <f t="shared" si="7"/>
        <v>18</v>
      </c>
      <c r="T11" s="65">
        <f>VLOOKUP($A11,'Return Data'!$B$7:$R$2843,13,0)</f>
        <v>3.9681000000000002</v>
      </c>
      <c r="U11" s="66">
        <f t="shared" si="8"/>
        <v>17</v>
      </c>
      <c r="V11" s="65">
        <f>VLOOKUP($A11,'Return Data'!$B$7:$R$2843,17,0)</f>
        <v>5.3493000000000004</v>
      </c>
      <c r="W11" s="66">
        <f t="shared" si="9"/>
        <v>14</v>
      </c>
      <c r="X11" s="65">
        <f>VLOOKUP($A11,'Return Data'!$B$7:$R$2843,14,0)</f>
        <v>6.1585999999999999</v>
      </c>
      <c r="Y11" s="66">
        <f t="shared" ref="Y11:Y33" si="11">RANK(X11,X$8:X$34,0)</f>
        <v>9</v>
      </c>
      <c r="Z11" s="65">
        <f>VLOOKUP($A11,'Return Data'!$B$7:$R$2843,16,0)</f>
        <v>7.5037000000000003</v>
      </c>
      <c r="AA11" s="67">
        <f t="shared" si="10"/>
        <v>8</v>
      </c>
    </row>
    <row r="12" spans="1:27" x14ac:dyDescent="0.3">
      <c r="A12" s="63" t="s">
        <v>1507</v>
      </c>
      <c r="B12" s="64">
        <f>VLOOKUP($A12,'Return Data'!$B$7:$R$2843,3,0)</f>
        <v>44330</v>
      </c>
      <c r="C12" s="65">
        <f>VLOOKUP($A12,'Return Data'!$B$7:$R$2843,4,0)</f>
        <v>3056.1785</v>
      </c>
      <c r="D12" s="65">
        <f>VLOOKUP($A12,'Return Data'!$B$7:$R$2843,5,0)</f>
        <v>1.7785</v>
      </c>
      <c r="E12" s="66">
        <f t="shared" si="0"/>
        <v>25</v>
      </c>
      <c r="F12" s="65">
        <f>VLOOKUP($A12,'Return Data'!$B$7:$R$2843,6,0)</f>
        <v>1.7307999999999999</v>
      </c>
      <c r="G12" s="66">
        <f t="shared" si="1"/>
        <v>20</v>
      </c>
      <c r="H12" s="65">
        <f>VLOOKUP($A12,'Return Data'!$B$7:$R$2843,7,0)</f>
        <v>1.5498000000000001</v>
      </c>
      <c r="I12" s="66">
        <f t="shared" si="2"/>
        <v>27</v>
      </c>
      <c r="J12" s="65">
        <f>VLOOKUP($A12,'Return Data'!$B$7:$R$2843,8,0)</f>
        <v>2.0112999999999999</v>
      </c>
      <c r="K12" s="66">
        <f t="shared" si="3"/>
        <v>25</v>
      </c>
      <c r="L12" s="65">
        <f>VLOOKUP($A12,'Return Data'!$B$7:$R$2843,9,0)</f>
        <v>2.9439000000000002</v>
      </c>
      <c r="M12" s="66">
        <f t="shared" si="4"/>
        <v>24</v>
      </c>
      <c r="N12" s="65">
        <f>VLOOKUP($A12,'Return Data'!$B$7:$R$2843,10,0)</f>
        <v>2.9367000000000001</v>
      </c>
      <c r="O12" s="66">
        <f t="shared" si="5"/>
        <v>23</v>
      </c>
      <c r="P12" s="65">
        <f>VLOOKUP($A12,'Return Data'!$B$7:$R$2843,11,0)</f>
        <v>2.5541999999999998</v>
      </c>
      <c r="Q12" s="66">
        <f t="shared" si="6"/>
        <v>24</v>
      </c>
      <c r="R12" s="65">
        <f>VLOOKUP($A12,'Return Data'!$B$7:$R$2843,12,0)</f>
        <v>2.7198000000000002</v>
      </c>
      <c r="S12" s="66">
        <f t="shared" si="7"/>
        <v>25</v>
      </c>
      <c r="T12" s="65">
        <f>VLOOKUP($A12,'Return Data'!$B$7:$R$2843,13,0)</f>
        <v>3.4535</v>
      </c>
      <c r="U12" s="66">
        <f t="shared" si="8"/>
        <v>23</v>
      </c>
      <c r="V12" s="65">
        <f>VLOOKUP($A12,'Return Data'!$B$7:$R$2843,17,0)</f>
        <v>4.7918000000000003</v>
      </c>
      <c r="W12" s="66">
        <f t="shared" si="9"/>
        <v>17</v>
      </c>
      <c r="X12" s="65">
        <f>VLOOKUP($A12,'Return Data'!$B$7:$R$2843,14,0)</f>
        <v>5.3136999999999999</v>
      </c>
      <c r="Y12" s="66">
        <f t="shared" si="11"/>
        <v>11</v>
      </c>
      <c r="Z12" s="65">
        <f>VLOOKUP($A12,'Return Data'!$B$7:$R$2843,16,0)</f>
        <v>7.2678000000000003</v>
      </c>
      <c r="AA12" s="67">
        <f t="shared" si="10"/>
        <v>10</v>
      </c>
    </row>
    <row r="13" spans="1:27" x14ac:dyDescent="0.3">
      <c r="A13" s="63" t="s">
        <v>1509</v>
      </c>
      <c r="B13" s="64">
        <f>VLOOKUP($A13,'Return Data'!$B$7:$R$2843,3,0)</f>
        <v>44330</v>
      </c>
      <c r="C13" s="65">
        <f>VLOOKUP($A13,'Return Data'!$B$7:$R$2843,4,0)</f>
        <v>2715.8240999999998</v>
      </c>
      <c r="D13" s="65">
        <f>VLOOKUP($A13,'Return Data'!$B$7:$R$2843,5,0)</f>
        <v>2.4222000000000001</v>
      </c>
      <c r="E13" s="66">
        <f t="shared" si="0"/>
        <v>21</v>
      </c>
      <c r="F13" s="65">
        <f>VLOOKUP($A13,'Return Data'!$B$7:$R$2843,6,0)</f>
        <v>2.7692000000000001</v>
      </c>
      <c r="G13" s="66">
        <f t="shared" si="1"/>
        <v>14</v>
      </c>
      <c r="H13" s="65">
        <f>VLOOKUP($A13,'Return Data'!$B$7:$R$2843,7,0)</f>
        <v>2.1676000000000002</v>
      </c>
      <c r="I13" s="66">
        <f t="shared" si="2"/>
        <v>21</v>
      </c>
      <c r="J13" s="65">
        <f>VLOOKUP($A13,'Return Data'!$B$7:$R$2843,8,0)</f>
        <v>2.3069999999999999</v>
      </c>
      <c r="K13" s="66">
        <f t="shared" si="3"/>
        <v>22</v>
      </c>
      <c r="L13" s="65">
        <f>VLOOKUP($A13,'Return Data'!$B$7:$R$2843,9,0)</f>
        <v>3.1907999999999999</v>
      </c>
      <c r="M13" s="66">
        <f t="shared" si="4"/>
        <v>21</v>
      </c>
      <c r="N13" s="65">
        <f>VLOOKUP($A13,'Return Data'!$B$7:$R$2843,10,0)</f>
        <v>3.3355000000000001</v>
      </c>
      <c r="O13" s="66">
        <f t="shared" si="5"/>
        <v>19</v>
      </c>
      <c r="P13" s="65">
        <f>VLOOKUP($A13,'Return Data'!$B$7:$R$2843,11,0)</f>
        <v>2.8552</v>
      </c>
      <c r="Q13" s="66">
        <f t="shared" si="6"/>
        <v>22</v>
      </c>
      <c r="R13" s="65">
        <f>VLOOKUP($A13,'Return Data'!$B$7:$R$2843,12,0)</f>
        <v>3.1051000000000002</v>
      </c>
      <c r="S13" s="66">
        <f t="shared" si="7"/>
        <v>22</v>
      </c>
      <c r="T13" s="65">
        <f>VLOOKUP($A13,'Return Data'!$B$7:$R$2843,13,0)</f>
        <v>3.5434000000000001</v>
      </c>
      <c r="U13" s="66">
        <f t="shared" si="8"/>
        <v>22</v>
      </c>
      <c r="V13" s="65">
        <f>VLOOKUP($A13,'Return Data'!$B$7:$R$2843,17,0)</f>
        <v>5.1448</v>
      </c>
      <c r="W13" s="66">
        <f t="shared" si="9"/>
        <v>16</v>
      </c>
      <c r="X13" s="65">
        <f>VLOOKUP($A13,'Return Data'!$B$7:$R$2843,14,0)</f>
        <v>5.2519999999999998</v>
      </c>
      <c r="Y13" s="66">
        <f t="shared" si="11"/>
        <v>12</v>
      </c>
      <c r="Z13" s="65">
        <f>VLOOKUP($A13,'Return Data'!$B$7:$R$2843,16,0)</f>
        <v>6.9851000000000001</v>
      </c>
      <c r="AA13" s="67">
        <f t="shared" si="10"/>
        <v>12</v>
      </c>
    </row>
    <row r="14" spans="1:27" x14ac:dyDescent="0.3">
      <c r="A14" s="63" t="s">
        <v>1512</v>
      </c>
      <c r="B14" s="64">
        <f>VLOOKUP($A14,'Return Data'!$B$7:$R$2843,3,0)</f>
        <v>44330</v>
      </c>
      <c r="C14" s="65">
        <f>VLOOKUP($A14,'Return Data'!$B$7:$R$2843,4,0)</f>
        <v>30.200399999999998</v>
      </c>
      <c r="D14" s="65">
        <f>VLOOKUP($A14,'Return Data'!$B$7:$R$2843,5,0)</f>
        <v>10.097300000000001</v>
      </c>
      <c r="E14" s="66">
        <f t="shared" si="0"/>
        <v>1</v>
      </c>
      <c r="F14" s="65">
        <f>VLOOKUP($A14,'Return Data'!$B$7:$R$2843,6,0)</f>
        <v>13.430199999999999</v>
      </c>
      <c r="G14" s="66">
        <f t="shared" si="1"/>
        <v>1</v>
      </c>
      <c r="H14" s="65">
        <f>VLOOKUP($A14,'Return Data'!$B$7:$R$2843,7,0)</f>
        <v>10.327999999999999</v>
      </c>
      <c r="I14" s="66">
        <f t="shared" si="2"/>
        <v>1</v>
      </c>
      <c r="J14" s="65">
        <f>VLOOKUP($A14,'Return Data'!$B$7:$R$2843,8,0)</f>
        <v>11.4366</v>
      </c>
      <c r="K14" s="66">
        <f t="shared" si="3"/>
        <v>1</v>
      </c>
      <c r="L14" s="65">
        <f>VLOOKUP($A14,'Return Data'!$B$7:$R$2843,9,0)</f>
        <v>14.6395</v>
      </c>
      <c r="M14" s="66">
        <f t="shared" si="4"/>
        <v>1</v>
      </c>
      <c r="N14" s="65">
        <f>VLOOKUP($A14,'Return Data'!$B$7:$R$2843,10,0)</f>
        <v>10.7628</v>
      </c>
      <c r="O14" s="66">
        <f t="shared" si="5"/>
        <v>1</v>
      </c>
      <c r="P14" s="65">
        <f>VLOOKUP($A14,'Return Data'!$B$7:$R$2843,11,0)</f>
        <v>8.3841999999999999</v>
      </c>
      <c r="Q14" s="66">
        <f t="shared" si="6"/>
        <v>1</v>
      </c>
      <c r="R14" s="65">
        <f>VLOOKUP($A14,'Return Data'!$B$7:$R$2843,12,0)</f>
        <v>8.4413</v>
      </c>
      <c r="S14" s="66">
        <f t="shared" si="7"/>
        <v>1</v>
      </c>
      <c r="T14" s="65">
        <f>VLOOKUP($A14,'Return Data'!$B$7:$R$2843,13,0)</f>
        <v>9.2617999999999991</v>
      </c>
      <c r="U14" s="66">
        <f t="shared" si="8"/>
        <v>1</v>
      </c>
      <c r="V14" s="65">
        <f>VLOOKUP($A14,'Return Data'!$B$7:$R$2843,17,0)</f>
        <v>6.6852</v>
      </c>
      <c r="W14" s="66">
        <f t="shared" si="9"/>
        <v>4</v>
      </c>
      <c r="X14" s="65">
        <f>VLOOKUP($A14,'Return Data'!$B$7:$R$2843,14,0)</f>
        <v>7.6223999999999998</v>
      </c>
      <c r="Y14" s="66">
        <f t="shared" si="11"/>
        <v>2</v>
      </c>
      <c r="Z14" s="65">
        <f>VLOOKUP($A14,'Return Data'!$B$7:$R$2843,16,0)</f>
        <v>8.5889000000000006</v>
      </c>
      <c r="AA14" s="67">
        <f t="shared" si="10"/>
        <v>1</v>
      </c>
    </row>
    <row r="15" spans="1:27" x14ac:dyDescent="0.3">
      <c r="A15" s="63" t="s">
        <v>1515</v>
      </c>
      <c r="B15" s="64">
        <f>VLOOKUP($A15,'Return Data'!$B$7:$R$2843,3,0)</f>
        <v>44330</v>
      </c>
      <c r="C15" s="65">
        <f>VLOOKUP($A15,'Return Data'!$B$7:$R$2843,4,0)</f>
        <v>11.9026</v>
      </c>
      <c r="D15" s="65">
        <f>VLOOKUP($A15,'Return Data'!$B$7:$R$2843,5,0)</f>
        <v>4.2942</v>
      </c>
      <c r="E15" s="66">
        <f t="shared" si="0"/>
        <v>2</v>
      </c>
      <c r="F15" s="65">
        <f>VLOOKUP($A15,'Return Data'!$B$7:$R$2843,6,0)</f>
        <v>3.2719</v>
      </c>
      <c r="G15" s="66">
        <f t="shared" si="1"/>
        <v>7</v>
      </c>
      <c r="H15" s="65">
        <f>VLOOKUP($A15,'Return Data'!$B$7:$R$2843,7,0)</f>
        <v>2.8929</v>
      </c>
      <c r="I15" s="66">
        <f t="shared" si="2"/>
        <v>6</v>
      </c>
      <c r="J15" s="65">
        <f>VLOOKUP($A15,'Return Data'!$B$7:$R$2843,8,0)</f>
        <v>3.2019000000000002</v>
      </c>
      <c r="K15" s="66">
        <f t="shared" si="3"/>
        <v>7</v>
      </c>
      <c r="L15" s="65">
        <f>VLOOKUP($A15,'Return Data'!$B$7:$R$2843,9,0)</f>
        <v>4.1548999999999996</v>
      </c>
      <c r="M15" s="66">
        <f t="shared" si="4"/>
        <v>6</v>
      </c>
      <c r="N15" s="65">
        <f>VLOOKUP($A15,'Return Data'!$B$7:$R$2843,10,0)</f>
        <v>4.3052000000000001</v>
      </c>
      <c r="O15" s="66">
        <f t="shared" si="5"/>
        <v>6</v>
      </c>
      <c r="P15" s="65">
        <f>VLOOKUP($A15,'Return Data'!$B$7:$R$2843,11,0)</f>
        <v>3.6385999999999998</v>
      </c>
      <c r="Q15" s="66">
        <f t="shared" si="6"/>
        <v>7</v>
      </c>
      <c r="R15" s="65">
        <f>VLOOKUP($A15,'Return Data'!$B$7:$R$2843,12,0)</f>
        <v>4.0755999999999997</v>
      </c>
      <c r="S15" s="66">
        <f t="shared" si="7"/>
        <v>6</v>
      </c>
      <c r="T15" s="65">
        <f>VLOOKUP($A15,'Return Data'!$B$7:$R$2843,13,0)</f>
        <v>5.2256999999999998</v>
      </c>
      <c r="U15" s="66">
        <f t="shared" si="8"/>
        <v>5</v>
      </c>
      <c r="V15" s="65">
        <f>VLOOKUP($A15,'Return Data'!$B$7:$R$2843,17,0)</f>
        <v>6.2290000000000001</v>
      </c>
      <c r="W15" s="66">
        <f t="shared" si="9"/>
        <v>5</v>
      </c>
      <c r="X15" s="65"/>
      <c r="Y15" s="66"/>
      <c r="Z15" s="65">
        <f>VLOOKUP($A15,'Return Data'!$B$7:$R$2843,16,0)</f>
        <v>6.8243</v>
      </c>
      <c r="AA15" s="67">
        <f t="shared" si="10"/>
        <v>14</v>
      </c>
    </row>
    <row r="16" spans="1:27" x14ac:dyDescent="0.3">
      <c r="A16" s="63" t="s">
        <v>1517</v>
      </c>
      <c r="B16" s="64">
        <f>VLOOKUP($A16,'Return Data'!$B$7:$R$2843,3,0)</f>
        <v>44330</v>
      </c>
      <c r="C16" s="65">
        <f>VLOOKUP($A16,'Return Data'!$B$7:$R$2843,4,0)</f>
        <v>1062.3228999999999</v>
      </c>
      <c r="D16" s="65">
        <f>VLOOKUP($A16,'Return Data'!$B$7:$R$2843,5,0)</f>
        <v>2.8591000000000002</v>
      </c>
      <c r="E16" s="66">
        <f t="shared" si="0"/>
        <v>12</v>
      </c>
      <c r="F16" s="65">
        <f>VLOOKUP($A16,'Return Data'!$B$7:$R$2843,6,0)</f>
        <v>2.8788</v>
      </c>
      <c r="G16" s="66">
        <f t="shared" si="1"/>
        <v>13</v>
      </c>
      <c r="H16" s="65">
        <f>VLOOKUP($A16,'Return Data'!$B$7:$R$2843,7,0)</f>
        <v>2.7094</v>
      </c>
      <c r="I16" s="66">
        <f t="shared" si="2"/>
        <v>10</v>
      </c>
      <c r="J16" s="65">
        <f>VLOOKUP($A16,'Return Data'!$B$7:$R$2843,8,0)</f>
        <v>2.8521999999999998</v>
      </c>
      <c r="K16" s="66">
        <f t="shared" si="3"/>
        <v>10</v>
      </c>
      <c r="L16" s="65">
        <f>VLOOKUP($A16,'Return Data'!$B$7:$R$2843,9,0)</f>
        <v>3.7185000000000001</v>
      </c>
      <c r="M16" s="66">
        <f t="shared" si="4"/>
        <v>8</v>
      </c>
      <c r="N16" s="65">
        <f>VLOOKUP($A16,'Return Data'!$B$7:$R$2843,10,0)</f>
        <v>3.9197000000000002</v>
      </c>
      <c r="O16" s="66">
        <f t="shared" si="5"/>
        <v>7</v>
      </c>
      <c r="P16" s="65">
        <f>VLOOKUP($A16,'Return Data'!$B$7:$R$2843,11,0)</f>
        <v>3.3294999999999999</v>
      </c>
      <c r="Q16" s="66">
        <f t="shared" si="6"/>
        <v>10</v>
      </c>
      <c r="R16" s="65">
        <f>VLOOKUP($A16,'Return Data'!$B$7:$R$2843,12,0)</f>
        <v>3.6366000000000001</v>
      </c>
      <c r="S16" s="66">
        <f t="shared" si="7"/>
        <v>12</v>
      </c>
      <c r="T16" s="65">
        <f>VLOOKUP($A16,'Return Data'!$B$7:$R$2843,13,0)</f>
        <v>4.3052000000000001</v>
      </c>
      <c r="U16" s="66">
        <f t="shared" si="8"/>
        <v>13</v>
      </c>
      <c r="V16" s="65"/>
      <c r="W16" s="66"/>
      <c r="X16" s="65"/>
      <c r="Y16" s="66"/>
      <c r="Z16" s="65">
        <f>VLOOKUP($A16,'Return Data'!$B$7:$R$2843,16,0)</f>
        <v>4.7967000000000004</v>
      </c>
      <c r="AA16" s="67">
        <f t="shared" si="10"/>
        <v>22</v>
      </c>
    </row>
    <row r="17" spans="1:27" x14ac:dyDescent="0.3">
      <c r="A17" s="63" t="s">
        <v>1518</v>
      </c>
      <c r="B17" s="64">
        <f>VLOOKUP($A17,'Return Data'!$B$7:$R$2843,3,0)</f>
        <v>44330</v>
      </c>
      <c r="C17" s="65">
        <f>VLOOKUP($A17,'Return Data'!$B$7:$R$2843,4,0)</f>
        <v>21.678100000000001</v>
      </c>
      <c r="D17" s="65">
        <f>VLOOKUP($A17,'Return Data'!$B$7:$R$2843,5,0)</f>
        <v>2.9470000000000001</v>
      </c>
      <c r="E17" s="66">
        <f t="shared" si="0"/>
        <v>11</v>
      </c>
      <c r="F17" s="65">
        <f>VLOOKUP($A17,'Return Data'!$B$7:$R$2843,6,0)</f>
        <v>3.93</v>
      </c>
      <c r="G17" s="66">
        <f t="shared" si="1"/>
        <v>3</v>
      </c>
      <c r="H17" s="65">
        <f>VLOOKUP($A17,'Return Data'!$B$7:$R$2843,7,0)</f>
        <v>3.6105</v>
      </c>
      <c r="I17" s="66">
        <f t="shared" si="2"/>
        <v>4</v>
      </c>
      <c r="J17" s="65">
        <f>VLOOKUP($A17,'Return Data'!$B$7:$R$2843,8,0)</f>
        <v>3.5165000000000002</v>
      </c>
      <c r="K17" s="66">
        <f t="shared" si="3"/>
        <v>4</v>
      </c>
      <c r="L17" s="65">
        <f>VLOOKUP($A17,'Return Data'!$B$7:$R$2843,9,0)</f>
        <v>4.2778999999999998</v>
      </c>
      <c r="M17" s="66">
        <f t="shared" si="4"/>
        <v>4</v>
      </c>
      <c r="N17" s="65">
        <f>VLOOKUP($A17,'Return Data'!$B$7:$R$2843,10,0)</f>
        <v>4.5697999999999999</v>
      </c>
      <c r="O17" s="66">
        <f t="shared" si="5"/>
        <v>4</v>
      </c>
      <c r="P17" s="65">
        <f>VLOOKUP($A17,'Return Data'!$B$7:$R$2843,11,0)</f>
        <v>4.1077000000000004</v>
      </c>
      <c r="Q17" s="66">
        <f t="shared" si="6"/>
        <v>3</v>
      </c>
      <c r="R17" s="65">
        <f>VLOOKUP($A17,'Return Data'!$B$7:$R$2843,12,0)</f>
        <v>4.7305000000000001</v>
      </c>
      <c r="S17" s="66">
        <f t="shared" si="7"/>
        <v>3</v>
      </c>
      <c r="T17" s="65">
        <f>VLOOKUP($A17,'Return Data'!$B$7:$R$2843,13,0)</f>
        <v>6.0701999999999998</v>
      </c>
      <c r="U17" s="66">
        <f t="shared" si="8"/>
        <v>2</v>
      </c>
      <c r="V17" s="65">
        <f>VLOOKUP($A17,'Return Data'!$B$7:$R$2843,17,0)</f>
        <v>6.7039999999999997</v>
      </c>
      <c r="W17" s="66">
        <f t="shared" si="9"/>
        <v>3</v>
      </c>
      <c r="X17" s="65">
        <f>VLOOKUP($A17,'Return Data'!$B$7:$R$2843,14,0)</f>
        <v>7.1325000000000003</v>
      </c>
      <c r="Y17" s="66">
        <f t="shared" si="11"/>
        <v>4</v>
      </c>
      <c r="Z17" s="65">
        <f>VLOOKUP($A17,'Return Data'!$B$7:$R$2843,16,0)</f>
        <v>8.0123999999999995</v>
      </c>
      <c r="AA17" s="67">
        <f t="shared" si="10"/>
        <v>3</v>
      </c>
    </row>
    <row r="18" spans="1:27" x14ac:dyDescent="0.3">
      <c r="A18" s="63" t="s">
        <v>1520</v>
      </c>
      <c r="B18" s="64">
        <f>VLOOKUP($A18,'Return Data'!$B$7:$R$2843,3,0)</f>
        <v>44330</v>
      </c>
      <c r="C18" s="65">
        <f>VLOOKUP($A18,'Return Data'!$B$7:$R$2843,4,0)</f>
        <v>2176.1077</v>
      </c>
      <c r="D18" s="65">
        <f>VLOOKUP($A18,'Return Data'!$B$7:$R$2843,5,0)</f>
        <v>3.4752000000000001</v>
      </c>
      <c r="E18" s="66">
        <f t="shared" si="0"/>
        <v>5</v>
      </c>
      <c r="F18" s="65">
        <f>VLOOKUP($A18,'Return Data'!$B$7:$R$2843,6,0)</f>
        <v>1.4639</v>
      </c>
      <c r="G18" s="66">
        <f t="shared" si="1"/>
        <v>25</v>
      </c>
      <c r="H18" s="65">
        <f>VLOOKUP($A18,'Return Data'!$B$7:$R$2843,7,0)</f>
        <v>2.4108999999999998</v>
      </c>
      <c r="I18" s="66">
        <f t="shared" si="2"/>
        <v>17</v>
      </c>
      <c r="J18" s="65">
        <f>VLOOKUP($A18,'Return Data'!$B$7:$R$2843,8,0)</f>
        <v>4.5629</v>
      </c>
      <c r="K18" s="66">
        <f t="shared" si="3"/>
        <v>2</v>
      </c>
      <c r="L18" s="65">
        <f>VLOOKUP($A18,'Return Data'!$B$7:$R$2843,9,0)</f>
        <v>3.3693</v>
      </c>
      <c r="M18" s="66">
        <f t="shared" si="4"/>
        <v>18</v>
      </c>
      <c r="N18" s="65">
        <f>VLOOKUP($A18,'Return Data'!$B$7:$R$2843,10,0)</f>
        <v>3.2147000000000001</v>
      </c>
      <c r="O18" s="66">
        <f t="shared" si="5"/>
        <v>21</v>
      </c>
      <c r="P18" s="65">
        <f>VLOOKUP($A18,'Return Data'!$B$7:$R$2843,11,0)</f>
        <v>3.6812999999999998</v>
      </c>
      <c r="Q18" s="66">
        <f t="shared" si="6"/>
        <v>6</v>
      </c>
      <c r="R18" s="65">
        <f>VLOOKUP($A18,'Return Data'!$B$7:$R$2843,12,0)</f>
        <v>3.9701</v>
      </c>
      <c r="S18" s="66">
        <f t="shared" si="7"/>
        <v>8</v>
      </c>
      <c r="T18" s="65">
        <f>VLOOKUP($A18,'Return Data'!$B$7:$R$2843,13,0)</f>
        <v>4.867</v>
      </c>
      <c r="U18" s="66">
        <f t="shared" si="8"/>
        <v>6</v>
      </c>
      <c r="V18" s="65">
        <f>VLOOKUP($A18,'Return Data'!$B$7:$R$2843,17,0)</f>
        <v>6.1719999999999997</v>
      </c>
      <c r="W18" s="66">
        <f t="shared" si="9"/>
        <v>6</v>
      </c>
      <c r="X18" s="65">
        <f>VLOOKUP($A18,'Return Data'!$B$7:$R$2843,14,0)</f>
        <v>5.9321999999999999</v>
      </c>
      <c r="Y18" s="66">
        <f t="shared" si="11"/>
        <v>10</v>
      </c>
      <c r="Z18" s="65">
        <f>VLOOKUP($A18,'Return Data'!$B$7:$R$2843,16,0)</f>
        <v>7.5362</v>
      </c>
      <c r="AA18" s="67">
        <f t="shared" si="10"/>
        <v>7</v>
      </c>
    </row>
    <row r="19" spans="1:27" x14ac:dyDescent="0.3">
      <c r="A19" s="63" t="s">
        <v>1523</v>
      </c>
      <c r="B19" s="64">
        <f>VLOOKUP($A19,'Return Data'!$B$7:$R$2843,3,0)</f>
        <v>44330</v>
      </c>
      <c r="C19" s="65">
        <f>VLOOKUP($A19,'Return Data'!$B$7:$R$2843,4,0)</f>
        <v>11.9696</v>
      </c>
      <c r="D19" s="65">
        <f>VLOOKUP($A19,'Return Data'!$B$7:$R$2843,5,0)</f>
        <v>2.7448999999999999</v>
      </c>
      <c r="E19" s="66">
        <f t="shared" si="0"/>
        <v>16</v>
      </c>
      <c r="F19" s="65">
        <f>VLOOKUP($A19,'Return Data'!$B$7:$R$2843,6,0)</f>
        <v>2.5417000000000001</v>
      </c>
      <c r="G19" s="66">
        <f t="shared" si="1"/>
        <v>15</v>
      </c>
      <c r="H19" s="65">
        <f>VLOOKUP($A19,'Return Data'!$B$7:$R$2843,7,0)</f>
        <v>2.964</v>
      </c>
      <c r="I19" s="66">
        <f t="shared" si="2"/>
        <v>5</v>
      </c>
      <c r="J19" s="65">
        <f>VLOOKUP($A19,'Return Data'!$B$7:$R$2843,8,0)</f>
        <v>2.9874999999999998</v>
      </c>
      <c r="K19" s="66">
        <f t="shared" si="3"/>
        <v>8</v>
      </c>
      <c r="L19" s="65">
        <f>VLOOKUP($A19,'Return Data'!$B$7:$R$2843,9,0)</f>
        <v>3.6806000000000001</v>
      </c>
      <c r="M19" s="66">
        <f t="shared" si="4"/>
        <v>9</v>
      </c>
      <c r="N19" s="65">
        <f>VLOOKUP($A19,'Return Data'!$B$7:$R$2843,10,0)</f>
        <v>3.7202999999999999</v>
      </c>
      <c r="O19" s="66">
        <f t="shared" si="5"/>
        <v>10</v>
      </c>
      <c r="P19" s="65">
        <f>VLOOKUP($A19,'Return Data'!$B$7:$R$2843,11,0)</f>
        <v>3.1949999999999998</v>
      </c>
      <c r="Q19" s="66">
        <f t="shared" si="6"/>
        <v>15</v>
      </c>
      <c r="R19" s="65">
        <f>VLOOKUP($A19,'Return Data'!$B$7:$R$2843,12,0)</f>
        <v>3.4125000000000001</v>
      </c>
      <c r="S19" s="66">
        <f t="shared" si="7"/>
        <v>16</v>
      </c>
      <c r="T19" s="65">
        <f>VLOOKUP($A19,'Return Data'!$B$7:$R$2843,13,0)</f>
        <v>4.1921999999999997</v>
      </c>
      <c r="U19" s="66">
        <f t="shared" si="8"/>
        <v>14</v>
      </c>
      <c r="V19" s="65">
        <f>VLOOKUP($A19,'Return Data'!$B$7:$R$2843,17,0)</f>
        <v>5.8586999999999998</v>
      </c>
      <c r="W19" s="66">
        <f t="shared" si="9"/>
        <v>9</v>
      </c>
      <c r="X19" s="65"/>
      <c r="Y19" s="66"/>
      <c r="Z19" s="65">
        <f>VLOOKUP($A19,'Return Data'!$B$7:$R$2843,16,0)</f>
        <v>6.5717999999999996</v>
      </c>
      <c r="AA19" s="67">
        <f t="shared" si="10"/>
        <v>15</v>
      </c>
    </row>
    <row r="20" spans="1:27" x14ac:dyDescent="0.3">
      <c r="A20" s="63" t="s">
        <v>1526</v>
      </c>
      <c r="B20" s="64">
        <f>VLOOKUP($A20,'Return Data'!$B$7:$R$2843,3,0)</f>
        <v>44330</v>
      </c>
      <c r="C20" s="65">
        <f>VLOOKUP($A20,'Return Data'!$B$7:$R$2843,4,0)</f>
        <v>2138.4225000000001</v>
      </c>
      <c r="D20" s="65">
        <f>VLOOKUP($A20,'Return Data'!$B$7:$R$2843,5,0)</f>
        <v>2.7210999999999999</v>
      </c>
      <c r="E20" s="66">
        <f t="shared" si="0"/>
        <v>18</v>
      </c>
      <c r="F20" s="65">
        <f>VLOOKUP($A20,'Return Data'!$B$7:$R$2843,6,0)</f>
        <v>2.4327999999999999</v>
      </c>
      <c r="G20" s="66">
        <f t="shared" si="1"/>
        <v>17</v>
      </c>
      <c r="H20" s="65">
        <f>VLOOKUP($A20,'Return Data'!$B$7:$R$2843,7,0)</f>
        <v>2.1718000000000002</v>
      </c>
      <c r="I20" s="66">
        <f t="shared" si="2"/>
        <v>19</v>
      </c>
      <c r="J20" s="65">
        <f>VLOOKUP($A20,'Return Data'!$B$7:$R$2843,8,0)</f>
        <v>2.4946999999999999</v>
      </c>
      <c r="K20" s="66">
        <f t="shared" si="3"/>
        <v>19</v>
      </c>
      <c r="L20" s="65">
        <f>VLOOKUP($A20,'Return Data'!$B$7:$R$2843,9,0)</f>
        <v>3.5005000000000002</v>
      </c>
      <c r="M20" s="66">
        <f t="shared" si="4"/>
        <v>15</v>
      </c>
      <c r="N20" s="65">
        <f>VLOOKUP($A20,'Return Data'!$B$7:$R$2843,10,0)</f>
        <v>3.5148999999999999</v>
      </c>
      <c r="O20" s="66">
        <f t="shared" si="5"/>
        <v>16</v>
      </c>
      <c r="P20" s="65">
        <f>VLOOKUP($A20,'Return Data'!$B$7:$R$2843,11,0)</f>
        <v>3.0251999999999999</v>
      </c>
      <c r="Q20" s="66">
        <f t="shared" si="6"/>
        <v>19</v>
      </c>
      <c r="R20" s="65">
        <f>VLOOKUP($A20,'Return Data'!$B$7:$R$2843,12,0)</f>
        <v>3.1850999999999998</v>
      </c>
      <c r="S20" s="66">
        <f t="shared" si="7"/>
        <v>21</v>
      </c>
      <c r="T20" s="65">
        <f>VLOOKUP($A20,'Return Data'!$B$7:$R$2843,13,0)</f>
        <v>3.9550999999999998</v>
      </c>
      <c r="U20" s="66">
        <f t="shared" si="8"/>
        <v>18</v>
      </c>
      <c r="V20" s="65">
        <f>VLOOKUP($A20,'Return Data'!$B$7:$R$2843,17,0)</f>
        <v>5.4336000000000002</v>
      </c>
      <c r="W20" s="66">
        <f t="shared" si="9"/>
        <v>13</v>
      </c>
      <c r="X20" s="65">
        <f>VLOOKUP($A20,'Return Data'!$B$7:$R$2843,14,0)</f>
        <v>6.2024999999999997</v>
      </c>
      <c r="Y20" s="66">
        <f t="shared" si="11"/>
        <v>8</v>
      </c>
      <c r="Z20" s="65">
        <f>VLOOKUP($A20,'Return Data'!$B$7:$R$2843,16,0)</f>
        <v>7.5986000000000002</v>
      </c>
      <c r="AA20" s="67">
        <f t="shared" si="10"/>
        <v>5</v>
      </c>
    </row>
    <row r="21" spans="1:27" x14ac:dyDescent="0.3">
      <c r="A21" s="63" t="s">
        <v>1530</v>
      </c>
      <c r="B21" s="64">
        <f>VLOOKUP($A21,'Return Data'!$B$7:$R$2843,3,0)</f>
        <v>44330</v>
      </c>
      <c r="C21" s="65">
        <f>VLOOKUP($A21,'Return Data'!$B$7:$R$2843,4,0)</f>
        <v>33.864400000000003</v>
      </c>
      <c r="D21" s="65">
        <f>VLOOKUP($A21,'Return Data'!$B$7:$R$2843,5,0)</f>
        <v>3.1261999999999999</v>
      </c>
      <c r="E21" s="66">
        <f t="shared" si="0"/>
        <v>7</v>
      </c>
      <c r="F21" s="65">
        <f>VLOOKUP($A21,'Return Data'!$B$7:$R$2843,6,0)</f>
        <v>3.7736000000000001</v>
      </c>
      <c r="G21" s="66">
        <f t="shared" si="1"/>
        <v>4</v>
      </c>
      <c r="H21" s="65">
        <f>VLOOKUP($A21,'Return Data'!$B$7:$R$2843,7,0)</f>
        <v>2.7113999999999998</v>
      </c>
      <c r="I21" s="66">
        <f t="shared" si="2"/>
        <v>9</v>
      </c>
      <c r="J21" s="65">
        <f>VLOOKUP($A21,'Return Data'!$B$7:$R$2843,8,0)</f>
        <v>2.7204999999999999</v>
      </c>
      <c r="K21" s="66">
        <f t="shared" si="3"/>
        <v>14</v>
      </c>
      <c r="L21" s="65">
        <f>VLOOKUP($A21,'Return Data'!$B$7:$R$2843,9,0)</f>
        <v>3.5306999999999999</v>
      </c>
      <c r="M21" s="66">
        <f t="shared" si="4"/>
        <v>13</v>
      </c>
      <c r="N21" s="65">
        <f>VLOOKUP($A21,'Return Data'!$B$7:$R$2843,10,0)</f>
        <v>3.7044000000000001</v>
      </c>
      <c r="O21" s="66">
        <f t="shared" si="5"/>
        <v>12</v>
      </c>
      <c r="P21" s="65">
        <f>VLOOKUP($A21,'Return Data'!$B$7:$R$2843,11,0)</f>
        <v>3.1812999999999998</v>
      </c>
      <c r="Q21" s="66">
        <f t="shared" si="6"/>
        <v>16</v>
      </c>
      <c r="R21" s="65">
        <f>VLOOKUP($A21,'Return Data'!$B$7:$R$2843,12,0)</f>
        <v>3.5699000000000001</v>
      </c>
      <c r="S21" s="66">
        <f t="shared" si="7"/>
        <v>14</v>
      </c>
      <c r="T21" s="65">
        <f>VLOOKUP($A21,'Return Data'!$B$7:$R$2843,13,0)</f>
        <v>4.5316999999999998</v>
      </c>
      <c r="U21" s="66">
        <f t="shared" si="8"/>
        <v>8</v>
      </c>
      <c r="V21" s="65">
        <f>VLOOKUP($A21,'Return Data'!$B$7:$R$2843,17,0)</f>
        <v>5.8851000000000004</v>
      </c>
      <c r="W21" s="66">
        <f t="shared" si="9"/>
        <v>8</v>
      </c>
      <c r="X21" s="65">
        <f>VLOOKUP($A21,'Return Data'!$B$7:$R$2843,14,0)</f>
        <v>6.5678999999999998</v>
      </c>
      <c r="Y21" s="66">
        <f t="shared" si="11"/>
        <v>6</v>
      </c>
      <c r="Z21" s="65">
        <f>VLOOKUP($A21,'Return Data'!$B$7:$R$2843,16,0)</f>
        <v>7.5484999999999998</v>
      </c>
      <c r="AA21" s="67">
        <f t="shared" si="10"/>
        <v>6</v>
      </c>
    </row>
    <row r="22" spans="1:27" x14ac:dyDescent="0.3">
      <c r="A22" s="63" t="s">
        <v>1532</v>
      </c>
      <c r="B22" s="64">
        <f>VLOOKUP($A22,'Return Data'!$B$7:$R$2843,3,0)</f>
        <v>44330</v>
      </c>
      <c r="C22" s="65">
        <f>VLOOKUP($A22,'Return Data'!$B$7:$R$2843,4,0)</f>
        <v>34.368899999999996</v>
      </c>
      <c r="D22" s="65">
        <f>VLOOKUP($A22,'Return Data'!$B$7:$R$2843,5,0)</f>
        <v>3.5053000000000001</v>
      </c>
      <c r="E22" s="66">
        <f t="shared" si="0"/>
        <v>4</v>
      </c>
      <c r="F22" s="65">
        <f>VLOOKUP($A22,'Return Data'!$B$7:$R$2843,6,0)</f>
        <v>3.0451999999999999</v>
      </c>
      <c r="G22" s="66">
        <f t="shared" si="1"/>
        <v>9</v>
      </c>
      <c r="H22" s="65">
        <f>VLOOKUP($A22,'Return Data'!$B$7:$R$2843,7,0)</f>
        <v>2.7323</v>
      </c>
      <c r="I22" s="66">
        <f t="shared" si="2"/>
        <v>8</v>
      </c>
      <c r="J22" s="65">
        <f>VLOOKUP($A22,'Return Data'!$B$7:$R$2843,8,0)</f>
        <v>2.6577000000000002</v>
      </c>
      <c r="K22" s="66">
        <f t="shared" si="3"/>
        <v>15</v>
      </c>
      <c r="L22" s="65">
        <f>VLOOKUP($A22,'Return Data'!$B$7:$R$2843,9,0)</f>
        <v>3.649</v>
      </c>
      <c r="M22" s="66">
        <f t="shared" si="4"/>
        <v>10</v>
      </c>
      <c r="N22" s="65">
        <f>VLOOKUP($A22,'Return Data'!$B$7:$R$2843,10,0)</f>
        <v>3.7233000000000001</v>
      </c>
      <c r="O22" s="66">
        <f t="shared" si="5"/>
        <v>9</v>
      </c>
      <c r="P22" s="65">
        <f>VLOOKUP($A22,'Return Data'!$B$7:$R$2843,11,0)</f>
        <v>3.2452999999999999</v>
      </c>
      <c r="Q22" s="66">
        <f t="shared" si="6"/>
        <v>14</v>
      </c>
      <c r="R22" s="65">
        <f>VLOOKUP($A22,'Return Data'!$B$7:$R$2843,12,0)</f>
        <v>3.4015</v>
      </c>
      <c r="S22" s="66">
        <f t="shared" si="7"/>
        <v>17</v>
      </c>
      <c r="T22" s="65">
        <f>VLOOKUP($A22,'Return Data'!$B$7:$R$2843,13,0)</f>
        <v>4.1283000000000003</v>
      </c>
      <c r="U22" s="66">
        <f t="shared" si="8"/>
        <v>15</v>
      </c>
      <c r="V22" s="65">
        <f>VLOOKUP($A22,'Return Data'!$B$7:$R$2843,17,0)</f>
        <v>5.6859000000000002</v>
      </c>
      <c r="W22" s="66">
        <f t="shared" si="9"/>
        <v>10</v>
      </c>
      <c r="X22" s="65">
        <f>VLOOKUP($A22,'Return Data'!$B$7:$R$2843,14,0)</f>
        <v>6.407</v>
      </c>
      <c r="Y22" s="66">
        <f t="shared" si="11"/>
        <v>7</v>
      </c>
      <c r="Z22" s="65">
        <f>VLOOKUP($A22,'Return Data'!$B$7:$R$2843,16,0)</f>
        <v>3.8433000000000002</v>
      </c>
      <c r="AA22" s="67">
        <f t="shared" si="10"/>
        <v>27</v>
      </c>
    </row>
    <row r="23" spans="1:27" x14ac:dyDescent="0.3">
      <c r="A23" s="63" t="s">
        <v>1535</v>
      </c>
      <c r="B23" s="64">
        <f>VLOOKUP($A23,'Return Data'!$B$7:$R$2843,3,0)</f>
        <v>44330</v>
      </c>
      <c r="C23" s="65">
        <f>VLOOKUP($A23,'Return Data'!$B$7:$R$2843,4,0)</f>
        <v>1060.0210999999999</v>
      </c>
      <c r="D23" s="65">
        <f>VLOOKUP($A23,'Return Data'!$B$7:$R$2843,5,0)</f>
        <v>3.3062</v>
      </c>
      <c r="E23" s="66">
        <f t="shared" si="0"/>
        <v>6</v>
      </c>
      <c r="F23" s="65">
        <f>VLOOKUP($A23,'Return Data'!$B$7:$R$2843,6,0)</f>
        <v>3.4432</v>
      </c>
      <c r="G23" s="66">
        <f t="shared" si="1"/>
        <v>5</v>
      </c>
      <c r="H23" s="65">
        <f>VLOOKUP($A23,'Return Data'!$B$7:$R$2843,7,0)</f>
        <v>2.5828000000000002</v>
      </c>
      <c r="I23" s="66">
        <f t="shared" si="2"/>
        <v>13</v>
      </c>
      <c r="J23" s="65">
        <f>VLOOKUP($A23,'Return Data'!$B$7:$R$2843,8,0)</f>
        <v>2.7623000000000002</v>
      </c>
      <c r="K23" s="66">
        <f t="shared" si="3"/>
        <v>12</v>
      </c>
      <c r="L23" s="65">
        <f>VLOOKUP($A23,'Return Data'!$B$7:$R$2843,9,0)</f>
        <v>3.2894000000000001</v>
      </c>
      <c r="M23" s="66">
        <f t="shared" si="4"/>
        <v>20</v>
      </c>
      <c r="N23" s="65">
        <f>VLOOKUP($A23,'Return Data'!$B$7:$R$2843,10,0)</f>
        <v>3.2624</v>
      </c>
      <c r="O23" s="66">
        <f t="shared" si="5"/>
        <v>20</v>
      </c>
      <c r="P23" s="65">
        <f>VLOOKUP($A23,'Return Data'!$B$7:$R$2843,11,0)</f>
        <v>3.0916000000000001</v>
      </c>
      <c r="Q23" s="66">
        <f t="shared" si="6"/>
        <v>18</v>
      </c>
      <c r="R23" s="65">
        <f>VLOOKUP($A23,'Return Data'!$B$7:$R$2843,12,0)</f>
        <v>3.2837999999999998</v>
      </c>
      <c r="S23" s="66">
        <f t="shared" si="7"/>
        <v>19</v>
      </c>
      <c r="T23" s="65">
        <f>VLOOKUP($A23,'Return Data'!$B$7:$R$2843,13,0)</f>
        <v>3.7288000000000001</v>
      </c>
      <c r="U23" s="66">
        <f t="shared" si="8"/>
        <v>20</v>
      </c>
      <c r="V23" s="65"/>
      <c r="W23" s="66"/>
      <c r="X23" s="65"/>
      <c r="Y23" s="66"/>
      <c r="Z23" s="65">
        <f>VLOOKUP($A23,'Return Data'!$B$7:$R$2843,16,0)</f>
        <v>4.0646000000000004</v>
      </c>
      <c r="AA23" s="67">
        <f t="shared" si="10"/>
        <v>25</v>
      </c>
    </row>
    <row r="24" spans="1:27" x14ac:dyDescent="0.3">
      <c r="A24" s="63" t="s">
        <v>1537</v>
      </c>
      <c r="B24" s="64">
        <f>VLOOKUP($A24,'Return Data'!$B$7:$R$2843,3,0)</f>
        <v>44330</v>
      </c>
      <c r="C24" s="65">
        <f>VLOOKUP($A24,'Return Data'!$B$7:$R$2843,4,0)</f>
        <v>1085.3807999999999</v>
      </c>
      <c r="D24" s="65">
        <f>VLOOKUP($A24,'Return Data'!$B$7:$R$2843,5,0)</f>
        <v>2.2416</v>
      </c>
      <c r="E24" s="66">
        <f t="shared" si="0"/>
        <v>23</v>
      </c>
      <c r="F24" s="65">
        <f>VLOOKUP($A24,'Return Data'!$B$7:$R$2843,6,0)</f>
        <v>1.9373</v>
      </c>
      <c r="G24" s="66">
        <f t="shared" si="1"/>
        <v>19</v>
      </c>
      <c r="H24" s="65">
        <f>VLOOKUP($A24,'Return Data'!$B$7:$R$2843,7,0)</f>
        <v>2.7084999999999999</v>
      </c>
      <c r="I24" s="66">
        <f t="shared" si="2"/>
        <v>11</v>
      </c>
      <c r="J24" s="65">
        <f>VLOOKUP($A24,'Return Data'!$B$7:$R$2843,8,0)</f>
        <v>2.89</v>
      </c>
      <c r="K24" s="66">
        <f t="shared" si="3"/>
        <v>9</v>
      </c>
      <c r="L24" s="65">
        <f>VLOOKUP($A24,'Return Data'!$B$7:$R$2843,9,0)</f>
        <v>3.5104000000000002</v>
      </c>
      <c r="M24" s="66">
        <f t="shared" si="4"/>
        <v>14</v>
      </c>
      <c r="N24" s="65">
        <f>VLOOKUP($A24,'Return Data'!$B$7:$R$2843,10,0)</f>
        <v>3.7174</v>
      </c>
      <c r="O24" s="66">
        <f t="shared" si="5"/>
        <v>11</v>
      </c>
      <c r="P24" s="65">
        <f>VLOOKUP($A24,'Return Data'!$B$7:$R$2843,11,0)</f>
        <v>3.1576</v>
      </c>
      <c r="Q24" s="66">
        <f t="shared" si="6"/>
        <v>17</v>
      </c>
      <c r="R24" s="65">
        <f>VLOOKUP($A24,'Return Data'!$B$7:$R$2843,12,0)</f>
        <v>3.5520999999999998</v>
      </c>
      <c r="S24" s="66">
        <f t="shared" si="7"/>
        <v>15</v>
      </c>
      <c r="T24" s="65">
        <f>VLOOKUP($A24,'Return Data'!$B$7:$R$2843,13,0)</f>
        <v>4.4024999999999999</v>
      </c>
      <c r="U24" s="66">
        <f t="shared" si="8"/>
        <v>11</v>
      </c>
      <c r="V24" s="65"/>
      <c r="W24" s="66"/>
      <c r="X24" s="65"/>
      <c r="Y24" s="66"/>
      <c r="Z24" s="65">
        <f>VLOOKUP($A24,'Return Data'!$B$7:$R$2843,16,0)</f>
        <v>5.3384</v>
      </c>
      <c r="AA24" s="67">
        <f t="shared" si="10"/>
        <v>21</v>
      </c>
    </row>
    <row r="25" spans="1:27" x14ac:dyDescent="0.3">
      <c r="A25" s="63" t="s">
        <v>1539</v>
      </c>
      <c r="B25" s="64">
        <f>VLOOKUP($A25,'Return Data'!$B$7:$R$2843,3,0)</f>
        <v>44330</v>
      </c>
      <c r="C25" s="65">
        <f>VLOOKUP($A25,'Return Data'!$B$7:$R$2843,4,0)</f>
        <v>13.5755</v>
      </c>
      <c r="D25" s="65">
        <f>VLOOKUP($A25,'Return Data'!$B$7:$R$2843,5,0)</f>
        <v>2.8235000000000001</v>
      </c>
      <c r="E25" s="66">
        <f t="shared" si="0"/>
        <v>14</v>
      </c>
      <c r="F25" s="65">
        <f>VLOOKUP($A25,'Return Data'!$B$7:$R$2843,6,0)</f>
        <v>2.9582999999999999</v>
      </c>
      <c r="G25" s="66">
        <f t="shared" si="1"/>
        <v>11</v>
      </c>
      <c r="H25" s="65">
        <f>VLOOKUP($A25,'Return Data'!$B$7:$R$2843,7,0)</f>
        <v>2.2671000000000001</v>
      </c>
      <c r="I25" s="66">
        <f t="shared" si="2"/>
        <v>18</v>
      </c>
      <c r="J25" s="65">
        <f>VLOOKUP($A25,'Return Data'!$B$7:$R$2843,8,0)</f>
        <v>2.4605000000000001</v>
      </c>
      <c r="K25" s="66">
        <f t="shared" si="3"/>
        <v>21</v>
      </c>
      <c r="L25" s="65">
        <f>VLOOKUP($A25,'Return Data'!$B$7:$R$2843,9,0)</f>
        <v>2.3912</v>
      </c>
      <c r="M25" s="66">
        <f t="shared" si="4"/>
        <v>26</v>
      </c>
      <c r="N25" s="65">
        <f>VLOOKUP($A25,'Return Data'!$B$7:$R$2843,10,0)</f>
        <v>2.4704000000000002</v>
      </c>
      <c r="O25" s="66">
        <f t="shared" si="5"/>
        <v>26</v>
      </c>
      <c r="P25" s="65">
        <f>VLOOKUP($A25,'Return Data'!$B$7:$R$2843,11,0)</f>
        <v>2.5129000000000001</v>
      </c>
      <c r="Q25" s="66">
        <f t="shared" si="6"/>
        <v>25</v>
      </c>
      <c r="R25" s="65">
        <f>VLOOKUP($A25,'Return Data'!$B$7:$R$2843,12,0)</f>
        <v>2.8424</v>
      </c>
      <c r="S25" s="66">
        <f t="shared" si="7"/>
        <v>23</v>
      </c>
      <c r="T25" s="65">
        <f>VLOOKUP($A25,'Return Data'!$B$7:$R$2843,13,0)</f>
        <v>2.9788999999999999</v>
      </c>
      <c r="U25" s="66">
        <f t="shared" si="8"/>
        <v>26</v>
      </c>
      <c r="V25" s="65">
        <f>VLOOKUP($A25,'Return Data'!$B$7:$R$2843,17,0)</f>
        <v>4.4828000000000001</v>
      </c>
      <c r="W25" s="66">
        <f t="shared" si="9"/>
        <v>18</v>
      </c>
      <c r="X25" s="65">
        <f>VLOOKUP($A25,'Return Data'!$B$7:$R$2843,14,0)</f>
        <v>0.20519999999999999</v>
      </c>
      <c r="Y25" s="66">
        <f t="shared" si="11"/>
        <v>17</v>
      </c>
      <c r="Z25" s="65">
        <f>VLOOKUP($A25,'Return Data'!$B$7:$R$2843,16,0)</f>
        <v>4.0548999999999999</v>
      </c>
      <c r="AA25" s="67">
        <f t="shared" si="10"/>
        <v>26</v>
      </c>
    </row>
    <row r="26" spans="1:27" x14ac:dyDescent="0.3">
      <c r="A26" s="63" t="s">
        <v>2030</v>
      </c>
      <c r="B26" s="64">
        <f>VLOOKUP($A26,'Return Data'!$B$7:$R$2843,3,0)</f>
        <v>44330</v>
      </c>
      <c r="C26" s="65">
        <f>VLOOKUP($A26,'Return Data'!$B$7:$R$2843,4,0)</f>
        <v>2199.4326000000001</v>
      </c>
      <c r="D26" s="65">
        <f>VLOOKUP($A26,'Return Data'!$B$7:$R$2843,5,0)</f>
        <v>1.2937000000000001</v>
      </c>
      <c r="E26" s="66">
        <f t="shared" si="0"/>
        <v>27</v>
      </c>
      <c r="F26" s="65">
        <f>VLOOKUP($A26,'Return Data'!$B$7:$R$2843,6,0)</f>
        <v>1.6869000000000001</v>
      </c>
      <c r="G26" s="66">
        <f t="shared" si="1"/>
        <v>21</v>
      </c>
      <c r="H26" s="65">
        <f>VLOOKUP($A26,'Return Data'!$B$7:$R$2843,7,0)</f>
        <v>1.5623</v>
      </c>
      <c r="I26" s="66">
        <f t="shared" si="2"/>
        <v>25</v>
      </c>
      <c r="J26" s="65">
        <f>VLOOKUP($A26,'Return Data'!$B$7:$R$2843,8,0)</f>
        <v>1.7075</v>
      </c>
      <c r="K26" s="66">
        <f t="shared" si="3"/>
        <v>27</v>
      </c>
      <c r="L26" s="65">
        <f>VLOOKUP($A26,'Return Data'!$B$7:$R$2843,9,0)</f>
        <v>1.9967999999999999</v>
      </c>
      <c r="M26" s="66">
        <f t="shared" si="4"/>
        <v>27</v>
      </c>
      <c r="N26" s="65">
        <f>VLOOKUP($A26,'Return Data'!$B$7:$R$2843,10,0)</f>
        <v>2.0714000000000001</v>
      </c>
      <c r="O26" s="66">
        <f t="shared" si="5"/>
        <v>27</v>
      </c>
      <c r="P26" s="65">
        <f>VLOOKUP($A26,'Return Data'!$B$7:$R$2843,11,0)</f>
        <v>1.7377</v>
      </c>
      <c r="Q26" s="66">
        <f t="shared" si="6"/>
        <v>27</v>
      </c>
      <c r="R26" s="65">
        <f>VLOOKUP($A26,'Return Data'!$B$7:$R$2843,12,0)</f>
        <v>1.9348000000000001</v>
      </c>
      <c r="S26" s="66">
        <f t="shared" si="7"/>
        <v>27</v>
      </c>
      <c r="T26" s="65">
        <f>VLOOKUP($A26,'Return Data'!$B$7:$R$2843,13,0)</f>
        <v>2.5465</v>
      </c>
      <c r="U26" s="66">
        <f t="shared" si="8"/>
        <v>27</v>
      </c>
      <c r="V26" s="65">
        <f>VLOOKUP($A26,'Return Data'!$B$7:$R$2843,17,0)</f>
        <v>4.0839999999999996</v>
      </c>
      <c r="W26" s="66">
        <f t="shared" si="9"/>
        <v>20</v>
      </c>
      <c r="X26" s="65">
        <f>VLOOKUP($A26,'Return Data'!$B$7:$R$2843,14,0)</f>
        <v>5.0385</v>
      </c>
      <c r="Y26" s="66">
        <f t="shared" si="11"/>
        <v>13</v>
      </c>
      <c r="Z26" s="65">
        <f>VLOOKUP($A26,'Return Data'!$B$7:$R$2843,16,0)</f>
        <v>7.2652999999999999</v>
      </c>
      <c r="AA26" s="67">
        <f t="shared" si="10"/>
        <v>11</v>
      </c>
    </row>
    <row r="27" spans="1:27" x14ac:dyDescent="0.3">
      <c r="A27" s="63" t="s">
        <v>1540</v>
      </c>
      <c r="B27" s="64">
        <f>VLOOKUP($A27,'Return Data'!$B$7:$R$2843,3,0)</f>
        <v>44330</v>
      </c>
      <c r="C27" s="65">
        <f>VLOOKUP($A27,'Return Data'!$B$7:$R$2843,4,0)</f>
        <v>3062.0880000000002</v>
      </c>
      <c r="D27" s="65">
        <f>VLOOKUP($A27,'Return Data'!$B$7:$R$2843,5,0)</f>
        <v>3.5992999999999999</v>
      </c>
      <c r="E27" s="66">
        <f t="shared" si="0"/>
        <v>3</v>
      </c>
      <c r="F27" s="65">
        <f>VLOOKUP($A27,'Return Data'!$B$7:$R$2843,6,0)</f>
        <v>4.0274999999999999</v>
      </c>
      <c r="G27" s="66">
        <f t="shared" si="1"/>
        <v>2</v>
      </c>
      <c r="H27" s="65">
        <f>VLOOKUP($A27,'Return Data'!$B$7:$R$2843,7,0)</f>
        <v>3.6293000000000002</v>
      </c>
      <c r="I27" s="66">
        <f t="shared" si="2"/>
        <v>3</v>
      </c>
      <c r="J27" s="65">
        <f>VLOOKUP($A27,'Return Data'!$B$7:$R$2843,8,0)</f>
        <v>3.6105999999999998</v>
      </c>
      <c r="K27" s="66">
        <f t="shared" si="3"/>
        <v>3</v>
      </c>
      <c r="L27" s="65">
        <f>VLOOKUP($A27,'Return Data'!$B$7:$R$2843,9,0)</f>
        <v>4.3727999999999998</v>
      </c>
      <c r="M27" s="66">
        <f t="shared" si="4"/>
        <v>3</v>
      </c>
      <c r="N27" s="65">
        <f>VLOOKUP($A27,'Return Data'!$B$7:$R$2843,10,0)</f>
        <v>5.2558999999999996</v>
      </c>
      <c r="O27" s="66">
        <f t="shared" si="5"/>
        <v>2</v>
      </c>
      <c r="P27" s="65">
        <f>VLOOKUP($A27,'Return Data'!$B$7:$R$2843,11,0)</f>
        <v>4.7081999999999997</v>
      </c>
      <c r="Q27" s="66">
        <f t="shared" si="6"/>
        <v>2</v>
      </c>
      <c r="R27" s="65">
        <f>VLOOKUP($A27,'Return Data'!$B$7:$R$2843,12,0)</f>
        <v>5.5757000000000003</v>
      </c>
      <c r="S27" s="66">
        <f t="shared" si="7"/>
        <v>2</v>
      </c>
      <c r="T27" s="65">
        <f>VLOOKUP($A27,'Return Data'!$B$7:$R$2843,13,0)</f>
        <v>5.3064</v>
      </c>
      <c r="U27" s="66">
        <f t="shared" si="8"/>
        <v>4</v>
      </c>
      <c r="V27" s="65">
        <f>VLOOKUP($A27,'Return Data'!$B$7:$R$2843,17,0)</f>
        <v>2.7873999999999999</v>
      </c>
      <c r="W27" s="66">
        <f t="shared" si="9"/>
        <v>22</v>
      </c>
      <c r="X27" s="65">
        <f>VLOOKUP($A27,'Return Data'!$B$7:$R$2843,14,0)</f>
        <v>4.1146000000000003</v>
      </c>
      <c r="Y27" s="66">
        <f t="shared" si="11"/>
        <v>15</v>
      </c>
      <c r="Z27" s="65">
        <f>VLOOKUP($A27,'Return Data'!$B$7:$R$2843,16,0)</f>
        <v>5.9226999999999999</v>
      </c>
      <c r="AA27" s="67">
        <f t="shared" si="10"/>
        <v>19</v>
      </c>
    </row>
    <row r="28" spans="1:27" x14ac:dyDescent="0.3">
      <c r="A28" s="63" t="s">
        <v>1544</v>
      </c>
      <c r="B28" s="64">
        <f>VLOOKUP($A28,'Return Data'!$B$7:$R$2843,3,0)</f>
        <v>44330</v>
      </c>
      <c r="C28" s="65">
        <f>VLOOKUP($A28,'Return Data'!$B$7:$R$2843,4,0)</f>
        <v>27.164899999999999</v>
      </c>
      <c r="D28" s="65">
        <f>VLOOKUP($A28,'Return Data'!$B$7:$R$2843,5,0)</f>
        <v>2.4861</v>
      </c>
      <c r="E28" s="66">
        <f t="shared" si="0"/>
        <v>20</v>
      </c>
      <c r="F28" s="65">
        <f>VLOOKUP($A28,'Return Data'!$B$7:$R$2843,6,0)</f>
        <v>2.2397999999999998</v>
      </c>
      <c r="G28" s="66">
        <f t="shared" si="1"/>
        <v>18</v>
      </c>
      <c r="H28" s="65">
        <f>VLOOKUP($A28,'Return Data'!$B$7:$R$2843,7,0)</f>
        <v>2.4773000000000001</v>
      </c>
      <c r="I28" s="66">
        <f t="shared" si="2"/>
        <v>14</v>
      </c>
      <c r="J28" s="65">
        <f>VLOOKUP($A28,'Return Data'!$B$7:$R$2843,8,0)</f>
        <v>2.5554000000000001</v>
      </c>
      <c r="K28" s="66">
        <f t="shared" si="3"/>
        <v>17</v>
      </c>
      <c r="L28" s="65">
        <f>VLOOKUP($A28,'Return Data'!$B$7:$R$2843,9,0)</f>
        <v>3.4746000000000001</v>
      </c>
      <c r="M28" s="66">
        <f t="shared" si="4"/>
        <v>16</v>
      </c>
      <c r="N28" s="65">
        <f>VLOOKUP($A28,'Return Data'!$B$7:$R$2843,10,0)</f>
        <v>3.6669999999999998</v>
      </c>
      <c r="O28" s="66">
        <f t="shared" si="5"/>
        <v>13</v>
      </c>
      <c r="P28" s="65">
        <f>VLOOKUP($A28,'Return Data'!$B$7:$R$2843,11,0)</f>
        <v>3.2713000000000001</v>
      </c>
      <c r="Q28" s="66">
        <f t="shared" si="6"/>
        <v>12</v>
      </c>
      <c r="R28" s="65">
        <f>VLOOKUP($A28,'Return Data'!$B$7:$R$2843,12,0)</f>
        <v>3.6042999999999998</v>
      </c>
      <c r="S28" s="66">
        <f t="shared" si="7"/>
        <v>13</v>
      </c>
      <c r="T28" s="65">
        <f>VLOOKUP($A28,'Return Data'!$B$7:$R$2843,13,0)</f>
        <v>4.3315000000000001</v>
      </c>
      <c r="U28" s="66">
        <f t="shared" si="8"/>
        <v>12</v>
      </c>
      <c r="V28" s="65">
        <f>VLOOKUP($A28,'Return Data'!$B$7:$R$2843,17,0)</f>
        <v>9.15</v>
      </c>
      <c r="W28" s="66">
        <f t="shared" si="9"/>
        <v>1</v>
      </c>
      <c r="X28" s="65">
        <f>VLOOKUP($A28,'Return Data'!$B$7:$R$2843,14,0)</f>
        <v>8.5951000000000004</v>
      </c>
      <c r="Y28" s="66">
        <f t="shared" si="11"/>
        <v>1</v>
      </c>
      <c r="Z28" s="65">
        <f>VLOOKUP($A28,'Return Data'!$B$7:$R$2843,16,0)</f>
        <v>8.0753000000000004</v>
      </c>
      <c r="AA28" s="67">
        <f t="shared" si="10"/>
        <v>2</v>
      </c>
    </row>
    <row r="29" spans="1:27" x14ac:dyDescent="0.3">
      <c r="A29" s="63" t="s">
        <v>1546</v>
      </c>
      <c r="B29" s="64">
        <f>VLOOKUP($A29,'Return Data'!$B$7:$R$2843,3,0)</f>
        <v>44330</v>
      </c>
      <c r="C29" s="65">
        <f>VLOOKUP($A29,'Return Data'!$B$7:$R$2843,4,0)</f>
        <v>2183.8883999999998</v>
      </c>
      <c r="D29" s="65">
        <f>VLOOKUP($A29,'Return Data'!$B$7:$R$2843,5,0)</f>
        <v>2.1663000000000001</v>
      </c>
      <c r="E29" s="66">
        <f t="shared" si="0"/>
        <v>24</v>
      </c>
      <c r="F29" s="65">
        <f>VLOOKUP($A29,'Return Data'!$B$7:$R$2843,6,0)</f>
        <v>1.4893000000000001</v>
      </c>
      <c r="G29" s="66">
        <f t="shared" si="1"/>
        <v>24</v>
      </c>
      <c r="H29" s="65">
        <f>VLOOKUP($A29,'Return Data'!$B$7:$R$2843,7,0)</f>
        <v>1.5527</v>
      </c>
      <c r="I29" s="66">
        <f t="shared" si="2"/>
        <v>26</v>
      </c>
      <c r="J29" s="65">
        <f>VLOOKUP($A29,'Return Data'!$B$7:$R$2843,8,0)</f>
        <v>1.9410000000000001</v>
      </c>
      <c r="K29" s="66">
        <f t="shared" si="3"/>
        <v>26</v>
      </c>
      <c r="L29" s="65">
        <f>VLOOKUP($A29,'Return Data'!$B$7:$R$2843,9,0)</f>
        <v>3.1198000000000001</v>
      </c>
      <c r="M29" s="66">
        <f t="shared" si="4"/>
        <v>22</v>
      </c>
      <c r="N29" s="65">
        <f>VLOOKUP($A29,'Return Data'!$B$7:$R$2843,10,0)</f>
        <v>3.0733000000000001</v>
      </c>
      <c r="O29" s="66">
        <f t="shared" si="5"/>
        <v>22</v>
      </c>
      <c r="P29" s="65">
        <f>VLOOKUP($A29,'Return Data'!$B$7:$R$2843,11,0)</f>
        <v>2.6166999999999998</v>
      </c>
      <c r="Q29" s="66">
        <f t="shared" si="6"/>
        <v>23</v>
      </c>
      <c r="R29" s="65">
        <f>VLOOKUP($A29,'Return Data'!$B$7:$R$2843,12,0)</f>
        <v>2.7740999999999998</v>
      </c>
      <c r="S29" s="66">
        <f t="shared" si="7"/>
        <v>24</v>
      </c>
      <c r="T29" s="65">
        <f>VLOOKUP($A29,'Return Data'!$B$7:$R$2843,13,0)</f>
        <v>3.1673</v>
      </c>
      <c r="U29" s="66">
        <f t="shared" si="8"/>
        <v>25</v>
      </c>
      <c r="V29" s="65">
        <f>VLOOKUP($A29,'Return Data'!$B$7:$R$2843,17,0)</f>
        <v>4.444</v>
      </c>
      <c r="W29" s="66">
        <f t="shared" si="9"/>
        <v>19</v>
      </c>
      <c r="X29" s="65">
        <f>VLOOKUP($A29,'Return Data'!$B$7:$R$2843,14,0)</f>
        <v>3.3948</v>
      </c>
      <c r="Y29" s="66">
        <f t="shared" si="11"/>
        <v>16</v>
      </c>
      <c r="Z29" s="65">
        <f>VLOOKUP($A29,'Return Data'!$B$7:$R$2843,16,0)</f>
        <v>6.0087000000000002</v>
      </c>
      <c r="AA29" s="67">
        <f t="shared" si="10"/>
        <v>18</v>
      </c>
    </row>
    <row r="30" spans="1:27" x14ac:dyDescent="0.3">
      <c r="A30" s="63" t="s">
        <v>1549</v>
      </c>
      <c r="B30" s="64">
        <f>VLOOKUP($A30,'Return Data'!$B$7:$R$2843,3,0)</f>
        <v>44330</v>
      </c>
      <c r="C30" s="65">
        <f>VLOOKUP($A30,'Return Data'!$B$7:$R$2843,4,0)</f>
        <v>4697.0724</v>
      </c>
      <c r="D30" s="65">
        <f>VLOOKUP($A30,'Return Data'!$B$7:$R$2843,5,0)</f>
        <v>2.9775</v>
      </c>
      <c r="E30" s="66">
        <f t="shared" si="0"/>
        <v>9</v>
      </c>
      <c r="F30" s="65">
        <f>VLOOKUP($A30,'Return Data'!$B$7:$R$2843,6,0)</f>
        <v>2.9870999999999999</v>
      </c>
      <c r="G30" s="66">
        <f t="shared" si="1"/>
        <v>10</v>
      </c>
      <c r="H30" s="65">
        <f>VLOOKUP($A30,'Return Data'!$B$7:$R$2843,7,0)</f>
        <v>2.6836000000000002</v>
      </c>
      <c r="I30" s="66">
        <f t="shared" si="2"/>
        <v>12</v>
      </c>
      <c r="J30" s="65">
        <f>VLOOKUP($A30,'Return Data'!$B$7:$R$2843,8,0)</f>
        <v>2.7233000000000001</v>
      </c>
      <c r="K30" s="66">
        <f t="shared" si="3"/>
        <v>13</v>
      </c>
      <c r="L30" s="65">
        <f>VLOOKUP($A30,'Return Data'!$B$7:$R$2843,9,0)</f>
        <v>3.7309999999999999</v>
      </c>
      <c r="M30" s="66">
        <f t="shared" si="4"/>
        <v>7</v>
      </c>
      <c r="N30" s="65">
        <f>VLOOKUP($A30,'Return Data'!$B$7:$R$2843,10,0)</f>
        <v>3.7985000000000002</v>
      </c>
      <c r="O30" s="66">
        <f t="shared" si="5"/>
        <v>8</v>
      </c>
      <c r="P30" s="65">
        <f>VLOOKUP($A30,'Return Data'!$B$7:$R$2843,11,0)</f>
        <v>3.3182999999999998</v>
      </c>
      <c r="Q30" s="66">
        <f t="shared" si="6"/>
        <v>11</v>
      </c>
      <c r="R30" s="65">
        <f>VLOOKUP($A30,'Return Data'!$B$7:$R$2843,12,0)</f>
        <v>3.6815000000000002</v>
      </c>
      <c r="S30" s="66">
        <f t="shared" si="7"/>
        <v>11</v>
      </c>
      <c r="T30" s="65">
        <f>VLOOKUP($A30,'Return Data'!$B$7:$R$2843,13,0)</f>
        <v>4.5557999999999996</v>
      </c>
      <c r="U30" s="66">
        <f t="shared" si="8"/>
        <v>7</v>
      </c>
      <c r="V30" s="65">
        <f>VLOOKUP($A30,'Return Data'!$B$7:$R$2843,17,0)</f>
        <v>6.0114000000000001</v>
      </c>
      <c r="W30" s="66">
        <f t="shared" si="9"/>
        <v>7</v>
      </c>
      <c r="X30" s="65">
        <f>VLOOKUP($A30,'Return Data'!$B$7:$R$2843,14,0)</f>
        <v>6.7742000000000004</v>
      </c>
      <c r="Y30" s="66">
        <f t="shared" si="11"/>
        <v>5</v>
      </c>
      <c r="Z30" s="65">
        <f>VLOOKUP($A30,'Return Data'!$B$7:$R$2843,16,0)</f>
        <v>7.2836999999999996</v>
      </c>
      <c r="AA30" s="67">
        <f t="shared" si="10"/>
        <v>9</v>
      </c>
    </row>
    <row r="31" spans="1:27" x14ac:dyDescent="0.3">
      <c r="A31" s="63" t="s">
        <v>1551</v>
      </c>
      <c r="B31" s="64">
        <f>VLOOKUP($A31,'Return Data'!$B$7:$R$2843,3,0)</f>
        <v>44330</v>
      </c>
      <c r="C31" s="65">
        <f>VLOOKUP($A31,'Return Data'!$B$7:$R$2843,4,0)</f>
        <v>10.880599999999999</v>
      </c>
      <c r="D31" s="65">
        <f>VLOOKUP($A31,'Return Data'!$B$7:$R$2843,5,0)</f>
        <v>1.3419000000000001</v>
      </c>
      <c r="E31" s="66">
        <f t="shared" si="0"/>
        <v>26</v>
      </c>
      <c r="F31" s="65">
        <f>VLOOKUP($A31,'Return Data'!$B$7:$R$2843,6,0)</f>
        <v>1.4538</v>
      </c>
      <c r="G31" s="66">
        <f t="shared" si="1"/>
        <v>26</v>
      </c>
      <c r="H31" s="65">
        <f>VLOOKUP($A31,'Return Data'!$B$7:$R$2843,7,0)</f>
        <v>1.7737000000000001</v>
      </c>
      <c r="I31" s="66">
        <f t="shared" si="2"/>
        <v>24</v>
      </c>
      <c r="J31" s="65">
        <f>VLOOKUP($A31,'Return Data'!$B$7:$R$2843,8,0)</f>
        <v>2.2063000000000001</v>
      </c>
      <c r="K31" s="66">
        <f t="shared" si="3"/>
        <v>24</v>
      </c>
      <c r="L31" s="65">
        <f>VLOOKUP($A31,'Return Data'!$B$7:$R$2843,9,0)</f>
        <v>2.9849999999999999</v>
      </c>
      <c r="M31" s="66">
        <f t="shared" si="4"/>
        <v>23</v>
      </c>
      <c r="N31" s="65">
        <f>VLOOKUP($A31,'Return Data'!$B$7:$R$2843,10,0)</f>
        <v>2.6644000000000001</v>
      </c>
      <c r="O31" s="66">
        <f t="shared" si="5"/>
        <v>25</v>
      </c>
      <c r="P31" s="65">
        <f>VLOOKUP($A31,'Return Data'!$B$7:$R$2843,11,0)</f>
        <v>2.3157000000000001</v>
      </c>
      <c r="Q31" s="66">
        <f t="shared" si="6"/>
        <v>26</v>
      </c>
      <c r="R31" s="65">
        <f>VLOOKUP($A31,'Return Data'!$B$7:$R$2843,12,0)</f>
        <v>2.6120999999999999</v>
      </c>
      <c r="S31" s="66">
        <f t="shared" si="7"/>
        <v>26</v>
      </c>
      <c r="T31" s="65">
        <f>VLOOKUP($A31,'Return Data'!$B$7:$R$2843,13,0)</f>
        <v>3.2119</v>
      </c>
      <c r="U31" s="66">
        <f t="shared" si="8"/>
        <v>24</v>
      </c>
      <c r="V31" s="65"/>
      <c r="W31" s="66"/>
      <c r="X31" s="65"/>
      <c r="Y31" s="66"/>
      <c r="Z31" s="65">
        <f>VLOOKUP($A31,'Return Data'!$B$7:$R$2843,16,0)</f>
        <v>4.5655999999999999</v>
      </c>
      <c r="AA31" s="67">
        <f t="shared" si="10"/>
        <v>23</v>
      </c>
    </row>
    <row r="32" spans="1:27" x14ac:dyDescent="0.3">
      <c r="A32" s="63" t="s">
        <v>1553</v>
      </c>
      <c r="B32" s="64">
        <f>VLOOKUP($A32,'Return Data'!$B$7:$R$2843,3,0)</f>
        <v>44330</v>
      </c>
      <c r="C32" s="65">
        <f>VLOOKUP($A32,'Return Data'!$B$7:$R$2843,4,0)</f>
        <v>11.312799999999999</v>
      </c>
      <c r="D32" s="65">
        <f>VLOOKUP($A32,'Return Data'!$B$7:$R$2843,5,0)</f>
        <v>2.7429000000000001</v>
      </c>
      <c r="E32" s="66">
        <f t="shared" si="0"/>
        <v>17</v>
      </c>
      <c r="F32" s="65">
        <f>VLOOKUP($A32,'Return Data'!$B$7:$R$2843,6,0)</f>
        <v>3.2273000000000001</v>
      </c>
      <c r="G32" s="66">
        <f t="shared" si="1"/>
        <v>8</v>
      </c>
      <c r="H32" s="65">
        <f>VLOOKUP($A32,'Return Data'!$B$7:$R$2843,7,0)</f>
        <v>2.444</v>
      </c>
      <c r="I32" s="66">
        <f t="shared" si="2"/>
        <v>16</v>
      </c>
      <c r="J32" s="65">
        <f>VLOOKUP($A32,'Return Data'!$B$7:$R$2843,8,0)</f>
        <v>2.5836999999999999</v>
      </c>
      <c r="K32" s="66">
        <f t="shared" si="3"/>
        <v>16</v>
      </c>
      <c r="L32" s="65">
        <f>VLOOKUP($A32,'Return Data'!$B$7:$R$2843,9,0)</f>
        <v>3.5602</v>
      </c>
      <c r="M32" s="66">
        <f t="shared" si="4"/>
        <v>11</v>
      </c>
      <c r="N32" s="65">
        <f>VLOOKUP($A32,'Return Data'!$B$7:$R$2843,10,0)</f>
        <v>3.5085999999999999</v>
      </c>
      <c r="O32" s="66">
        <f t="shared" si="5"/>
        <v>17</v>
      </c>
      <c r="P32" s="65">
        <f>VLOOKUP($A32,'Return Data'!$B$7:$R$2843,11,0)</f>
        <v>2.9994000000000001</v>
      </c>
      <c r="Q32" s="66">
        <f t="shared" si="6"/>
        <v>20</v>
      </c>
      <c r="R32" s="65">
        <f>VLOOKUP($A32,'Return Data'!$B$7:$R$2843,12,0)</f>
        <v>3.2726999999999999</v>
      </c>
      <c r="S32" s="66">
        <f t="shared" si="7"/>
        <v>20</v>
      </c>
      <c r="T32" s="65">
        <f>VLOOKUP($A32,'Return Data'!$B$7:$R$2843,13,0)</f>
        <v>3.8395999999999999</v>
      </c>
      <c r="U32" s="66">
        <f t="shared" si="8"/>
        <v>19</v>
      </c>
      <c r="V32" s="65">
        <f>VLOOKUP($A32,'Return Data'!$B$7:$R$2843,17,0)</f>
        <v>5.1791999999999998</v>
      </c>
      <c r="W32" s="66">
        <f t="shared" si="9"/>
        <v>15</v>
      </c>
      <c r="X32" s="65"/>
      <c r="Y32" s="66"/>
      <c r="Z32" s="65">
        <f>VLOOKUP($A32,'Return Data'!$B$7:$R$2843,16,0)</f>
        <v>5.4859999999999998</v>
      </c>
      <c r="AA32" s="67">
        <f t="shared" si="10"/>
        <v>20</v>
      </c>
    </row>
    <row r="33" spans="1:27" x14ac:dyDescent="0.3">
      <c r="A33" s="63" t="s">
        <v>1555</v>
      </c>
      <c r="B33" s="64">
        <f>VLOOKUP($A33,'Return Data'!$B$7:$R$2843,3,0)</f>
        <v>44330</v>
      </c>
      <c r="C33" s="65">
        <f>VLOOKUP($A33,'Return Data'!$B$7:$R$2843,4,0)</f>
        <v>3271.9476</v>
      </c>
      <c r="D33" s="65">
        <f>VLOOKUP($A33,'Return Data'!$B$7:$R$2843,5,0)</f>
        <v>2.8121999999999998</v>
      </c>
      <c r="E33" s="66">
        <f t="shared" si="0"/>
        <v>15</v>
      </c>
      <c r="F33" s="65">
        <f>VLOOKUP($A33,'Return Data'!$B$7:$R$2843,6,0)</f>
        <v>1.6285000000000001</v>
      </c>
      <c r="G33" s="66">
        <f t="shared" si="1"/>
        <v>22</v>
      </c>
      <c r="H33" s="65">
        <f>VLOOKUP($A33,'Return Data'!$B$7:$R$2843,7,0)</f>
        <v>2.1646999999999998</v>
      </c>
      <c r="I33" s="66">
        <f t="shared" si="2"/>
        <v>22</v>
      </c>
      <c r="J33" s="65">
        <f>VLOOKUP($A33,'Return Data'!$B$7:$R$2843,8,0)</f>
        <v>2.7759999999999998</v>
      </c>
      <c r="K33" s="66">
        <f t="shared" si="3"/>
        <v>11</v>
      </c>
      <c r="L33" s="65">
        <f>VLOOKUP($A33,'Return Data'!$B$7:$R$2843,9,0)</f>
        <v>3.4276</v>
      </c>
      <c r="M33" s="66">
        <f t="shared" si="4"/>
        <v>17</v>
      </c>
      <c r="N33" s="65">
        <f>VLOOKUP($A33,'Return Data'!$B$7:$R$2843,10,0)</f>
        <v>3.4645000000000001</v>
      </c>
      <c r="O33" s="66">
        <f t="shared" si="5"/>
        <v>18</v>
      </c>
      <c r="P33" s="65">
        <f>VLOOKUP($A33,'Return Data'!$B$7:$R$2843,11,0)</f>
        <v>3.5082</v>
      </c>
      <c r="Q33" s="66">
        <f t="shared" si="6"/>
        <v>9</v>
      </c>
      <c r="R33" s="65">
        <f>VLOOKUP($A33,'Return Data'!$B$7:$R$2843,12,0)</f>
        <v>4.0598000000000001</v>
      </c>
      <c r="S33" s="66">
        <f t="shared" si="7"/>
        <v>7</v>
      </c>
      <c r="T33" s="65">
        <f>VLOOKUP($A33,'Return Data'!$B$7:$R$2843,13,0)</f>
        <v>4.4481000000000002</v>
      </c>
      <c r="U33" s="66">
        <f t="shared" si="8"/>
        <v>9</v>
      </c>
      <c r="V33" s="65">
        <f>VLOOKUP($A33,'Return Data'!$B$7:$R$2843,17,0)</f>
        <v>3.5238</v>
      </c>
      <c r="W33" s="66">
        <f t="shared" si="9"/>
        <v>21</v>
      </c>
      <c r="X33" s="65">
        <f>VLOOKUP($A33,'Return Data'!$B$7:$R$2843,14,0)</f>
        <v>4.7862999999999998</v>
      </c>
      <c r="Y33" s="66">
        <f t="shared" si="11"/>
        <v>14</v>
      </c>
      <c r="Z33" s="65">
        <f>VLOOKUP($A33,'Return Data'!$B$7:$R$2843,16,0)</f>
        <v>6.9180999999999999</v>
      </c>
      <c r="AA33" s="67">
        <f t="shared" si="10"/>
        <v>13</v>
      </c>
    </row>
    <row r="34" spans="1:27" x14ac:dyDescent="0.3">
      <c r="A34" s="63" t="s">
        <v>1557</v>
      </c>
      <c r="B34" s="64">
        <f>VLOOKUP($A34,'Return Data'!$B$7:$R$2843,3,0)</f>
        <v>44330</v>
      </c>
      <c r="C34" s="65">
        <f>VLOOKUP($A34,'Return Data'!$B$7:$R$2843,4,0)</f>
        <v>1088.5816</v>
      </c>
      <c r="D34" s="65">
        <f>VLOOKUP($A34,'Return Data'!$B$7:$R$2843,5,0)</f>
        <v>2.5084</v>
      </c>
      <c r="E34" s="66">
        <f t="shared" si="0"/>
        <v>19</v>
      </c>
      <c r="F34" s="65">
        <f>VLOOKUP($A34,'Return Data'!$B$7:$R$2843,6,0)</f>
        <v>2.4895</v>
      </c>
      <c r="G34" s="66">
        <f t="shared" si="1"/>
        <v>16</v>
      </c>
      <c r="H34" s="65">
        <f>VLOOKUP($A34,'Return Data'!$B$7:$R$2843,7,0)</f>
        <v>2.4756999999999998</v>
      </c>
      <c r="I34" s="66">
        <f t="shared" si="2"/>
        <v>15</v>
      </c>
      <c r="J34" s="65">
        <f>VLOOKUP($A34,'Return Data'!$B$7:$R$2843,8,0)</f>
        <v>2.2589999999999999</v>
      </c>
      <c r="K34" s="66">
        <f t="shared" si="3"/>
        <v>23</v>
      </c>
      <c r="L34" s="65">
        <f>VLOOKUP($A34,'Return Data'!$B$7:$R$2843,9,0)</f>
        <v>2.5337999999999998</v>
      </c>
      <c r="M34" s="66">
        <f t="shared" si="4"/>
        <v>25</v>
      </c>
      <c r="N34" s="65">
        <f>VLOOKUP($A34,'Return Data'!$B$7:$R$2843,10,0)</f>
        <v>2.6956000000000002</v>
      </c>
      <c r="O34" s="66">
        <f t="shared" si="5"/>
        <v>24</v>
      </c>
      <c r="P34" s="65">
        <f>VLOOKUP($A34,'Return Data'!$B$7:$R$2843,11,0)</f>
        <v>3.9140000000000001</v>
      </c>
      <c r="Q34" s="66">
        <f t="shared" si="6"/>
        <v>5</v>
      </c>
      <c r="R34" s="65">
        <f>VLOOKUP($A34,'Return Data'!$B$7:$R$2843,12,0)</f>
        <v>4.3521999999999998</v>
      </c>
      <c r="S34" s="66">
        <f t="shared" si="7"/>
        <v>5</v>
      </c>
      <c r="T34" s="65">
        <f>VLOOKUP($A34,'Return Data'!$B$7:$R$2843,13,0)</f>
        <v>3.7145000000000001</v>
      </c>
      <c r="U34" s="66">
        <f t="shared" si="8"/>
        <v>21</v>
      </c>
      <c r="V34" s="65"/>
      <c r="W34" s="66"/>
      <c r="X34" s="65"/>
      <c r="Y34" s="66"/>
      <c r="Z34" s="65">
        <f>VLOOKUP($A34,'Return Data'!$B$7:$R$2843,16,0)</f>
        <v>4.4728000000000003</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3.0193777777777786</v>
      </c>
      <c r="E36" s="74"/>
      <c r="F36" s="75">
        <f>AVERAGE(F8:F34)</f>
        <v>2.9706629629629635</v>
      </c>
      <c r="G36" s="74"/>
      <c r="H36" s="75">
        <f>AVERAGE(H8:H34)</f>
        <v>2.7859629629629632</v>
      </c>
      <c r="I36" s="74"/>
      <c r="J36" s="75">
        <f>AVERAGE(J8:J34)</f>
        <v>3.0699481481481485</v>
      </c>
      <c r="K36" s="74"/>
      <c r="L36" s="75">
        <f>AVERAGE(L8:L34)</f>
        <v>3.8774814814814809</v>
      </c>
      <c r="M36" s="74"/>
      <c r="N36" s="75">
        <f>AVERAGE(N8:N34)</f>
        <v>3.8430111111111112</v>
      </c>
      <c r="O36" s="74"/>
      <c r="P36" s="75">
        <f>AVERAGE(P8:P34)</f>
        <v>3.4110666666666667</v>
      </c>
      <c r="Q36" s="74"/>
      <c r="R36" s="75">
        <f>AVERAGE(R8:R34)</f>
        <v>3.7444777777777771</v>
      </c>
      <c r="S36" s="74"/>
      <c r="T36" s="75">
        <f>AVERAGE(T8:T34)</f>
        <v>4.378429629629629</v>
      </c>
      <c r="U36" s="74"/>
      <c r="V36" s="75">
        <f>AVERAGE(V8:V34)</f>
        <v>5.5263909090909085</v>
      </c>
      <c r="W36" s="74"/>
      <c r="X36" s="75">
        <f>AVERAGE(X8:X34)</f>
        <v>5.6976941176470586</v>
      </c>
      <c r="Y36" s="74"/>
      <c r="Z36" s="75">
        <f>AVERAGE(Z8:Z34)</f>
        <v>6.4003666666666668</v>
      </c>
      <c r="AA36" s="76"/>
    </row>
    <row r="37" spans="1:27" x14ac:dyDescent="0.3">
      <c r="A37" s="73" t="s">
        <v>28</v>
      </c>
      <c r="B37" s="74"/>
      <c r="C37" s="74"/>
      <c r="D37" s="75">
        <f>MIN(D8:D34)</f>
        <v>1.2937000000000001</v>
      </c>
      <c r="E37" s="74"/>
      <c r="F37" s="75">
        <f>MIN(F8:F34)</f>
        <v>1.4507000000000001</v>
      </c>
      <c r="G37" s="74"/>
      <c r="H37" s="75">
        <f>MIN(H8:H34)</f>
        <v>1.5498000000000001</v>
      </c>
      <c r="I37" s="74"/>
      <c r="J37" s="75">
        <f>MIN(J8:J34)</f>
        <v>1.7075</v>
      </c>
      <c r="K37" s="74"/>
      <c r="L37" s="75">
        <f>MIN(L8:L34)</f>
        <v>1.9967999999999999</v>
      </c>
      <c r="M37" s="74"/>
      <c r="N37" s="75">
        <f>MIN(N8:N34)</f>
        <v>2.0714000000000001</v>
      </c>
      <c r="O37" s="74"/>
      <c r="P37" s="75">
        <f>MIN(P8:P34)</f>
        <v>1.7377</v>
      </c>
      <c r="Q37" s="74"/>
      <c r="R37" s="75">
        <f>MIN(R8:R34)</f>
        <v>1.9348000000000001</v>
      </c>
      <c r="S37" s="74"/>
      <c r="T37" s="75">
        <f>MIN(T8:T34)</f>
        <v>2.5465</v>
      </c>
      <c r="U37" s="74"/>
      <c r="V37" s="75">
        <f>MIN(V8:V34)</f>
        <v>2.7873999999999999</v>
      </c>
      <c r="W37" s="74"/>
      <c r="X37" s="75">
        <f>MIN(X8:X34)</f>
        <v>0.20519999999999999</v>
      </c>
      <c r="Y37" s="74"/>
      <c r="Z37" s="75">
        <f>MIN(Z8:Z34)</f>
        <v>3.8433000000000002</v>
      </c>
      <c r="AA37" s="76"/>
    </row>
    <row r="38" spans="1:27" ht="15" thickBot="1" x14ac:dyDescent="0.35">
      <c r="A38" s="77" t="s">
        <v>29</v>
      </c>
      <c r="B38" s="78"/>
      <c r="C38" s="78"/>
      <c r="D38" s="79">
        <f>MAX(D8:D34)</f>
        <v>10.097300000000001</v>
      </c>
      <c r="E38" s="78"/>
      <c r="F38" s="79">
        <f>MAX(F8:F34)</f>
        <v>13.430199999999999</v>
      </c>
      <c r="G38" s="78"/>
      <c r="H38" s="79">
        <f>MAX(H8:H34)</f>
        <v>10.327999999999999</v>
      </c>
      <c r="I38" s="78"/>
      <c r="J38" s="79">
        <f>MAX(J8:J34)</f>
        <v>11.4366</v>
      </c>
      <c r="K38" s="78"/>
      <c r="L38" s="79">
        <f>MAX(L8:L34)</f>
        <v>14.6395</v>
      </c>
      <c r="M38" s="78"/>
      <c r="N38" s="79">
        <f>MAX(N8:N34)</f>
        <v>10.7628</v>
      </c>
      <c r="O38" s="78"/>
      <c r="P38" s="79">
        <f>MAX(P8:P34)</f>
        <v>8.3841999999999999</v>
      </c>
      <c r="Q38" s="78"/>
      <c r="R38" s="79">
        <f>MAX(R8:R34)</f>
        <v>8.4413</v>
      </c>
      <c r="S38" s="78"/>
      <c r="T38" s="79">
        <f>MAX(T8:T34)</f>
        <v>9.2617999999999991</v>
      </c>
      <c r="U38" s="78"/>
      <c r="V38" s="79">
        <f>MAX(V8:V34)</f>
        <v>9.15</v>
      </c>
      <c r="W38" s="78"/>
      <c r="X38" s="79">
        <f>MAX(X8:X34)</f>
        <v>8.5951000000000004</v>
      </c>
      <c r="Y38" s="78"/>
      <c r="Z38" s="79">
        <f>MAX(Z8:Z34)</f>
        <v>8.5889000000000006</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1588</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1203</v>
      </c>
      <c r="B8" s="64">
        <f>VLOOKUP($A8,'Return Data'!$B$7:$R$2843,3,0)</f>
        <v>44330</v>
      </c>
      <c r="C8" s="65">
        <f>VLOOKUP($A8,'Return Data'!$B$7:$R$2843,4,0)</f>
        <v>288.59899999999999</v>
      </c>
      <c r="D8" s="65">
        <f>VLOOKUP($A8,'Return Data'!$B$7:$R$2843,5,0)</f>
        <v>3.5230000000000001</v>
      </c>
      <c r="E8" s="66">
        <f t="shared" ref="E8:E24" si="0">RANK(D8,D$8:D$24,0)</f>
        <v>11</v>
      </c>
      <c r="F8" s="65">
        <f>VLOOKUP($A8,'Return Data'!$B$7:$R$2843,6,0)</f>
        <v>3.3313999999999999</v>
      </c>
      <c r="G8" s="66">
        <f t="shared" ref="G8:G24" si="1">RANK(F8,F$8:F$24,0)</f>
        <v>8</v>
      </c>
      <c r="H8" s="65">
        <f>VLOOKUP($A8,'Return Data'!$B$7:$R$2843,7,0)</f>
        <v>3.0388999999999999</v>
      </c>
      <c r="I8" s="66">
        <f t="shared" ref="I8:I24" si="2">RANK(H8,H$8:H$24,0)</f>
        <v>8</v>
      </c>
      <c r="J8" s="65">
        <f>VLOOKUP($A8,'Return Data'!$B$7:$R$2843,8,0)</f>
        <v>3.2616999999999998</v>
      </c>
      <c r="K8" s="66">
        <f t="shared" ref="K8:K24" si="3">RANK(J8,J$8:J$24,0)</f>
        <v>5</v>
      </c>
      <c r="L8" s="65">
        <f>VLOOKUP($A8,'Return Data'!$B$7:$R$2843,9,0)</f>
        <v>4.2964000000000002</v>
      </c>
      <c r="M8" s="66">
        <f t="shared" ref="M8:M24" si="4">RANK(L8,L$8:L$24,0)</f>
        <v>5</v>
      </c>
      <c r="N8" s="65">
        <f>VLOOKUP($A8,'Return Data'!$B$7:$R$2843,10,0)</f>
        <v>4.4645999999999999</v>
      </c>
      <c r="O8" s="66">
        <f t="shared" ref="O8:O24" si="5">RANK(N8,N$8:N$24,0)</f>
        <v>4</v>
      </c>
      <c r="P8" s="65">
        <f>VLOOKUP($A8,'Return Data'!$B$7:$R$2843,11,0)</f>
        <v>3.9217</v>
      </c>
      <c r="Q8" s="66">
        <f t="shared" ref="Q8:Q24" si="6">RANK(P8,P$8:P$24,0)</f>
        <v>3</v>
      </c>
      <c r="R8" s="65">
        <f>VLOOKUP($A8,'Return Data'!$B$7:$R$2843,12,0)</f>
        <v>4.2679999999999998</v>
      </c>
      <c r="S8" s="66">
        <f t="shared" ref="S8:S24" si="7">RANK(R8,R$8:R$24,0)</f>
        <v>2</v>
      </c>
      <c r="T8" s="65">
        <f>VLOOKUP($A8,'Return Data'!$B$7:$R$2843,13,0)</f>
        <v>5.3449</v>
      </c>
      <c r="U8" s="66">
        <f t="shared" ref="U8:U19" si="8">RANK(T8,T$8:T$24,0)</f>
        <v>2</v>
      </c>
      <c r="V8" s="65">
        <f>VLOOKUP($A8,'Return Data'!$B$7:$R$2843,17,0)</f>
        <v>6.6398999999999999</v>
      </c>
      <c r="W8" s="66">
        <f>RANK(V8,V$8:V$24,0)</f>
        <v>2</v>
      </c>
      <c r="X8" s="65">
        <f>VLOOKUP($A8,'Return Data'!$B$7:$R$2843,14,0)</f>
        <v>7.2453000000000003</v>
      </c>
      <c r="Y8" s="66">
        <f>RANK(X8,X$8:X$24,0)</f>
        <v>1</v>
      </c>
      <c r="Z8" s="65">
        <f>VLOOKUP($A8,'Return Data'!$B$7:$R$2843,16,0)</f>
        <v>7.9095000000000004</v>
      </c>
      <c r="AA8" s="67">
        <f t="shared" ref="AA8:AA24" si="9">RANK(Z8,Z$8:Z$24,0)</f>
        <v>5</v>
      </c>
    </row>
    <row r="9" spans="1:27" x14ac:dyDescent="0.3">
      <c r="A9" s="63" t="s">
        <v>1204</v>
      </c>
      <c r="B9" s="64">
        <f>VLOOKUP($A9,'Return Data'!$B$7:$R$2843,3,0)</f>
        <v>44330</v>
      </c>
      <c r="C9" s="65">
        <f>VLOOKUP($A9,'Return Data'!$B$7:$R$2843,4,0)</f>
        <v>1112.2601999999999</v>
      </c>
      <c r="D9" s="65">
        <f>VLOOKUP($A9,'Return Data'!$B$7:$R$2843,5,0)</f>
        <v>3.86</v>
      </c>
      <c r="E9" s="66">
        <f t="shared" si="0"/>
        <v>3</v>
      </c>
      <c r="F9" s="65">
        <f>VLOOKUP($A9,'Return Data'!$B$7:$R$2843,6,0)</f>
        <v>3.5747</v>
      </c>
      <c r="G9" s="66">
        <f t="shared" si="1"/>
        <v>4</v>
      </c>
      <c r="H9" s="65">
        <f>VLOOKUP($A9,'Return Data'!$B$7:$R$2843,7,0)</f>
        <v>3.202</v>
      </c>
      <c r="I9" s="66">
        <f t="shared" si="2"/>
        <v>5</v>
      </c>
      <c r="J9" s="65">
        <f>VLOOKUP($A9,'Return Data'!$B$7:$R$2843,8,0)</f>
        <v>3.3096999999999999</v>
      </c>
      <c r="K9" s="66">
        <f t="shared" si="3"/>
        <v>3</v>
      </c>
      <c r="L9" s="65">
        <f>VLOOKUP($A9,'Return Data'!$B$7:$R$2843,9,0)</f>
        <v>4.1437999999999997</v>
      </c>
      <c r="M9" s="66">
        <f t="shared" si="4"/>
        <v>8</v>
      </c>
      <c r="N9" s="65">
        <f>VLOOKUP($A9,'Return Data'!$B$7:$R$2843,10,0)</f>
        <v>4.2736999999999998</v>
      </c>
      <c r="O9" s="66">
        <f t="shared" si="5"/>
        <v>6</v>
      </c>
      <c r="P9" s="65">
        <f>VLOOKUP($A9,'Return Data'!$B$7:$R$2843,11,0)</f>
        <v>3.9033000000000002</v>
      </c>
      <c r="Q9" s="66">
        <f t="shared" si="6"/>
        <v>4</v>
      </c>
      <c r="R9" s="65">
        <f>VLOOKUP($A9,'Return Data'!$B$7:$R$2843,12,0)</f>
        <v>4.1818999999999997</v>
      </c>
      <c r="S9" s="66">
        <f t="shared" si="7"/>
        <v>4</v>
      </c>
      <c r="T9" s="65">
        <f>VLOOKUP($A9,'Return Data'!$B$7:$R$2843,13,0)</f>
        <v>5.0354000000000001</v>
      </c>
      <c r="U9" s="66">
        <f t="shared" si="8"/>
        <v>6</v>
      </c>
      <c r="V9" s="65"/>
      <c r="W9" s="66"/>
      <c r="X9" s="65"/>
      <c r="Y9" s="66"/>
      <c r="Z9" s="65">
        <f>VLOOKUP($A9,'Return Data'!$B$7:$R$2843,16,0)</f>
        <v>6.1859000000000002</v>
      </c>
      <c r="AA9" s="67">
        <f t="shared" si="9"/>
        <v>15</v>
      </c>
    </row>
    <row r="10" spans="1:27" x14ac:dyDescent="0.3">
      <c r="A10" s="63" t="s">
        <v>1206</v>
      </c>
      <c r="B10" s="64">
        <f>VLOOKUP($A10,'Return Data'!$B$7:$R$2843,3,0)</f>
        <v>44330</v>
      </c>
      <c r="C10" s="65">
        <f>VLOOKUP($A10,'Return Data'!$B$7:$R$2843,4,0)</f>
        <v>1094.7363</v>
      </c>
      <c r="D10" s="65">
        <f>VLOOKUP($A10,'Return Data'!$B$7:$R$2843,5,0)</f>
        <v>2.9712000000000001</v>
      </c>
      <c r="E10" s="66">
        <f t="shared" si="0"/>
        <v>17</v>
      </c>
      <c r="F10" s="65">
        <f>VLOOKUP($A10,'Return Data'!$B$7:$R$2843,6,0)</f>
        <v>2.9514</v>
      </c>
      <c r="G10" s="66">
        <f t="shared" si="1"/>
        <v>11</v>
      </c>
      <c r="H10" s="65">
        <f>VLOOKUP($A10,'Return Data'!$B$7:$R$2843,7,0)</f>
        <v>2.9380999999999999</v>
      </c>
      <c r="I10" s="66">
        <f t="shared" si="2"/>
        <v>12</v>
      </c>
      <c r="J10" s="65">
        <f>VLOOKUP($A10,'Return Data'!$B$7:$R$2843,8,0)</f>
        <v>2.9308999999999998</v>
      </c>
      <c r="K10" s="66">
        <f t="shared" si="3"/>
        <v>15</v>
      </c>
      <c r="L10" s="65">
        <f>VLOOKUP($A10,'Return Data'!$B$7:$R$2843,9,0)</f>
        <v>2.9076</v>
      </c>
      <c r="M10" s="66">
        <f t="shared" si="4"/>
        <v>17</v>
      </c>
      <c r="N10" s="65">
        <f>VLOOKUP($A10,'Return Data'!$B$7:$R$2843,10,0)</f>
        <v>2.9407000000000001</v>
      </c>
      <c r="O10" s="66">
        <f t="shared" si="5"/>
        <v>17</v>
      </c>
      <c r="P10" s="65">
        <f>VLOOKUP($A10,'Return Data'!$B$7:$R$2843,11,0)</f>
        <v>2.9</v>
      </c>
      <c r="Q10" s="66">
        <f t="shared" si="6"/>
        <v>17</v>
      </c>
      <c r="R10" s="65">
        <f>VLOOKUP($A10,'Return Data'!$B$7:$R$2843,12,0)</f>
        <v>3.1371000000000002</v>
      </c>
      <c r="S10" s="66">
        <f t="shared" si="7"/>
        <v>17</v>
      </c>
      <c r="T10" s="65">
        <f>VLOOKUP($A10,'Return Data'!$B$7:$R$2843,13,0)</f>
        <v>3.1890999999999998</v>
      </c>
      <c r="U10" s="66">
        <f t="shared" si="8"/>
        <v>16</v>
      </c>
      <c r="V10" s="65"/>
      <c r="W10" s="66"/>
      <c r="X10" s="65"/>
      <c r="Y10" s="66"/>
      <c r="Z10" s="65">
        <f>VLOOKUP($A10,'Return Data'!$B$7:$R$2843,16,0)</f>
        <v>4.8684000000000003</v>
      </c>
      <c r="AA10" s="67">
        <f t="shared" si="9"/>
        <v>16</v>
      </c>
    </row>
    <row r="11" spans="1:27" x14ac:dyDescent="0.3">
      <c r="A11" s="63" t="s">
        <v>1208</v>
      </c>
      <c r="B11" s="64">
        <f>VLOOKUP($A11,'Return Data'!$B$7:$R$2843,3,0)</f>
        <v>44330</v>
      </c>
      <c r="C11" s="65">
        <f>VLOOKUP($A11,'Return Data'!$B$7:$R$2843,4,0)</f>
        <v>42.336599999999997</v>
      </c>
      <c r="D11" s="65">
        <f>VLOOKUP($A11,'Return Data'!$B$7:$R$2843,5,0)</f>
        <v>3.363</v>
      </c>
      <c r="E11" s="66">
        <f t="shared" si="0"/>
        <v>13</v>
      </c>
      <c r="F11" s="65">
        <f>VLOOKUP($A11,'Return Data'!$B$7:$R$2843,6,0)</f>
        <v>1.9257</v>
      </c>
      <c r="G11" s="66">
        <f t="shared" si="1"/>
        <v>16</v>
      </c>
      <c r="H11" s="65">
        <f>VLOOKUP($A11,'Return Data'!$B$7:$R$2843,7,0)</f>
        <v>2.9451999999999998</v>
      </c>
      <c r="I11" s="66">
        <f t="shared" si="2"/>
        <v>11</v>
      </c>
      <c r="J11" s="65">
        <f>VLOOKUP($A11,'Return Data'!$B$7:$R$2843,8,0)</f>
        <v>3.2370000000000001</v>
      </c>
      <c r="K11" s="66">
        <f t="shared" si="3"/>
        <v>6</v>
      </c>
      <c r="L11" s="65">
        <f>VLOOKUP($A11,'Return Data'!$B$7:$R$2843,9,0)</f>
        <v>5.0305999999999997</v>
      </c>
      <c r="M11" s="66">
        <f t="shared" si="4"/>
        <v>1</v>
      </c>
      <c r="N11" s="65">
        <f>VLOOKUP($A11,'Return Data'!$B$7:$R$2843,10,0)</f>
        <v>4.6326000000000001</v>
      </c>
      <c r="O11" s="66">
        <f t="shared" si="5"/>
        <v>3</v>
      </c>
      <c r="P11" s="65">
        <f>VLOOKUP($A11,'Return Data'!$B$7:$R$2843,11,0)</f>
        <v>3.8527999999999998</v>
      </c>
      <c r="Q11" s="66">
        <f t="shared" si="6"/>
        <v>8</v>
      </c>
      <c r="R11" s="65">
        <f>VLOOKUP($A11,'Return Data'!$B$7:$R$2843,12,0)</f>
        <v>3.8763999999999998</v>
      </c>
      <c r="S11" s="66">
        <f t="shared" si="7"/>
        <v>11</v>
      </c>
      <c r="T11" s="65">
        <f>VLOOKUP($A11,'Return Data'!$B$7:$R$2843,13,0)</f>
        <v>4.9264999999999999</v>
      </c>
      <c r="U11" s="66">
        <f t="shared" si="8"/>
        <v>9</v>
      </c>
      <c r="V11" s="65">
        <f>VLOOKUP($A11,'Return Data'!$B$7:$R$2843,17,0)</f>
        <v>6.2671999999999999</v>
      </c>
      <c r="W11" s="66">
        <f t="shared" ref="W11:W19" si="10">RANK(V11,V$8:V$24,0)</f>
        <v>9</v>
      </c>
      <c r="X11" s="65">
        <f>VLOOKUP($A11,'Return Data'!$B$7:$R$2843,14,0)</f>
        <v>6.9009999999999998</v>
      </c>
      <c r="Y11" s="66">
        <f t="shared" ref="Y11:Y19" si="11">RANK(X11,X$8:X$24,0)</f>
        <v>9</v>
      </c>
      <c r="Z11" s="65">
        <f>VLOOKUP($A11,'Return Data'!$B$7:$R$2843,16,0)</f>
        <v>7.4649000000000001</v>
      </c>
      <c r="AA11" s="67">
        <f t="shared" si="9"/>
        <v>12</v>
      </c>
    </row>
    <row r="12" spans="1:27" x14ac:dyDescent="0.3">
      <c r="A12" s="63" t="s">
        <v>1211</v>
      </c>
      <c r="B12" s="64">
        <f>VLOOKUP($A12,'Return Data'!$B$7:$R$2843,3,0)</f>
        <v>44330</v>
      </c>
      <c r="C12" s="65">
        <f>VLOOKUP($A12,'Return Data'!$B$7:$R$2843,4,0)</f>
        <v>40.147300000000001</v>
      </c>
      <c r="D12" s="65">
        <f>VLOOKUP($A12,'Return Data'!$B$7:$R$2843,5,0)</f>
        <v>3.8647</v>
      </c>
      <c r="E12" s="66">
        <f t="shared" si="0"/>
        <v>1</v>
      </c>
      <c r="F12" s="65">
        <f>VLOOKUP($A12,'Return Data'!$B$7:$R$2843,6,0)</f>
        <v>3.2132000000000001</v>
      </c>
      <c r="G12" s="66">
        <f t="shared" si="1"/>
        <v>9</v>
      </c>
      <c r="H12" s="65">
        <f>VLOOKUP($A12,'Return Data'!$B$7:$R$2843,7,0)</f>
        <v>3.0278999999999998</v>
      </c>
      <c r="I12" s="66">
        <f t="shared" si="2"/>
        <v>9</v>
      </c>
      <c r="J12" s="65">
        <f>VLOOKUP($A12,'Return Data'!$B$7:$R$2843,8,0)</f>
        <v>2.9710999999999999</v>
      </c>
      <c r="K12" s="66">
        <f t="shared" si="3"/>
        <v>14</v>
      </c>
      <c r="L12" s="65">
        <f>VLOOKUP($A12,'Return Data'!$B$7:$R$2843,9,0)</f>
        <v>4.2805</v>
      </c>
      <c r="M12" s="66">
        <f t="shared" si="4"/>
        <v>6</v>
      </c>
      <c r="N12" s="65">
        <f>VLOOKUP($A12,'Return Data'!$B$7:$R$2843,10,0)</f>
        <v>4.1231</v>
      </c>
      <c r="O12" s="66">
        <f t="shared" si="5"/>
        <v>12</v>
      </c>
      <c r="P12" s="65">
        <f>VLOOKUP($A12,'Return Data'!$B$7:$R$2843,11,0)</f>
        <v>3.6442000000000001</v>
      </c>
      <c r="Q12" s="66">
        <f t="shared" si="6"/>
        <v>12</v>
      </c>
      <c r="R12" s="65">
        <f>VLOOKUP($A12,'Return Data'!$B$7:$R$2843,12,0)</f>
        <v>3.7980999999999998</v>
      </c>
      <c r="S12" s="66">
        <f t="shared" si="7"/>
        <v>12</v>
      </c>
      <c r="T12" s="65">
        <f>VLOOKUP($A12,'Return Data'!$B$7:$R$2843,13,0)</f>
        <v>4.8445999999999998</v>
      </c>
      <c r="U12" s="66">
        <f t="shared" si="8"/>
        <v>10</v>
      </c>
      <c r="V12" s="65">
        <f>VLOOKUP($A12,'Return Data'!$B$7:$R$2843,17,0)</f>
        <v>6.4416000000000002</v>
      </c>
      <c r="W12" s="66">
        <f t="shared" si="10"/>
        <v>6</v>
      </c>
      <c r="X12" s="65">
        <f>VLOOKUP($A12,'Return Data'!$B$7:$R$2843,14,0)</f>
        <v>7.1311</v>
      </c>
      <c r="Y12" s="66">
        <f t="shared" si="11"/>
        <v>3</v>
      </c>
      <c r="Z12" s="65">
        <f>VLOOKUP($A12,'Return Data'!$B$7:$R$2843,16,0)</f>
        <v>8.0721000000000007</v>
      </c>
      <c r="AA12" s="67">
        <f t="shared" si="9"/>
        <v>4</v>
      </c>
    </row>
    <row r="13" spans="1:27" x14ac:dyDescent="0.3">
      <c r="A13" s="63" t="s">
        <v>1213</v>
      </c>
      <c r="B13" s="64">
        <f>VLOOKUP($A13,'Return Data'!$B$7:$R$2843,3,0)</f>
        <v>44330</v>
      </c>
      <c r="C13" s="65">
        <f>VLOOKUP($A13,'Return Data'!$B$7:$R$2843,4,0)</f>
        <v>4496.1836999999996</v>
      </c>
      <c r="D13" s="65">
        <f>VLOOKUP($A13,'Return Data'!$B$7:$R$2843,5,0)</f>
        <v>3.7902999999999998</v>
      </c>
      <c r="E13" s="66">
        <f t="shared" si="0"/>
        <v>5</v>
      </c>
      <c r="F13" s="65">
        <f>VLOOKUP($A13,'Return Data'!$B$7:$R$2843,6,0)</f>
        <v>3.3527999999999998</v>
      </c>
      <c r="G13" s="66">
        <f t="shared" si="1"/>
        <v>7</v>
      </c>
      <c r="H13" s="65">
        <f>VLOOKUP($A13,'Return Data'!$B$7:$R$2843,7,0)</f>
        <v>3.1461000000000001</v>
      </c>
      <c r="I13" s="66">
        <f t="shared" si="2"/>
        <v>6</v>
      </c>
      <c r="J13" s="65">
        <f>VLOOKUP($A13,'Return Data'!$B$7:$R$2843,8,0)</f>
        <v>3.3529</v>
      </c>
      <c r="K13" s="66">
        <f t="shared" si="3"/>
        <v>2</v>
      </c>
      <c r="L13" s="65">
        <f>VLOOKUP($A13,'Return Data'!$B$7:$R$2843,9,0)</f>
        <v>4.3578000000000001</v>
      </c>
      <c r="M13" s="66">
        <f t="shared" si="4"/>
        <v>4</v>
      </c>
      <c r="N13" s="65">
        <f>VLOOKUP($A13,'Return Data'!$B$7:$R$2843,10,0)</f>
        <v>4.4337999999999997</v>
      </c>
      <c r="O13" s="66">
        <f t="shared" si="5"/>
        <v>5</v>
      </c>
      <c r="P13" s="65">
        <f>VLOOKUP($A13,'Return Data'!$B$7:$R$2843,11,0)</f>
        <v>3.8633999999999999</v>
      </c>
      <c r="Q13" s="66">
        <f t="shared" si="6"/>
        <v>6</v>
      </c>
      <c r="R13" s="65">
        <f>VLOOKUP($A13,'Return Data'!$B$7:$R$2843,12,0)</f>
        <v>4.1018999999999997</v>
      </c>
      <c r="S13" s="66">
        <f t="shared" si="7"/>
        <v>6</v>
      </c>
      <c r="T13" s="65">
        <f>VLOOKUP($A13,'Return Data'!$B$7:$R$2843,13,0)</f>
        <v>5.2619999999999996</v>
      </c>
      <c r="U13" s="66">
        <f t="shared" si="8"/>
        <v>3</v>
      </c>
      <c r="V13" s="65">
        <f>VLOOKUP($A13,'Return Data'!$B$7:$R$2843,17,0)</f>
        <v>6.6845999999999997</v>
      </c>
      <c r="W13" s="66">
        <f t="shared" si="10"/>
        <v>1</v>
      </c>
      <c r="X13" s="65">
        <f>VLOOKUP($A13,'Return Data'!$B$7:$R$2843,14,0)</f>
        <v>7.1525999999999996</v>
      </c>
      <c r="Y13" s="66">
        <f t="shared" si="11"/>
        <v>2</v>
      </c>
      <c r="Z13" s="65">
        <f>VLOOKUP($A13,'Return Data'!$B$7:$R$2843,16,0)</f>
        <v>7.7903000000000002</v>
      </c>
      <c r="AA13" s="67">
        <f t="shared" si="9"/>
        <v>6</v>
      </c>
    </row>
    <row r="14" spans="1:27" x14ac:dyDescent="0.3">
      <c r="A14" s="63" t="s">
        <v>1215</v>
      </c>
      <c r="B14" s="64">
        <f>VLOOKUP($A14,'Return Data'!$B$7:$R$2843,3,0)</f>
        <v>44330</v>
      </c>
      <c r="C14" s="65">
        <f>VLOOKUP($A14,'Return Data'!$B$7:$R$2843,4,0)</f>
        <v>296.66719999999998</v>
      </c>
      <c r="D14" s="65">
        <f>VLOOKUP($A14,'Return Data'!$B$7:$R$2843,5,0)</f>
        <v>3.8641000000000001</v>
      </c>
      <c r="E14" s="66">
        <f t="shared" si="0"/>
        <v>2</v>
      </c>
      <c r="F14" s="65">
        <f>VLOOKUP($A14,'Return Data'!$B$7:$R$2843,6,0)</f>
        <v>2.9329999999999998</v>
      </c>
      <c r="G14" s="66">
        <f t="shared" si="1"/>
        <v>12</v>
      </c>
      <c r="H14" s="65">
        <f>VLOOKUP($A14,'Return Data'!$B$7:$R$2843,7,0)</f>
        <v>3.0072999999999999</v>
      </c>
      <c r="I14" s="66">
        <f t="shared" si="2"/>
        <v>10</v>
      </c>
      <c r="J14" s="65">
        <f>VLOOKUP($A14,'Return Data'!$B$7:$R$2843,8,0)</f>
        <v>3.1614</v>
      </c>
      <c r="K14" s="66">
        <f t="shared" si="3"/>
        <v>10</v>
      </c>
      <c r="L14" s="65">
        <f>VLOOKUP($A14,'Return Data'!$B$7:$R$2843,9,0)</f>
        <v>4.1376999999999997</v>
      </c>
      <c r="M14" s="66">
        <f t="shared" si="4"/>
        <v>9</v>
      </c>
      <c r="N14" s="65">
        <f>VLOOKUP($A14,'Return Data'!$B$7:$R$2843,10,0)</f>
        <v>4.2122999999999999</v>
      </c>
      <c r="O14" s="66">
        <f t="shared" si="5"/>
        <v>9</v>
      </c>
      <c r="P14" s="65">
        <f>VLOOKUP($A14,'Return Data'!$B$7:$R$2843,11,0)</f>
        <v>3.7513000000000001</v>
      </c>
      <c r="Q14" s="66">
        <f t="shared" si="6"/>
        <v>10</v>
      </c>
      <c r="R14" s="65">
        <f>VLOOKUP($A14,'Return Data'!$B$7:$R$2843,12,0)</f>
        <v>4.0599999999999996</v>
      </c>
      <c r="S14" s="66">
        <f t="shared" si="7"/>
        <v>8</v>
      </c>
      <c r="T14" s="65">
        <f>VLOOKUP($A14,'Return Data'!$B$7:$R$2843,13,0)</f>
        <v>5.0683999999999996</v>
      </c>
      <c r="U14" s="66">
        <f t="shared" si="8"/>
        <v>5</v>
      </c>
      <c r="V14" s="65">
        <f>VLOOKUP($A14,'Return Data'!$B$7:$R$2843,17,0)</f>
        <v>6.3503999999999996</v>
      </c>
      <c r="W14" s="66">
        <f t="shared" si="10"/>
        <v>7</v>
      </c>
      <c r="X14" s="65">
        <f>VLOOKUP($A14,'Return Data'!$B$7:$R$2843,14,0)</f>
        <v>6.9497</v>
      </c>
      <c r="Y14" s="66">
        <f t="shared" si="11"/>
        <v>7</v>
      </c>
      <c r="Z14" s="65">
        <f>VLOOKUP($A14,'Return Data'!$B$7:$R$2843,16,0)</f>
        <v>7.7427000000000001</v>
      </c>
      <c r="AA14" s="67">
        <f t="shared" si="9"/>
        <v>9</v>
      </c>
    </row>
    <row r="15" spans="1:27" x14ac:dyDescent="0.3">
      <c r="A15" s="63" t="s">
        <v>1216</v>
      </c>
      <c r="B15" s="64">
        <f>VLOOKUP($A15,'Return Data'!$B$7:$R$2843,3,0)</f>
        <v>44330</v>
      </c>
      <c r="C15" s="65">
        <f>VLOOKUP($A15,'Return Data'!$B$7:$R$2843,4,0)</f>
        <v>33.799999999999997</v>
      </c>
      <c r="D15" s="65">
        <f>VLOOKUP($A15,'Return Data'!$B$7:$R$2843,5,0)</f>
        <v>3.5642999999999998</v>
      </c>
      <c r="E15" s="66">
        <f t="shared" si="0"/>
        <v>9</v>
      </c>
      <c r="F15" s="65">
        <f>VLOOKUP($A15,'Return Data'!$B$7:$R$2843,6,0)</f>
        <v>2.8803999999999998</v>
      </c>
      <c r="G15" s="66">
        <f t="shared" si="1"/>
        <v>13</v>
      </c>
      <c r="H15" s="65">
        <f>VLOOKUP($A15,'Return Data'!$B$7:$R$2843,7,0)</f>
        <v>2.6393</v>
      </c>
      <c r="I15" s="66">
        <f t="shared" si="2"/>
        <v>17</v>
      </c>
      <c r="J15" s="65">
        <f>VLOOKUP($A15,'Return Data'!$B$7:$R$2843,8,0)</f>
        <v>2.9112</v>
      </c>
      <c r="K15" s="66">
        <f t="shared" si="3"/>
        <v>16</v>
      </c>
      <c r="L15" s="65">
        <f>VLOOKUP($A15,'Return Data'!$B$7:$R$2843,9,0)</f>
        <v>4.0334000000000003</v>
      </c>
      <c r="M15" s="66">
        <f t="shared" si="4"/>
        <v>12</v>
      </c>
      <c r="N15" s="65">
        <f>VLOOKUP($A15,'Return Data'!$B$7:$R$2843,10,0)</f>
        <v>4.1955999999999998</v>
      </c>
      <c r="O15" s="66">
        <f t="shared" si="5"/>
        <v>10</v>
      </c>
      <c r="P15" s="65">
        <f>VLOOKUP($A15,'Return Data'!$B$7:$R$2843,11,0)</f>
        <v>3.6219000000000001</v>
      </c>
      <c r="Q15" s="66">
        <f t="shared" si="6"/>
        <v>13</v>
      </c>
      <c r="R15" s="65">
        <f>VLOOKUP($A15,'Return Data'!$B$7:$R$2843,12,0)</f>
        <v>3.7117</v>
      </c>
      <c r="S15" s="66">
        <f t="shared" si="7"/>
        <v>14</v>
      </c>
      <c r="T15" s="65">
        <f>VLOOKUP($A15,'Return Data'!$B$7:$R$2843,13,0)</f>
        <v>4.5643000000000002</v>
      </c>
      <c r="U15" s="66">
        <f t="shared" si="8"/>
        <v>13</v>
      </c>
      <c r="V15" s="65">
        <f>VLOOKUP($A15,'Return Data'!$B$7:$R$2843,17,0)</f>
        <v>5.8609999999999998</v>
      </c>
      <c r="W15" s="66">
        <f t="shared" si="10"/>
        <v>13</v>
      </c>
      <c r="X15" s="65">
        <f>VLOOKUP($A15,'Return Data'!$B$7:$R$2843,14,0)</f>
        <v>6.4452999999999996</v>
      </c>
      <c r="Y15" s="66">
        <f t="shared" si="11"/>
        <v>12</v>
      </c>
      <c r="Z15" s="65">
        <f>VLOOKUP($A15,'Return Data'!$B$7:$R$2843,16,0)</f>
        <v>7.6860999999999997</v>
      </c>
      <c r="AA15" s="67">
        <f t="shared" si="9"/>
        <v>11</v>
      </c>
    </row>
    <row r="16" spans="1:27" x14ac:dyDescent="0.3">
      <c r="A16" s="63" t="s">
        <v>1221</v>
      </c>
      <c r="B16" s="64">
        <f>VLOOKUP($A16,'Return Data'!$B$7:$R$2843,3,0)</f>
        <v>44330</v>
      </c>
      <c r="C16" s="65">
        <f>VLOOKUP($A16,'Return Data'!$B$7:$R$2843,4,0)</f>
        <v>2457.6462000000001</v>
      </c>
      <c r="D16" s="65">
        <f>VLOOKUP($A16,'Return Data'!$B$7:$R$2843,5,0)</f>
        <v>3.1818</v>
      </c>
      <c r="E16" s="66">
        <f t="shared" si="0"/>
        <v>15</v>
      </c>
      <c r="F16" s="65">
        <f>VLOOKUP($A16,'Return Data'!$B$7:$R$2843,6,0)</f>
        <v>1.8977999999999999</v>
      </c>
      <c r="G16" s="66">
        <f t="shared" si="1"/>
        <v>17</v>
      </c>
      <c r="H16" s="65">
        <f>VLOOKUP($A16,'Return Data'!$B$7:$R$2843,7,0)</f>
        <v>2.8258999999999999</v>
      </c>
      <c r="I16" s="66">
        <f t="shared" si="2"/>
        <v>16</v>
      </c>
      <c r="J16" s="65">
        <f>VLOOKUP($A16,'Return Data'!$B$7:$R$2843,8,0)</f>
        <v>3.0514999999999999</v>
      </c>
      <c r="K16" s="66">
        <f t="shared" si="3"/>
        <v>11</v>
      </c>
      <c r="L16" s="65">
        <f>VLOOKUP($A16,'Return Data'!$B$7:$R$2843,9,0)</f>
        <v>4.7398999999999996</v>
      </c>
      <c r="M16" s="66">
        <f t="shared" si="4"/>
        <v>2</v>
      </c>
      <c r="N16" s="65">
        <f>VLOOKUP($A16,'Return Data'!$B$7:$R$2843,10,0)</f>
        <v>4.7032999999999996</v>
      </c>
      <c r="O16" s="66">
        <f t="shared" si="5"/>
        <v>2</v>
      </c>
      <c r="P16" s="65">
        <f>VLOOKUP($A16,'Return Data'!$B$7:$R$2843,11,0)</f>
        <v>3.9759000000000002</v>
      </c>
      <c r="Q16" s="66">
        <f t="shared" si="6"/>
        <v>2</v>
      </c>
      <c r="R16" s="65">
        <f>VLOOKUP($A16,'Return Data'!$B$7:$R$2843,12,0)</f>
        <v>4.0050999999999997</v>
      </c>
      <c r="S16" s="66">
        <f t="shared" si="7"/>
        <v>9</v>
      </c>
      <c r="T16" s="65">
        <f>VLOOKUP($A16,'Return Data'!$B$7:$R$2843,13,0)</f>
        <v>4.9661999999999997</v>
      </c>
      <c r="U16" s="66">
        <f t="shared" si="8"/>
        <v>8</v>
      </c>
      <c r="V16" s="65">
        <f>VLOOKUP($A16,'Return Data'!$B$7:$R$2843,17,0)</f>
        <v>5.9279999999999999</v>
      </c>
      <c r="W16" s="66">
        <f t="shared" si="10"/>
        <v>12</v>
      </c>
      <c r="X16" s="65">
        <f>VLOOKUP($A16,'Return Data'!$B$7:$R$2843,14,0)</f>
        <v>6.6356999999999999</v>
      </c>
      <c r="Y16" s="66">
        <f t="shared" si="11"/>
        <v>11</v>
      </c>
      <c r="Z16" s="65">
        <f>VLOOKUP($A16,'Return Data'!$B$7:$R$2843,16,0)</f>
        <v>8.1720000000000006</v>
      </c>
      <c r="AA16" s="67">
        <f t="shared" si="9"/>
        <v>1</v>
      </c>
    </row>
    <row r="17" spans="1:27" x14ac:dyDescent="0.3">
      <c r="A17" s="63" t="s">
        <v>1225</v>
      </c>
      <c r="B17" s="64">
        <f>VLOOKUP($A17,'Return Data'!$B$7:$R$2843,3,0)</f>
        <v>44330</v>
      </c>
      <c r="C17" s="65">
        <f>VLOOKUP($A17,'Return Data'!$B$7:$R$2843,4,0)</f>
        <v>3499.2148999999999</v>
      </c>
      <c r="D17" s="65">
        <f>VLOOKUP($A17,'Return Data'!$B$7:$R$2843,5,0)</f>
        <v>3.5910000000000002</v>
      </c>
      <c r="E17" s="66">
        <f t="shared" si="0"/>
        <v>8</v>
      </c>
      <c r="F17" s="65">
        <f>VLOOKUP($A17,'Return Data'!$B$7:$R$2843,6,0)</f>
        <v>3.4832000000000001</v>
      </c>
      <c r="G17" s="66">
        <f t="shared" si="1"/>
        <v>6</v>
      </c>
      <c r="H17" s="65">
        <f>VLOOKUP($A17,'Return Data'!$B$7:$R$2843,7,0)</f>
        <v>2.8650000000000002</v>
      </c>
      <c r="I17" s="66">
        <f t="shared" si="2"/>
        <v>13</v>
      </c>
      <c r="J17" s="65">
        <f>VLOOKUP($A17,'Return Data'!$B$7:$R$2843,8,0)</f>
        <v>2.9754999999999998</v>
      </c>
      <c r="K17" s="66">
        <f t="shared" si="3"/>
        <v>12</v>
      </c>
      <c r="L17" s="65">
        <f>VLOOKUP($A17,'Return Data'!$B$7:$R$2843,9,0)</f>
        <v>3.8054999999999999</v>
      </c>
      <c r="M17" s="66">
        <f t="shared" si="4"/>
        <v>13</v>
      </c>
      <c r="N17" s="65">
        <f>VLOOKUP($A17,'Return Data'!$B$7:$R$2843,10,0)</f>
        <v>4.0944000000000003</v>
      </c>
      <c r="O17" s="66">
        <f t="shared" si="5"/>
        <v>13</v>
      </c>
      <c r="P17" s="65">
        <f>VLOOKUP($A17,'Return Data'!$B$7:$R$2843,11,0)</f>
        <v>3.68</v>
      </c>
      <c r="Q17" s="66">
        <f t="shared" si="6"/>
        <v>11</v>
      </c>
      <c r="R17" s="65">
        <f>VLOOKUP($A17,'Return Data'!$B$7:$R$2843,12,0)</f>
        <v>3.9529000000000001</v>
      </c>
      <c r="S17" s="66">
        <f t="shared" si="7"/>
        <v>10</v>
      </c>
      <c r="T17" s="65">
        <f>VLOOKUP($A17,'Return Data'!$B$7:$R$2843,13,0)</f>
        <v>4.5698999999999996</v>
      </c>
      <c r="U17" s="66">
        <f t="shared" si="8"/>
        <v>12</v>
      </c>
      <c r="V17" s="65">
        <f>VLOOKUP($A17,'Return Data'!$B$7:$R$2843,17,0)</f>
        <v>6.0171000000000001</v>
      </c>
      <c r="W17" s="66">
        <f t="shared" si="10"/>
        <v>11</v>
      </c>
      <c r="X17" s="65">
        <f>VLOOKUP($A17,'Return Data'!$B$7:$R$2843,14,0)</f>
        <v>6.7614000000000001</v>
      </c>
      <c r="Y17" s="66">
        <f t="shared" si="11"/>
        <v>10</v>
      </c>
      <c r="Z17" s="65">
        <f>VLOOKUP($A17,'Return Data'!$B$7:$R$2843,16,0)</f>
        <v>7.6913</v>
      </c>
      <c r="AA17" s="67">
        <f t="shared" si="9"/>
        <v>10</v>
      </c>
    </row>
    <row r="18" spans="1:27" x14ac:dyDescent="0.3">
      <c r="A18" s="63" t="s">
        <v>1226</v>
      </c>
      <c r="B18" s="64">
        <f>VLOOKUP($A18,'Return Data'!$B$7:$R$2843,3,0)</f>
        <v>44330</v>
      </c>
      <c r="C18" s="65">
        <f>VLOOKUP($A18,'Return Data'!$B$7:$R$2843,4,0)</f>
        <v>32.309134543272798</v>
      </c>
      <c r="D18" s="65">
        <f>VLOOKUP($A18,'Return Data'!$B$7:$R$2843,5,0)</f>
        <v>3.3048000000000002</v>
      </c>
      <c r="E18" s="66">
        <f t="shared" si="0"/>
        <v>14</v>
      </c>
      <c r="F18" s="65">
        <f>VLOOKUP($A18,'Return Data'!$B$7:$R$2843,6,0)</f>
        <v>3.1638999999999999</v>
      </c>
      <c r="G18" s="66">
        <f t="shared" si="1"/>
        <v>10</v>
      </c>
      <c r="H18" s="65">
        <f>VLOOKUP($A18,'Return Data'!$B$7:$R$2843,7,0)</f>
        <v>3.0760999999999998</v>
      </c>
      <c r="I18" s="66">
        <f t="shared" si="2"/>
        <v>7</v>
      </c>
      <c r="J18" s="65">
        <f>VLOOKUP($A18,'Return Data'!$B$7:$R$2843,8,0)</f>
        <v>2.9081000000000001</v>
      </c>
      <c r="K18" s="66">
        <f t="shared" si="3"/>
        <v>17</v>
      </c>
      <c r="L18" s="65">
        <f>VLOOKUP($A18,'Return Data'!$B$7:$R$2843,9,0)</f>
        <v>3.1541000000000001</v>
      </c>
      <c r="M18" s="66">
        <f t="shared" si="4"/>
        <v>16</v>
      </c>
      <c r="N18" s="65">
        <f>VLOOKUP($A18,'Return Data'!$B$7:$R$2843,10,0)</f>
        <v>3.3117999999999999</v>
      </c>
      <c r="O18" s="66">
        <f t="shared" si="5"/>
        <v>16</v>
      </c>
      <c r="P18" s="65">
        <f>VLOOKUP($A18,'Return Data'!$B$7:$R$2843,11,0)</f>
        <v>3.1970999999999998</v>
      </c>
      <c r="Q18" s="66">
        <f t="shared" si="6"/>
        <v>16</v>
      </c>
      <c r="R18" s="65">
        <f>VLOOKUP($A18,'Return Data'!$B$7:$R$2843,12,0)</f>
        <v>3.4582000000000002</v>
      </c>
      <c r="S18" s="66">
        <f t="shared" si="7"/>
        <v>16</v>
      </c>
      <c r="T18" s="65">
        <f>VLOOKUP($A18,'Return Data'!$B$7:$R$2843,13,0)</f>
        <v>4.1943000000000001</v>
      </c>
      <c r="U18" s="66">
        <f t="shared" si="8"/>
        <v>14</v>
      </c>
      <c r="V18" s="65">
        <f>VLOOKUP($A18,'Return Data'!$B$7:$R$2843,17,0)</f>
        <v>6.6271000000000004</v>
      </c>
      <c r="W18" s="66">
        <f t="shared" si="10"/>
        <v>3</v>
      </c>
      <c r="X18" s="65">
        <f>VLOOKUP($A18,'Return Data'!$B$7:$R$2843,14,0)</f>
        <v>6.9485999999999999</v>
      </c>
      <c r="Y18" s="66">
        <f t="shared" si="11"/>
        <v>8</v>
      </c>
      <c r="Z18" s="65">
        <f>VLOOKUP($A18,'Return Data'!$B$7:$R$2843,16,0)</f>
        <v>8.0937000000000001</v>
      </c>
      <c r="AA18" s="67">
        <f t="shared" si="9"/>
        <v>3</v>
      </c>
    </row>
    <row r="19" spans="1:27" x14ac:dyDescent="0.3">
      <c r="A19" s="63" t="s">
        <v>1229</v>
      </c>
      <c r="B19" s="64">
        <f>VLOOKUP($A19,'Return Data'!$B$7:$R$2843,3,0)</f>
        <v>44330</v>
      </c>
      <c r="C19" s="65">
        <f>VLOOKUP($A19,'Return Data'!$B$7:$R$2843,4,0)</f>
        <v>3235.4524999999999</v>
      </c>
      <c r="D19" s="65">
        <f>VLOOKUP($A19,'Return Data'!$B$7:$R$2843,5,0)</f>
        <v>3.8206000000000002</v>
      </c>
      <c r="E19" s="66">
        <f t="shared" si="0"/>
        <v>4</v>
      </c>
      <c r="F19" s="65">
        <f>VLOOKUP($A19,'Return Data'!$B$7:$R$2843,6,0)</f>
        <v>3.7631000000000001</v>
      </c>
      <c r="G19" s="66">
        <f t="shared" si="1"/>
        <v>2</v>
      </c>
      <c r="H19" s="65">
        <f>VLOOKUP($A19,'Return Data'!$B$7:$R$2843,7,0)</f>
        <v>3.3637999999999999</v>
      </c>
      <c r="I19" s="66">
        <f t="shared" si="2"/>
        <v>3</v>
      </c>
      <c r="J19" s="65">
        <f>VLOOKUP($A19,'Return Data'!$B$7:$R$2843,8,0)</f>
        <v>3.2368000000000001</v>
      </c>
      <c r="K19" s="66">
        <f t="shared" si="3"/>
        <v>7</v>
      </c>
      <c r="L19" s="65">
        <f>VLOOKUP($A19,'Return Data'!$B$7:$R$2843,9,0)</f>
        <v>4.08</v>
      </c>
      <c r="M19" s="66">
        <f t="shared" si="4"/>
        <v>10</v>
      </c>
      <c r="N19" s="65">
        <f>VLOOKUP($A19,'Return Data'!$B$7:$R$2843,10,0)</f>
        <v>4.2386999999999997</v>
      </c>
      <c r="O19" s="66">
        <f t="shared" si="5"/>
        <v>8</v>
      </c>
      <c r="P19" s="65">
        <f>VLOOKUP($A19,'Return Data'!$B$7:$R$2843,11,0)</f>
        <v>3.8814000000000002</v>
      </c>
      <c r="Q19" s="66">
        <f t="shared" si="6"/>
        <v>5</v>
      </c>
      <c r="R19" s="65">
        <f>VLOOKUP($A19,'Return Data'!$B$7:$R$2843,12,0)</f>
        <v>4.1193</v>
      </c>
      <c r="S19" s="66">
        <f t="shared" si="7"/>
        <v>5</v>
      </c>
      <c r="T19" s="65">
        <f>VLOOKUP($A19,'Return Data'!$B$7:$R$2843,13,0)</f>
        <v>4.8417000000000003</v>
      </c>
      <c r="U19" s="66">
        <f t="shared" si="8"/>
        <v>11</v>
      </c>
      <c r="V19" s="65">
        <f>VLOOKUP($A19,'Return Data'!$B$7:$R$2843,17,0)</f>
        <v>6.2958999999999996</v>
      </c>
      <c r="W19" s="66">
        <f t="shared" si="10"/>
        <v>8</v>
      </c>
      <c r="X19" s="65">
        <f>VLOOKUP($A19,'Return Data'!$B$7:$R$2843,14,0)</f>
        <v>7.0212000000000003</v>
      </c>
      <c r="Y19" s="66">
        <f t="shared" si="11"/>
        <v>5</v>
      </c>
      <c r="Z19" s="65">
        <f>VLOOKUP($A19,'Return Data'!$B$7:$R$2843,16,0)</f>
        <v>7.7648000000000001</v>
      </c>
      <c r="AA19" s="67">
        <f t="shared" si="9"/>
        <v>8</v>
      </c>
    </row>
    <row r="20" spans="1:27" x14ac:dyDescent="0.3">
      <c r="A20" s="63" t="s">
        <v>1230</v>
      </c>
      <c r="B20" s="64">
        <f>VLOOKUP($A20,'Return Data'!$B$7:$R$2843,3,0)</f>
        <v>44330</v>
      </c>
      <c r="C20" s="65">
        <f>VLOOKUP($A20,'Return Data'!$B$7:$R$2843,4,0)</f>
        <v>1057.4804999999999</v>
      </c>
      <c r="D20" s="65">
        <f>VLOOKUP($A20,'Return Data'!$B$7:$R$2843,5,0)</f>
        <v>3.0240999999999998</v>
      </c>
      <c r="E20" s="66">
        <f t="shared" si="0"/>
        <v>16</v>
      </c>
      <c r="F20" s="65">
        <f>VLOOKUP($A20,'Return Data'!$B$7:$R$2843,6,0)</f>
        <v>3.9371999999999998</v>
      </c>
      <c r="G20" s="66">
        <f t="shared" si="1"/>
        <v>1</v>
      </c>
      <c r="H20" s="65">
        <f>VLOOKUP($A20,'Return Data'!$B$7:$R$2843,7,0)</f>
        <v>3.8142999999999998</v>
      </c>
      <c r="I20" s="66">
        <f t="shared" si="2"/>
        <v>1</v>
      </c>
      <c r="J20" s="65">
        <f>VLOOKUP($A20,'Return Data'!$B$7:$R$2843,8,0)</f>
        <v>3.585</v>
      </c>
      <c r="K20" s="66">
        <f t="shared" si="3"/>
        <v>1</v>
      </c>
      <c r="L20" s="65">
        <f>VLOOKUP($A20,'Return Data'!$B$7:$R$2843,9,0)</f>
        <v>3.7421000000000002</v>
      </c>
      <c r="M20" s="66">
        <f t="shared" si="4"/>
        <v>14</v>
      </c>
      <c r="N20" s="65">
        <f>VLOOKUP($A20,'Return Data'!$B$7:$R$2843,10,0)</f>
        <v>3.8755000000000002</v>
      </c>
      <c r="O20" s="66">
        <f t="shared" si="5"/>
        <v>14</v>
      </c>
      <c r="P20" s="65">
        <f>VLOOKUP($A20,'Return Data'!$B$7:$R$2843,11,0)</f>
        <v>3.5811999999999999</v>
      </c>
      <c r="Q20" s="66">
        <f t="shared" si="6"/>
        <v>14</v>
      </c>
      <c r="R20" s="65">
        <f>VLOOKUP($A20,'Return Data'!$B$7:$R$2843,12,0)</f>
        <v>3.7928999999999999</v>
      </c>
      <c r="S20" s="66">
        <f t="shared" si="7"/>
        <v>13</v>
      </c>
      <c r="T20" s="65"/>
      <c r="U20" s="66"/>
      <c r="V20" s="65"/>
      <c r="W20" s="66"/>
      <c r="X20" s="65"/>
      <c r="Y20" s="66"/>
      <c r="Z20" s="65">
        <f>VLOOKUP($A20,'Return Data'!$B$7:$R$2843,16,0)</f>
        <v>4.8125999999999998</v>
      </c>
      <c r="AA20" s="67">
        <f t="shared" si="9"/>
        <v>17</v>
      </c>
    </row>
    <row r="21" spans="1:27" x14ac:dyDescent="0.3">
      <c r="A21" s="63" t="s">
        <v>1234</v>
      </c>
      <c r="B21" s="64">
        <f>VLOOKUP($A21,'Return Data'!$B$7:$R$2843,3,0)</f>
        <v>44330</v>
      </c>
      <c r="C21" s="65">
        <f>VLOOKUP($A21,'Return Data'!$B$7:$R$2843,4,0)</f>
        <v>34.360500000000002</v>
      </c>
      <c r="D21" s="65">
        <f>VLOOKUP($A21,'Return Data'!$B$7:$R$2843,5,0)</f>
        <v>3.7187000000000001</v>
      </c>
      <c r="E21" s="66">
        <f t="shared" si="0"/>
        <v>7</v>
      </c>
      <c r="F21" s="65">
        <f>VLOOKUP($A21,'Return Data'!$B$7:$R$2843,6,0)</f>
        <v>2.6917</v>
      </c>
      <c r="G21" s="66">
        <f t="shared" si="1"/>
        <v>14</v>
      </c>
      <c r="H21" s="65">
        <f>VLOOKUP($A21,'Return Data'!$B$7:$R$2843,7,0)</f>
        <v>2.8544999999999998</v>
      </c>
      <c r="I21" s="66">
        <f t="shared" si="2"/>
        <v>15</v>
      </c>
      <c r="J21" s="65">
        <f>VLOOKUP($A21,'Return Data'!$B$7:$R$2843,8,0)</f>
        <v>3.1983000000000001</v>
      </c>
      <c r="K21" s="66">
        <f t="shared" si="3"/>
        <v>9</v>
      </c>
      <c r="L21" s="65">
        <f>VLOOKUP($A21,'Return Data'!$B$7:$R$2843,9,0)</f>
        <v>4.2314999999999996</v>
      </c>
      <c r="M21" s="66">
        <f t="shared" si="4"/>
        <v>7</v>
      </c>
      <c r="N21" s="65">
        <f>VLOOKUP($A21,'Return Data'!$B$7:$R$2843,10,0)</f>
        <v>4.2659000000000002</v>
      </c>
      <c r="O21" s="66">
        <f t="shared" si="5"/>
        <v>7</v>
      </c>
      <c r="P21" s="65">
        <f>VLOOKUP($A21,'Return Data'!$B$7:$R$2843,11,0)</f>
        <v>3.8609</v>
      </c>
      <c r="Q21" s="66">
        <f t="shared" si="6"/>
        <v>7</v>
      </c>
      <c r="R21" s="65">
        <f>VLOOKUP($A21,'Return Data'!$B$7:$R$2843,12,0)</f>
        <v>4.1833999999999998</v>
      </c>
      <c r="S21" s="66">
        <f t="shared" si="7"/>
        <v>3</v>
      </c>
      <c r="T21" s="65">
        <f>VLOOKUP($A21,'Return Data'!$B$7:$R$2843,13,0)</f>
        <v>5.1172000000000004</v>
      </c>
      <c r="U21" s="66">
        <f>RANK(T21,T$8:T$24,0)</f>
        <v>4</v>
      </c>
      <c r="V21" s="65">
        <f>VLOOKUP($A21,'Return Data'!$B$7:$R$2843,17,0)</f>
        <v>6.4846000000000004</v>
      </c>
      <c r="W21" s="66">
        <f>RANK(V21,V$8:V$24,0)</f>
        <v>5</v>
      </c>
      <c r="X21" s="65">
        <f>VLOOKUP($A21,'Return Data'!$B$7:$R$2843,14,0)</f>
        <v>7.0854999999999997</v>
      </c>
      <c r="Y21" s="66">
        <f>RANK(X21,X$8:X$24,0)</f>
        <v>4</v>
      </c>
      <c r="Z21" s="65">
        <f>VLOOKUP($A21,'Return Data'!$B$7:$R$2843,16,0)</f>
        <v>8.1279000000000003</v>
      </c>
      <c r="AA21" s="67">
        <f t="shared" si="9"/>
        <v>2</v>
      </c>
    </row>
    <row r="22" spans="1:27" x14ac:dyDescent="0.3">
      <c r="A22" s="63" t="s">
        <v>1236</v>
      </c>
      <c r="B22" s="64">
        <f>VLOOKUP($A22,'Return Data'!$B$7:$R$2843,3,0)</f>
        <v>44330</v>
      </c>
      <c r="C22" s="65">
        <f>VLOOKUP($A22,'Return Data'!$B$7:$R$2843,4,0)</f>
        <v>11.759</v>
      </c>
      <c r="D22" s="65">
        <f>VLOOKUP($A22,'Return Data'!$B$7:$R$2843,5,0)</f>
        <v>3.415</v>
      </c>
      <c r="E22" s="66">
        <f t="shared" si="0"/>
        <v>12</v>
      </c>
      <c r="F22" s="65">
        <f>VLOOKUP($A22,'Return Data'!$B$7:$R$2843,6,0)</f>
        <v>3.5188999999999999</v>
      </c>
      <c r="G22" s="66">
        <f t="shared" si="1"/>
        <v>5</v>
      </c>
      <c r="H22" s="65">
        <f>VLOOKUP($A22,'Return Data'!$B$7:$R$2843,7,0)</f>
        <v>3.5497999999999998</v>
      </c>
      <c r="I22" s="66">
        <f t="shared" si="2"/>
        <v>2</v>
      </c>
      <c r="J22" s="65">
        <f>VLOOKUP($A22,'Return Data'!$B$7:$R$2843,8,0)</f>
        <v>2.9744000000000002</v>
      </c>
      <c r="K22" s="66">
        <f t="shared" si="3"/>
        <v>13</v>
      </c>
      <c r="L22" s="65">
        <f>VLOOKUP($A22,'Return Data'!$B$7:$R$2843,9,0)</f>
        <v>3.3759000000000001</v>
      </c>
      <c r="M22" s="66">
        <f t="shared" si="4"/>
        <v>15</v>
      </c>
      <c r="N22" s="65">
        <f>VLOOKUP($A22,'Return Data'!$B$7:$R$2843,10,0)</f>
        <v>3.5200999999999998</v>
      </c>
      <c r="O22" s="66">
        <f t="shared" si="5"/>
        <v>15</v>
      </c>
      <c r="P22" s="65">
        <f>VLOOKUP($A22,'Return Data'!$B$7:$R$2843,11,0)</f>
        <v>3.4152999999999998</v>
      </c>
      <c r="Q22" s="66">
        <f t="shared" si="6"/>
        <v>15</v>
      </c>
      <c r="R22" s="65">
        <f>VLOOKUP($A22,'Return Data'!$B$7:$R$2843,12,0)</f>
        <v>3.5207000000000002</v>
      </c>
      <c r="S22" s="66">
        <f t="shared" si="7"/>
        <v>15</v>
      </c>
      <c r="T22" s="65">
        <f>VLOOKUP($A22,'Return Data'!$B$7:$R$2843,13,0)</f>
        <v>4.0067000000000004</v>
      </c>
      <c r="U22" s="66">
        <f>RANK(T22,T$8:T$24,0)</f>
        <v>15</v>
      </c>
      <c r="V22" s="65">
        <f>VLOOKUP($A22,'Return Data'!$B$7:$R$2843,17,0)</f>
        <v>5.7083000000000004</v>
      </c>
      <c r="W22" s="66">
        <f>RANK(V22,V$8:V$24,0)</f>
        <v>14</v>
      </c>
      <c r="X22" s="65"/>
      <c r="Y22" s="66"/>
      <c r="Z22" s="65">
        <f>VLOOKUP($A22,'Return Data'!$B$7:$R$2843,16,0)</f>
        <v>6.3475999999999999</v>
      </c>
      <c r="AA22" s="67">
        <f t="shared" si="9"/>
        <v>14</v>
      </c>
    </row>
    <row r="23" spans="1:27" x14ac:dyDescent="0.3">
      <c r="A23" s="63" t="s">
        <v>1238</v>
      </c>
      <c r="B23" s="64">
        <f>VLOOKUP($A23,'Return Data'!$B$7:$R$2843,3,0)</f>
        <v>44330</v>
      </c>
      <c r="C23" s="65">
        <f>VLOOKUP($A23,'Return Data'!$B$7:$R$2843,4,0)</f>
        <v>3689.6556999999998</v>
      </c>
      <c r="D23" s="65">
        <f>VLOOKUP($A23,'Return Data'!$B$7:$R$2843,5,0)</f>
        <v>3.5476999999999999</v>
      </c>
      <c r="E23" s="66">
        <f t="shared" si="0"/>
        <v>10</v>
      </c>
      <c r="F23" s="65">
        <f>VLOOKUP($A23,'Return Data'!$B$7:$R$2843,6,0)</f>
        <v>2.66</v>
      </c>
      <c r="G23" s="66">
        <f t="shared" si="1"/>
        <v>15</v>
      </c>
      <c r="H23" s="65">
        <f>VLOOKUP($A23,'Return Data'!$B$7:$R$2843,7,0)</f>
        <v>2.8563000000000001</v>
      </c>
      <c r="I23" s="66">
        <f t="shared" si="2"/>
        <v>14</v>
      </c>
      <c r="J23" s="65">
        <f>VLOOKUP($A23,'Return Data'!$B$7:$R$2843,8,0)</f>
        <v>3.2631000000000001</v>
      </c>
      <c r="K23" s="66">
        <f t="shared" si="3"/>
        <v>4</v>
      </c>
      <c r="L23" s="65">
        <f>VLOOKUP($A23,'Return Data'!$B$7:$R$2843,9,0)</f>
        <v>4.6144999999999996</v>
      </c>
      <c r="M23" s="66">
        <f t="shared" si="4"/>
        <v>3</v>
      </c>
      <c r="N23" s="65">
        <f>VLOOKUP($A23,'Return Data'!$B$7:$R$2843,10,0)</f>
        <v>4.7873000000000001</v>
      </c>
      <c r="O23" s="66">
        <f t="shared" si="5"/>
        <v>1</v>
      </c>
      <c r="P23" s="65">
        <f>VLOOKUP($A23,'Return Data'!$B$7:$R$2843,11,0)</f>
        <v>4.157</v>
      </c>
      <c r="Q23" s="66">
        <f t="shared" si="6"/>
        <v>1</v>
      </c>
      <c r="R23" s="65">
        <f>VLOOKUP($A23,'Return Data'!$B$7:$R$2843,12,0)</f>
        <v>4.4397000000000002</v>
      </c>
      <c r="S23" s="66">
        <f t="shared" si="7"/>
        <v>1</v>
      </c>
      <c r="T23" s="65">
        <f>VLOOKUP($A23,'Return Data'!$B$7:$R$2843,13,0)</f>
        <v>5.4706000000000001</v>
      </c>
      <c r="U23" s="66">
        <f>RANK(T23,T$8:T$24,0)</f>
        <v>1</v>
      </c>
      <c r="V23" s="65">
        <f>VLOOKUP($A23,'Return Data'!$B$7:$R$2843,17,0)</f>
        <v>6.5197000000000003</v>
      </c>
      <c r="W23" s="66">
        <f>RANK(V23,V$8:V$24,0)</f>
        <v>4</v>
      </c>
      <c r="X23" s="65">
        <f>VLOOKUP($A23,'Return Data'!$B$7:$R$2843,14,0)</f>
        <v>4.5313999999999997</v>
      </c>
      <c r="Y23" s="66">
        <f>RANK(X23,X$8:X$24,0)</f>
        <v>13</v>
      </c>
      <c r="Z23" s="65">
        <f>VLOOKUP($A23,'Return Data'!$B$7:$R$2843,16,0)</f>
        <v>6.8376999999999999</v>
      </c>
      <c r="AA23" s="67">
        <f t="shared" si="9"/>
        <v>13</v>
      </c>
    </row>
    <row r="24" spans="1:27" x14ac:dyDescent="0.3">
      <c r="A24" s="63" t="s">
        <v>1240</v>
      </c>
      <c r="B24" s="64">
        <f>VLOOKUP($A24,'Return Data'!$B$7:$R$2843,3,0)</f>
        <v>44330</v>
      </c>
      <c r="C24" s="65">
        <f>VLOOKUP($A24,'Return Data'!$B$7:$R$2843,4,0)</f>
        <v>2406.0879</v>
      </c>
      <c r="D24" s="65">
        <f>VLOOKUP($A24,'Return Data'!$B$7:$R$2843,5,0)</f>
        <v>3.7568000000000001</v>
      </c>
      <c r="E24" s="66">
        <f t="shared" si="0"/>
        <v>6</v>
      </c>
      <c r="F24" s="65">
        <f>VLOOKUP($A24,'Return Data'!$B$7:$R$2843,6,0)</f>
        <v>3.6029</v>
      </c>
      <c r="G24" s="66">
        <f t="shared" si="1"/>
        <v>3</v>
      </c>
      <c r="H24" s="65">
        <f>VLOOKUP($A24,'Return Data'!$B$7:$R$2843,7,0)</f>
        <v>3.3054000000000001</v>
      </c>
      <c r="I24" s="66">
        <f t="shared" si="2"/>
        <v>4</v>
      </c>
      <c r="J24" s="65">
        <f>VLOOKUP($A24,'Return Data'!$B$7:$R$2843,8,0)</f>
        <v>3.2037</v>
      </c>
      <c r="K24" s="66">
        <f t="shared" si="3"/>
        <v>8</v>
      </c>
      <c r="L24" s="65">
        <f>VLOOKUP($A24,'Return Data'!$B$7:$R$2843,9,0)</f>
        <v>4.0639000000000003</v>
      </c>
      <c r="M24" s="66">
        <f t="shared" si="4"/>
        <v>11</v>
      </c>
      <c r="N24" s="65">
        <f>VLOOKUP($A24,'Return Data'!$B$7:$R$2843,10,0)</f>
        <v>4.1872999999999996</v>
      </c>
      <c r="O24" s="66">
        <f t="shared" si="5"/>
        <v>11</v>
      </c>
      <c r="P24" s="65">
        <f>VLOOKUP($A24,'Return Data'!$B$7:$R$2843,11,0)</f>
        <v>3.794</v>
      </c>
      <c r="Q24" s="66">
        <f t="shared" si="6"/>
        <v>9</v>
      </c>
      <c r="R24" s="65">
        <f>VLOOKUP($A24,'Return Data'!$B$7:$R$2843,12,0)</f>
        <v>4.0856000000000003</v>
      </c>
      <c r="S24" s="66">
        <f t="shared" si="7"/>
        <v>7</v>
      </c>
      <c r="T24" s="65">
        <f>VLOOKUP($A24,'Return Data'!$B$7:$R$2843,13,0)</f>
        <v>4.9806999999999997</v>
      </c>
      <c r="U24" s="66">
        <f>RANK(T24,T$8:T$24,0)</f>
        <v>7</v>
      </c>
      <c r="V24" s="65">
        <f>VLOOKUP($A24,'Return Data'!$B$7:$R$2843,17,0)</f>
        <v>6.2561</v>
      </c>
      <c r="W24" s="66">
        <f>RANK(V24,V$8:V$24,0)</f>
        <v>10</v>
      </c>
      <c r="X24" s="65">
        <f>VLOOKUP($A24,'Return Data'!$B$7:$R$2843,14,0)</f>
        <v>6.9584999999999999</v>
      </c>
      <c r="Y24" s="66">
        <f>RANK(X24,X$8:X$24,0)</f>
        <v>6</v>
      </c>
      <c r="Z24" s="65">
        <f>VLOOKUP($A24,'Return Data'!$B$7:$R$2843,16,0)</f>
        <v>7.766</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3.5388882352941171</v>
      </c>
      <c r="E26" s="74"/>
      <c r="F26" s="75">
        <f>AVERAGE(F8:F24)</f>
        <v>3.1106647058823524</v>
      </c>
      <c r="G26" s="74"/>
      <c r="H26" s="75">
        <f>AVERAGE(H8:H24)</f>
        <v>3.0856411764705878</v>
      </c>
      <c r="I26" s="74"/>
      <c r="J26" s="75">
        <f>AVERAGE(J8:J24)</f>
        <v>3.1489588235294121</v>
      </c>
      <c r="K26" s="74"/>
      <c r="L26" s="75">
        <f>AVERAGE(L8:L24)</f>
        <v>4.0585411764705883</v>
      </c>
      <c r="M26" s="74"/>
      <c r="N26" s="75">
        <f>AVERAGE(N8:N24)</f>
        <v>4.132982352941176</v>
      </c>
      <c r="O26" s="74"/>
      <c r="P26" s="75">
        <f>AVERAGE(P8:P24)</f>
        <v>3.7059647058823533</v>
      </c>
      <c r="Q26" s="74"/>
      <c r="R26" s="75">
        <f>AVERAGE(R8:R24)</f>
        <v>3.9231117647058831</v>
      </c>
      <c r="S26" s="74"/>
      <c r="T26" s="75">
        <f>AVERAGE(T8:T24)</f>
        <v>4.7739062499999996</v>
      </c>
      <c r="U26" s="74"/>
      <c r="V26" s="75">
        <f>AVERAGE(V8:V24)</f>
        <v>6.2915357142857138</v>
      </c>
      <c r="W26" s="74"/>
      <c r="X26" s="75">
        <f>AVERAGE(X8:X24)</f>
        <v>6.75133076923077</v>
      </c>
      <c r="Y26" s="74"/>
      <c r="Z26" s="75">
        <f>AVERAGE(Z8:Z24)</f>
        <v>7.2549117647058825</v>
      </c>
      <c r="AA26" s="76"/>
    </row>
    <row r="27" spans="1:27" x14ac:dyDescent="0.3">
      <c r="A27" s="73" t="s">
        <v>28</v>
      </c>
      <c r="B27" s="74"/>
      <c r="C27" s="74"/>
      <c r="D27" s="75">
        <f>MIN(D8:D24)</f>
        <v>2.9712000000000001</v>
      </c>
      <c r="E27" s="74"/>
      <c r="F27" s="75">
        <f>MIN(F8:F24)</f>
        <v>1.8977999999999999</v>
      </c>
      <c r="G27" s="74"/>
      <c r="H27" s="75">
        <f>MIN(H8:H24)</f>
        <v>2.6393</v>
      </c>
      <c r="I27" s="74"/>
      <c r="J27" s="75">
        <f>MIN(J8:J24)</f>
        <v>2.9081000000000001</v>
      </c>
      <c r="K27" s="74"/>
      <c r="L27" s="75">
        <f>MIN(L8:L24)</f>
        <v>2.9076</v>
      </c>
      <c r="M27" s="74"/>
      <c r="N27" s="75">
        <f>MIN(N8:N24)</f>
        <v>2.9407000000000001</v>
      </c>
      <c r="O27" s="74"/>
      <c r="P27" s="75">
        <f>MIN(P8:P24)</f>
        <v>2.9</v>
      </c>
      <c r="Q27" s="74"/>
      <c r="R27" s="75">
        <f>MIN(R8:R24)</f>
        <v>3.1371000000000002</v>
      </c>
      <c r="S27" s="74"/>
      <c r="T27" s="75">
        <f>MIN(T8:T24)</f>
        <v>3.1890999999999998</v>
      </c>
      <c r="U27" s="74"/>
      <c r="V27" s="75">
        <f>MIN(V8:V24)</f>
        <v>5.7083000000000004</v>
      </c>
      <c r="W27" s="74"/>
      <c r="X27" s="75">
        <f>MIN(X8:X24)</f>
        <v>4.5313999999999997</v>
      </c>
      <c r="Y27" s="74"/>
      <c r="Z27" s="75">
        <f>MIN(Z8:Z24)</f>
        <v>4.8125999999999998</v>
      </c>
      <c r="AA27" s="76"/>
    </row>
    <row r="28" spans="1:27" ht="15" thickBot="1" x14ac:dyDescent="0.35">
      <c r="A28" s="77" t="s">
        <v>29</v>
      </c>
      <c r="B28" s="78"/>
      <c r="C28" s="78"/>
      <c r="D28" s="79">
        <f>MAX(D8:D24)</f>
        <v>3.8647</v>
      </c>
      <c r="E28" s="78"/>
      <c r="F28" s="79">
        <f>MAX(F8:F24)</f>
        <v>3.9371999999999998</v>
      </c>
      <c r="G28" s="78"/>
      <c r="H28" s="79">
        <f>MAX(H8:H24)</f>
        <v>3.8142999999999998</v>
      </c>
      <c r="I28" s="78"/>
      <c r="J28" s="79">
        <f>MAX(J8:J24)</f>
        <v>3.585</v>
      </c>
      <c r="K28" s="78"/>
      <c r="L28" s="79">
        <f>MAX(L8:L24)</f>
        <v>5.0305999999999997</v>
      </c>
      <c r="M28" s="78"/>
      <c r="N28" s="79">
        <f>MAX(N8:N24)</f>
        <v>4.7873000000000001</v>
      </c>
      <c r="O28" s="78"/>
      <c r="P28" s="79">
        <f>MAX(P8:P24)</f>
        <v>4.157</v>
      </c>
      <c r="Q28" s="78"/>
      <c r="R28" s="79">
        <f>MAX(R8:R24)</f>
        <v>4.4397000000000002</v>
      </c>
      <c r="S28" s="78"/>
      <c r="T28" s="79">
        <f>MAX(T8:T24)</f>
        <v>5.4706000000000001</v>
      </c>
      <c r="U28" s="78"/>
      <c r="V28" s="79">
        <f>MAX(V8:V24)</f>
        <v>6.6845999999999997</v>
      </c>
      <c r="W28" s="78"/>
      <c r="X28" s="79">
        <f>MAX(X8:X24)</f>
        <v>7.2453000000000003</v>
      </c>
      <c r="Y28" s="78"/>
      <c r="Z28" s="79">
        <f>MAX(Z8:Z24)</f>
        <v>8.1720000000000006</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1607</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1202</v>
      </c>
      <c r="B8" s="64">
        <f>VLOOKUP($A8,'Return Data'!$B$7:$R$2843,3,0)</f>
        <v>44330</v>
      </c>
      <c r="C8" s="65">
        <f>VLOOKUP($A8,'Return Data'!$B$7:$R$2843,4,0)</f>
        <v>286.34589999999997</v>
      </c>
      <c r="D8" s="65">
        <f>VLOOKUP($A8,'Return Data'!$B$7:$R$2843,5,0)</f>
        <v>3.4295</v>
      </c>
      <c r="E8" s="66">
        <f t="shared" ref="E8:E24" si="0">RANK(D8,D$8:D$24,0)</f>
        <v>9</v>
      </c>
      <c r="F8" s="65">
        <f>VLOOKUP($A8,'Return Data'!$B$7:$R$2843,6,0)</f>
        <v>3.2427999999999999</v>
      </c>
      <c r="G8" s="66">
        <f t="shared" ref="G8:G24" si="1">RANK(F8,F$8:F$24,0)</f>
        <v>6</v>
      </c>
      <c r="H8" s="65">
        <f>VLOOKUP($A8,'Return Data'!$B$7:$R$2843,7,0)</f>
        <v>2.9498000000000002</v>
      </c>
      <c r="I8" s="66">
        <f t="shared" ref="I8:I24" si="2">RANK(H8,H$8:H$24,0)</f>
        <v>6</v>
      </c>
      <c r="J8" s="65">
        <f>VLOOKUP($A8,'Return Data'!$B$7:$R$2843,8,0)</f>
        <v>3.1705000000000001</v>
      </c>
      <c r="K8" s="66">
        <f t="shared" ref="K8:K24" si="3">RANK(J8,J$8:J$24,0)</f>
        <v>2</v>
      </c>
      <c r="L8" s="65">
        <f>VLOOKUP($A8,'Return Data'!$B$7:$R$2843,9,0)</f>
        <v>4.2060000000000004</v>
      </c>
      <c r="M8" s="66">
        <f t="shared" ref="M8:M24" si="4">RANK(L8,L$8:L$24,0)</f>
        <v>5</v>
      </c>
      <c r="N8" s="65">
        <f>VLOOKUP($A8,'Return Data'!$B$7:$R$2843,10,0)</f>
        <v>4.3734999999999999</v>
      </c>
      <c r="O8" s="66">
        <f t="shared" ref="O8:O24" si="5">RANK(N8,N$8:N$24,0)</f>
        <v>3</v>
      </c>
      <c r="P8" s="65">
        <f>VLOOKUP($A8,'Return Data'!$B$7:$R$2843,11,0)</f>
        <v>3.8127</v>
      </c>
      <c r="Q8" s="66">
        <f t="shared" ref="Q8:Q24" si="6">RANK(P8,P$8:P$24,0)</f>
        <v>2</v>
      </c>
      <c r="R8" s="65">
        <f>VLOOKUP($A8,'Return Data'!$B$7:$R$2843,12,0)</f>
        <v>4.1532999999999998</v>
      </c>
      <c r="S8" s="66">
        <f t="shared" ref="S8:S24" si="7">RANK(R8,R$8:R$24,0)</f>
        <v>2</v>
      </c>
      <c r="T8" s="65">
        <f>VLOOKUP($A8,'Return Data'!$B$7:$R$2843,13,0)</f>
        <v>5.2229000000000001</v>
      </c>
      <c r="U8" s="66">
        <f t="shared" ref="U8:U19" si="8">RANK(T8,T$8:T$24,0)</f>
        <v>2</v>
      </c>
      <c r="V8" s="65">
        <f>VLOOKUP($A8,'Return Data'!$B$7:$R$2843,17,0)</f>
        <v>6.5132000000000003</v>
      </c>
      <c r="W8" s="66">
        <f>RANK(V8,V$8:V$24,0)</f>
        <v>1</v>
      </c>
      <c r="X8" s="65">
        <f>VLOOKUP($A8,'Return Data'!$B$7:$R$2843,14,0)</f>
        <v>7.1119000000000003</v>
      </c>
      <c r="Y8" s="66">
        <f>RANK(X8,X$8:X$24,0)</f>
        <v>1</v>
      </c>
      <c r="Z8" s="65">
        <f>VLOOKUP($A8,'Return Data'!$B$7:$R$2843,16,0)</f>
        <v>6.9779</v>
      </c>
      <c r="AA8" s="67">
        <f t="shared" ref="AA8:AA24" si="9">RANK(Z8,Z$8:Z$24,0)</f>
        <v>10</v>
      </c>
    </row>
    <row r="9" spans="1:27" x14ac:dyDescent="0.3">
      <c r="A9" s="63" t="s">
        <v>1205</v>
      </c>
      <c r="B9" s="64">
        <f>VLOOKUP($A9,'Return Data'!$B$7:$R$2843,3,0)</f>
        <v>44330</v>
      </c>
      <c r="C9" s="65">
        <f>VLOOKUP($A9,'Return Data'!$B$7:$R$2843,4,0)</f>
        <v>1109.3603000000001</v>
      </c>
      <c r="D9" s="65">
        <f>VLOOKUP($A9,'Return Data'!$B$7:$R$2843,5,0)</f>
        <v>3.6775000000000002</v>
      </c>
      <c r="E9" s="66">
        <f t="shared" si="0"/>
        <v>4</v>
      </c>
      <c r="F9" s="65">
        <f>VLOOKUP($A9,'Return Data'!$B$7:$R$2843,6,0)</f>
        <v>3.3931</v>
      </c>
      <c r="G9" s="66">
        <f t="shared" si="1"/>
        <v>5</v>
      </c>
      <c r="H9" s="65">
        <f>VLOOKUP($A9,'Return Data'!$B$7:$R$2843,7,0)</f>
        <v>3.0203000000000002</v>
      </c>
      <c r="I9" s="66">
        <f t="shared" si="2"/>
        <v>4</v>
      </c>
      <c r="J9" s="65">
        <f>VLOOKUP($A9,'Return Data'!$B$7:$R$2843,8,0)</f>
        <v>3.1282000000000001</v>
      </c>
      <c r="K9" s="66">
        <f t="shared" si="3"/>
        <v>4</v>
      </c>
      <c r="L9" s="65">
        <f>VLOOKUP($A9,'Return Data'!$B$7:$R$2843,9,0)</f>
        <v>3.9615</v>
      </c>
      <c r="M9" s="66">
        <f t="shared" si="4"/>
        <v>10</v>
      </c>
      <c r="N9" s="65">
        <f>VLOOKUP($A9,'Return Data'!$B$7:$R$2843,10,0)</f>
        <v>4.1013000000000002</v>
      </c>
      <c r="O9" s="66">
        <f t="shared" si="5"/>
        <v>7</v>
      </c>
      <c r="P9" s="65">
        <f>VLOOKUP($A9,'Return Data'!$B$7:$R$2843,11,0)</f>
        <v>3.7414000000000001</v>
      </c>
      <c r="Q9" s="66">
        <f t="shared" si="6"/>
        <v>4</v>
      </c>
      <c r="R9" s="65">
        <f>VLOOKUP($A9,'Return Data'!$B$7:$R$2843,12,0)</f>
        <v>4.0225999999999997</v>
      </c>
      <c r="S9" s="66">
        <f t="shared" si="7"/>
        <v>3</v>
      </c>
      <c r="T9" s="65">
        <f>VLOOKUP($A9,'Return Data'!$B$7:$R$2843,13,0)</f>
        <v>4.8757000000000001</v>
      </c>
      <c r="U9" s="66">
        <f t="shared" si="8"/>
        <v>6</v>
      </c>
      <c r="V9" s="65"/>
      <c r="W9" s="66"/>
      <c r="X9" s="65"/>
      <c r="Y9" s="66"/>
      <c r="Z9" s="65">
        <f>VLOOKUP($A9,'Return Data'!$B$7:$R$2843,16,0)</f>
        <v>6.0297000000000001</v>
      </c>
      <c r="AA9" s="67">
        <f t="shared" si="9"/>
        <v>15</v>
      </c>
    </row>
    <row r="10" spans="1:27" x14ac:dyDescent="0.3">
      <c r="A10" s="63" t="s">
        <v>1207</v>
      </c>
      <c r="B10" s="64">
        <f>VLOOKUP($A10,'Return Data'!$B$7:$R$2843,3,0)</f>
        <v>44330</v>
      </c>
      <c r="C10" s="65">
        <f>VLOOKUP($A10,'Return Data'!$B$7:$R$2843,4,0)</f>
        <v>1088.3575000000001</v>
      </c>
      <c r="D10" s="65">
        <f>VLOOKUP($A10,'Return Data'!$B$7:$R$2843,5,0)</f>
        <v>2.6716000000000002</v>
      </c>
      <c r="E10" s="66">
        <f t="shared" si="0"/>
        <v>16</v>
      </c>
      <c r="F10" s="65">
        <f>VLOOKUP($A10,'Return Data'!$B$7:$R$2843,6,0)</f>
        <v>2.6522000000000001</v>
      </c>
      <c r="G10" s="66">
        <f t="shared" si="1"/>
        <v>12</v>
      </c>
      <c r="H10" s="65">
        <f>VLOOKUP($A10,'Return Data'!$B$7:$R$2843,7,0)</f>
        <v>2.6377999999999999</v>
      </c>
      <c r="I10" s="66">
        <f t="shared" si="2"/>
        <v>13</v>
      </c>
      <c r="J10" s="65">
        <f>VLOOKUP($A10,'Return Data'!$B$7:$R$2843,8,0)</f>
        <v>2.6309999999999998</v>
      </c>
      <c r="K10" s="66">
        <f t="shared" si="3"/>
        <v>15</v>
      </c>
      <c r="L10" s="65">
        <f>VLOOKUP($A10,'Return Data'!$B$7:$R$2843,9,0)</f>
        <v>2.6067</v>
      </c>
      <c r="M10" s="66">
        <f t="shared" si="4"/>
        <v>17</v>
      </c>
      <c r="N10" s="65">
        <f>VLOOKUP($A10,'Return Data'!$B$7:$R$2843,10,0)</f>
        <v>2.6341999999999999</v>
      </c>
      <c r="O10" s="66">
        <f t="shared" si="5"/>
        <v>17</v>
      </c>
      <c r="P10" s="65">
        <f>VLOOKUP($A10,'Return Data'!$B$7:$R$2843,11,0)</f>
        <v>2.5798000000000001</v>
      </c>
      <c r="Q10" s="66">
        <f t="shared" si="6"/>
        <v>17</v>
      </c>
      <c r="R10" s="65">
        <f>VLOOKUP($A10,'Return Data'!$B$7:$R$2843,12,0)</f>
        <v>2.7955000000000001</v>
      </c>
      <c r="S10" s="66">
        <f t="shared" si="7"/>
        <v>17</v>
      </c>
      <c r="T10" s="65">
        <f>VLOOKUP($A10,'Return Data'!$B$7:$R$2843,13,0)</f>
        <v>2.8494999999999999</v>
      </c>
      <c r="U10" s="66">
        <f t="shared" si="8"/>
        <v>16</v>
      </c>
      <c r="V10" s="65"/>
      <c r="W10" s="66"/>
      <c r="X10" s="65"/>
      <c r="Y10" s="66"/>
      <c r="Z10" s="65">
        <f>VLOOKUP($A10,'Return Data'!$B$7:$R$2843,16,0)</f>
        <v>4.5469999999999997</v>
      </c>
      <c r="AA10" s="67">
        <f t="shared" si="9"/>
        <v>16</v>
      </c>
    </row>
    <row r="11" spans="1:27" x14ac:dyDescent="0.3">
      <c r="A11" s="63" t="s">
        <v>1209</v>
      </c>
      <c r="B11" s="64">
        <f>VLOOKUP($A11,'Return Data'!$B$7:$R$2843,3,0)</f>
        <v>44330</v>
      </c>
      <c r="C11" s="65">
        <f>VLOOKUP($A11,'Return Data'!$B$7:$R$2843,4,0)</f>
        <v>41.488100000000003</v>
      </c>
      <c r="D11" s="65">
        <f>VLOOKUP($A11,'Return Data'!$B$7:$R$2843,5,0)</f>
        <v>3.1677</v>
      </c>
      <c r="E11" s="66">
        <f t="shared" si="0"/>
        <v>12</v>
      </c>
      <c r="F11" s="65">
        <f>VLOOKUP($A11,'Return Data'!$B$7:$R$2843,6,0)</f>
        <v>1.7011000000000001</v>
      </c>
      <c r="G11" s="66">
        <f t="shared" si="1"/>
        <v>16</v>
      </c>
      <c r="H11" s="65">
        <f>VLOOKUP($A11,'Return Data'!$B$7:$R$2843,7,0)</f>
        <v>2.7286999999999999</v>
      </c>
      <c r="I11" s="66">
        <f t="shared" si="2"/>
        <v>11</v>
      </c>
      <c r="J11" s="65">
        <f>VLOOKUP($A11,'Return Data'!$B$7:$R$2843,8,0)</f>
        <v>3.0261</v>
      </c>
      <c r="K11" s="66">
        <f t="shared" si="3"/>
        <v>9</v>
      </c>
      <c r="L11" s="65">
        <f>VLOOKUP($A11,'Return Data'!$B$7:$R$2843,9,0)</f>
        <v>4.8178000000000001</v>
      </c>
      <c r="M11" s="66">
        <f t="shared" si="4"/>
        <v>1</v>
      </c>
      <c r="N11" s="65">
        <f>VLOOKUP($A11,'Return Data'!$B$7:$R$2843,10,0)</f>
        <v>4.42</v>
      </c>
      <c r="O11" s="66">
        <f t="shared" si="5"/>
        <v>2</v>
      </c>
      <c r="P11" s="65">
        <f>VLOOKUP($A11,'Return Data'!$B$7:$R$2843,11,0)</f>
        <v>3.6230000000000002</v>
      </c>
      <c r="Q11" s="66">
        <f t="shared" si="6"/>
        <v>8</v>
      </c>
      <c r="R11" s="65">
        <f>VLOOKUP($A11,'Return Data'!$B$7:$R$2843,12,0)</f>
        <v>3.6537000000000002</v>
      </c>
      <c r="S11" s="66">
        <f t="shared" si="7"/>
        <v>10</v>
      </c>
      <c r="T11" s="65">
        <f>VLOOKUP($A11,'Return Data'!$B$7:$R$2843,13,0)</f>
        <v>4.7042000000000002</v>
      </c>
      <c r="U11" s="66">
        <f t="shared" si="8"/>
        <v>8</v>
      </c>
      <c r="V11" s="65">
        <f>VLOOKUP($A11,'Return Data'!$B$7:$R$2843,17,0)</f>
        <v>6.0289000000000001</v>
      </c>
      <c r="W11" s="66">
        <f t="shared" ref="W11:W19" si="10">RANK(V11,V$8:V$24,0)</f>
        <v>9</v>
      </c>
      <c r="X11" s="65">
        <f>VLOOKUP($A11,'Return Data'!$B$7:$R$2843,14,0)</f>
        <v>6.6513</v>
      </c>
      <c r="Y11" s="66">
        <f t="shared" ref="Y11:Y19" si="11">RANK(X11,X$8:X$24,0)</f>
        <v>8</v>
      </c>
      <c r="Z11" s="65">
        <f>VLOOKUP($A11,'Return Data'!$B$7:$R$2843,16,0)</f>
        <v>6.7973999999999997</v>
      </c>
      <c r="AA11" s="67">
        <f t="shared" si="9"/>
        <v>12</v>
      </c>
    </row>
    <row r="12" spans="1:27" x14ac:dyDescent="0.3">
      <c r="A12" s="63" t="s">
        <v>1210</v>
      </c>
      <c r="B12" s="64">
        <f>VLOOKUP($A12,'Return Data'!$B$7:$R$2843,3,0)</f>
        <v>44330</v>
      </c>
      <c r="C12" s="65">
        <f>VLOOKUP($A12,'Return Data'!$B$7:$R$2843,4,0)</f>
        <v>39.114199999999997</v>
      </c>
      <c r="D12" s="65">
        <f>VLOOKUP($A12,'Return Data'!$B$7:$R$2843,5,0)</f>
        <v>3.6867000000000001</v>
      </c>
      <c r="E12" s="66">
        <f t="shared" si="0"/>
        <v>3</v>
      </c>
      <c r="F12" s="65">
        <f>VLOOKUP($A12,'Return Data'!$B$7:$R$2843,6,0)</f>
        <v>3.0491000000000001</v>
      </c>
      <c r="G12" s="66">
        <f t="shared" si="1"/>
        <v>8</v>
      </c>
      <c r="H12" s="65">
        <f>VLOOKUP($A12,'Return Data'!$B$7:$R$2843,7,0)</f>
        <v>2.8544</v>
      </c>
      <c r="I12" s="66">
        <f t="shared" si="2"/>
        <v>9</v>
      </c>
      <c r="J12" s="65">
        <f>VLOOKUP($A12,'Return Data'!$B$7:$R$2843,8,0)</f>
        <v>2.8025000000000002</v>
      </c>
      <c r="K12" s="66">
        <f t="shared" si="3"/>
        <v>11</v>
      </c>
      <c r="L12" s="65">
        <f>VLOOKUP($A12,'Return Data'!$B$7:$R$2843,9,0)</f>
        <v>4.1177999999999999</v>
      </c>
      <c r="M12" s="66">
        <f t="shared" si="4"/>
        <v>6</v>
      </c>
      <c r="N12" s="65">
        <f>VLOOKUP($A12,'Return Data'!$B$7:$R$2843,10,0)</f>
        <v>3.9641999999999999</v>
      </c>
      <c r="O12" s="66">
        <f t="shared" si="5"/>
        <v>11</v>
      </c>
      <c r="P12" s="65">
        <f>VLOOKUP($A12,'Return Data'!$B$7:$R$2843,11,0)</f>
        <v>3.4882</v>
      </c>
      <c r="Q12" s="66">
        <f t="shared" si="6"/>
        <v>11</v>
      </c>
      <c r="R12" s="65">
        <f>VLOOKUP($A12,'Return Data'!$B$7:$R$2843,12,0)</f>
        <v>3.6412</v>
      </c>
      <c r="S12" s="66">
        <f t="shared" si="7"/>
        <v>12</v>
      </c>
      <c r="T12" s="65">
        <f>VLOOKUP($A12,'Return Data'!$B$7:$R$2843,13,0)</f>
        <v>4.6844999999999999</v>
      </c>
      <c r="U12" s="66">
        <f t="shared" si="8"/>
        <v>9</v>
      </c>
      <c r="V12" s="65">
        <f>VLOOKUP($A12,'Return Data'!$B$7:$R$2843,17,0)</f>
        <v>6.2830000000000004</v>
      </c>
      <c r="W12" s="66">
        <f t="shared" si="10"/>
        <v>4</v>
      </c>
      <c r="X12" s="65">
        <f>VLOOKUP($A12,'Return Data'!$B$7:$R$2843,14,0)</f>
        <v>6.9588000000000001</v>
      </c>
      <c r="Y12" s="66">
        <f t="shared" si="11"/>
        <v>2</v>
      </c>
      <c r="Z12" s="65">
        <f>VLOOKUP($A12,'Return Data'!$B$7:$R$2843,16,0)</f>
        <v>7.3360000000000003</v>
      </c>
      <c r="AA12" s="67">
        <f t="shared" si="9"/>
        <v>6</v>
      </c>
    </row>
    <row r="13" spans="1:27" x14ac:dyDescent="0.3">
      <c r="A13" s="63" t="s">
        <v>1212</v>
      </c>
      <c r="B13" s="64">
        <f>VLOOKUP($A13,'Return Data'!$B$7:$R$2843,3,0)</f>
        <v>44330</v>
      </c>
      <c r="C13" s="65">
        <f>VLOOKUP($A13,'Return Data'!$B$7:$R$2843,4,0)</f>
        <v>4439.8675000000003</v>
      </c>
      <c r="D13" s="65">
        <f>VLOOKUP($A13,'Return Data'!$B$7:$R$2843,5,0)</f>
        <v>3.6503999999999999</v>
      </c>
      <c r="E13" s="66">
        <f t="shared" si="0"/>
        <v>6</v>
      </c>
      <c r="F13" s="65">
        <f>VLOOKUP($A13,'Return Data'!$B$7:$R$2843,6,0)</f>
        <v>3.2128000000000001</v>
      </c>
      <c r="G13" s="66">
        <f t="shared" si="1"/>
        <v>7</v>
      </c>
      <c r="H13" s="65">
        <f>VLOOKUP($A13,'Return Data'!$B$7:$R$2843,7,0)</f>
        <v>3.0078</v>
      </c>
      <c r="I13" s="66">
        <f t="shared" si="2"/>
        <v>5</v>
      </c>
      <c r="J13" s="65">
        <f>VLOOKUP($A13,'Return Data'!$B$7:$R$2843,8,0)</f>
        <v>3.2134999999999998</v>
      </c>
      <c r="K13" s="66">
        <f t="shared" si="3"/>
        <v>1</v>
      </c>
      <c r="L13" s="65">
        <f>VLOOKUP($A13,'Return Data'!$B$7:$R$2843,9,0)</f>
        <v>4.218</v>
      </c>
      <c r="M13" s="66">
        <f t="shared" si="4"/>
        <v>4</v>
      </c>
      <c r="N13" s="65">
        <f>VLOOKUP($A13,'Return Data'!$B$7:$R$2843,10,0)</f>
        <v>4.2925000000000004</v>
      </c>
      <c r="O13" s="66">
        <f t="shared" si="5"/>
        <v>5</v>
      </c>
      <c r="P13" s="65">
        <f>VLOOKUP($A13,'Return Data'!$B$7:$R$2843,11,0)</f>
        <v>3.7206999999999999</v>
      </c>
      <c r="Q13" s="66">
        <f t="shared" si="6"/>
        <v>5</v>
      </c>
      <c r="R13" s="65">
        <f>VLOOKUP($A13,'Return Data'!$B$7:$R$2843,12,0)</f>
        <v>3.9584999999999999</v>
      </c>
      <c r="S13" s="66">
        <f t="shared" si="7"/>
        <v>6</v>
      </c>
      <c r="T13" s="65">
        <f>VLOOKUP($A13,'Return Data'!$B$7:$R$2843,13,0)</f>
        <v>5.1093999999999999</v>
      </c>
      <c r="U13" s="66">
        <f t="shared" si="8"/>
        <v>3</v>
      </c>
      <c r="V13" s="65">
        <f>VLOOKUP($A13,'Return Data'!$B$7:$R$2843,17,0)</f>
        <v>6.5008999999999997</v>
      </c>
      <c r="W13" s="66">
        <f t="shared" si="10"/>
        <v>2</v>
      </c>
      <c r="X13" s="65">
        <f>VLOOKUP($A13,'Return Data'!$B$7:$R$2843,14,0)</f>
        <v>6.9581</v>
      </c>
      <c r="Y13" s="66">
        <f t="shared" si="11"/>
        <v>3</v>
      </c>
      <c r="Z13" s="65">
        <f>VLOOKUP($A13,'Return Data'!$B$7:$R$2843,16,0)</f>
        <v>7.1660000000000004</v>
      </c>
      <c r="AA13" s="67">
        <f t="shared" si="9"/>
        <v>9</v>
      </c>
    </row>
    <row r="14" spans="1:27" x14ac:dyDescent="0.3">
      <c r="A14" s="63" t="s">
        <v>1214</v>
      </c>
      <c r="B14" s="64">
        <f>VLOOKUP($A14,'Return Data'!$B$7:$R$2843,3,0)</f>
        <v>44330</v>
      </c>
      <c r="C14" s="65">
        <f>VLOOKUP($A14,'Return Data'!$B$7:$R$2843,4,0)</f>
        <v>294.40750000000003</v>
      </c>
      <c r="D14" s="65">
        <f>VLOOKUP($A14,'Return Data'!$B$7:$R$2843,5,0)</f>
        <v>3.7448999999999999</v>
      </c>
      <c r="E14" s="66">
        <f t="shared" si="0"/>
        <v>1</v>
      </c>
      <c r="F14" s="65">
        <f>VLOOKUP($A14,'Return Data'!$B$7:$R$2843,6,0)</f>
        <v>2.8108</v>
      </c>
      <c r="G14" s="66">
        <f t="shared" si="1"/>
        <v>10</v>
      </c>
      <c r="H14" s="65">
        <f>VLOOKUP($A14,'Return Data'!$B$7:$R$2843,7,0)</f>
        <v>2.8885000000000001</v>
      </c>
      <c r="I14" s="66">
        <f t="shared" si="2"/>
        <v>8</v>
      </c>
      <c r="J14" s="65">
        <f>VLOOKUP($A14,'Return Data'!$B$7:$R$2843,8,0)</f>
        <v>3.0409999999999999</v>
      </c>
      <c r="K14" s="66">
        <f t="shared" si="3"/>
        <v>8</v>
      </c>
      <c r="L14" s="65">
        <f>VLOOKUP($A14,'Return Data'!$B$7:$R$2843,9,0)</f>
        <v>4.0174000000000003</v>
      </c>
      <c r="M14" s="66">
        <f t="shared" si="4"/>
        <v>7</v>
      </c>
      <c r="N14" s="65">
        <f>VLOOKUP($A14,'Return Data'!$B$7:$R$2843,10,0)</f>
        <v>4.0911999999999997</v>
      </c>
      <c r="O14" s="66">
        <f t="shared" si="5"/>
        <v>9</v>
      </c>
      <c r="P14" s="65">
        <f>VLOOKUP($A14,'Return Data'!$B$7:$R$2843,11,0)</f>
        <v>3.6291000000000002</v>
      </c>
      <c r="Q14" s="66">
        <f t="shared" si="6"/>
        <v>7</v>
      </c>
      <c r="R14" s="65">
        <f>VLOOKUP($A14,'Return Data'!$B$7:$R$2843,12,0)</f>
        <v>3.9363999999999999</v>
      </c>
      <c r="S14" s="66">
        <f t="shared" si="7"/>
        <v>7</v>
      </c>
      <c r="T14" s="65">
        <f>VLOOKUP($A14,'Return Data'!$B$7:$R$2843,13,0)</f>
        <v>4.9424999999999999</v>
      </c>
      <c r="U14" s="66">
        <f t="shared" si="8"/>
        <v>4</v>
      </c>
      <c r="V14" s="65">
        <f>VLOOKUP($A14,'Return Data'!$B$7:$R$2843,17,0)</f>
        <v>6.2241</v>
      </c>
      <c r="W14" s="66">
        <f t="shared" si="10"/>
        <v>5</v>
      </c>
      <c r="X14" s="65">
        <f>VLOOKUP($A14,'Return Data'!$B$7:$R$2843,14,0)</f>
        <v>6.8221999999999996</v>
      </c>
      <c r="Y14" s="66">
        <f t="shared" si="11"/>
        <v>6</v>
      </c>
      <c r="Z14" s="65">
        <f>VLOOKUP($A14,'Return Data'!$B$7:$R$2843,16,0)</f>
        <v>7.3651</v>
      </c>
      <c r="AA14" s="67">
        <f t="shared" si="9"/>
        <v>5</v>
      </c>
    </row>
    <row r="15" spans="1:27" x14ac:dyDescent="0.3">
      <c r="A15" s="63" t="s">
        <v>1217</v>
      </c>
      <c r="B15" s="64">
        <f>VLOOKUP($A15,'Return Data'!$B$7:$R$2843,3,0)</f>
        <v>44330</v>
      </c>
      <c r="C15" s="65">
        <f>VLOOKUP($A15,'Return Data'!$B$7:$R$2843,4,0)</f>
        <v>32.020099999999999</v>
      </c>
      <c r="D15" s="65">
        <f>VLOOKUP($A15,'Return Data'!$B$7:$R$2843,5,0)</f>
        <v>2.9641999999999999</v>
      </c>
      <c r="E15" s="66">
        <f t="shared" si="0"/>
        <v>13</v>
      </c>
      <c r="F15" s="65">
        <f>VLOOKUP($A15,'Return Data'!$B$7:$R$2843,6,0)</f>
        <v>2.2422</v>
      </c>
      <c r="G15" s="66">
        <f t="shared" si="1"/>
        <v>14</v>
      </c>
      <c r="H15" s="65">
        <f>VLOOKUP($A15,'Return Data'!$B$7:$R$2843,7,0)</f>
        <v>1.9875</v>
      </c>
      <c r="I15" s="66">
        <f t="shared" si="2"/>
        <v>17</v>
      </c>
      <c r="J15" s="65">
        <f>VLOOKUP($A15,'Return Data'!$B$7:$R$2843,8,0)</f>
        <v>2.2410000000000001</v>
      </c>
      <c r="K15" s="66">
        <f t="shared" si="3"/>
        <v>17</v>
      </c>
      <c r="L15" s="65">
        <f>VLOOKUP($A15,'Return Data'!$B$7:$R$2843,9,0)</f>
        <v>3.3582999999999998</v>
      </c>
      <c r="M15" s="66">
        <f t="shared" si="4"/>
        <v>14</v>
      </c>
      <c r="N15" s="65">
        <f>VLOOKUP($A15,'Return Data'!$B$7:$R$2843,10,0)</f>
        <v>3.5129000000000001</v>
      </c>
      <c r="O15" s="66">
        <f t="shared" si="5"/>
        <v>13</v>
      </c>
      <c r="P15" s="65">
        <f>VLOOKUP($A15,'Return Data'!$B$7:$R$2843,11,0)</f>
        <v>2.9037000000000002</v>
      </c>
      <c r="Q15" s="66">
        <f t="shared" si="6"/>
        <v>14</v>
      </c>
      <c r="R15" s="65">
        <f>VLOOKUP($A15,'Return Data'!$B$7:$R$2843,12,0)</f>
        <v>2.9672000000000001</v>
      </c>
      <c r="S15" s="66">
        <f t="shared" si="7"/>
        <v>15</v>
      </c>
      <c r="T15" s="65">
        <f>VLOOKUP($A15,'Return Data'!$B$7:$R$2843,13,0)</f>
        <v>3.7827999999999999</v>
      </c>
      <c r="U15" s="66">
        <f t="shared" si="8"/>
        <v>14</v>
      </c>
      <c r="V15" s="65">
        <f>VLOOKUP($A15,'Return Data'!$B$7:$R$2843,17,0)</f>
        <v>5.0758999999999999</v>
      </c>
      <c r="W15" s="66">
        <f t="shared" si="10"/>
        <v>14</v>
      </c>
      <c r="X15" s="65">
        <f>VLOOKUP($A15,'Return Data'!$B$7:$R$2843,14,0)</f>
        <v>5.6890000000000001</v>
      </c>
      <c r="Y15" s="66">
        <f t="shared" si="11"/>
        <v>12</v>
      </c>
      <c r="Z15" s="65">
        <f>VLOOKUP($A15,'Return Data'!$B$7:$R$2843,16,0)</f>
        <v>6.5858999999999996</v>
      </c>
      <c r="AA15" s="67">
        <f t="shared" si="9"/>
        <v>13</v>
      </c>
    </row>
    <row r="16" spans="1:27" x14ac:dyDescent="0.3">
      <c r="A16" s="63" t="s">
        <v>1220</v>
      </c>
      <c r="B16" s="64">
        <f>VLOOKUP($A16,'Return Data'!$B$7:$R$2843,3,0)</f>
        <v>44330</v>
      </c>
      <c r="C16" s="65">
        <f>VLOOKUP($A16,'Return Data'!$B$7:$R$2843,4,0)</f>
        <v>2403.5068000000001</v>
      </c>
      <c r="D16" s="65">
        <f>VLOOKUP($A16,'Return Data'!$B$7:$R$2843,5,0)</f>
        <v>2.8281000000000001</v>
      </c>
      <c r="E16" s="66">
        <f t="shared" si="0"/>
        <v>14</v>
      </c>
      <c r="F16" s="65">
        <f>VLOOKUP($A16,'Return Data'!$B$7:$R$2843,6,0)</f>
        <v>1.5450999999999999</v>
      </c>
      <c r="G16" s="66">
        <f t="shared" si="1"/>
        <v>17</v>
      </c>
      <c r="H16" s="65">
        <f>VLOOKUP($A16,'Return Data'!$B$7:$R$2843,7,0)</f>
        <v>2.4746000000000001</v>
      </c>
      <c r="I16" s="66">
        <f t="shared" si="2"/>
        <v>15</v>
      </c>
      <c r="J16" s="65">
        <f>VLOOKUP($A16,'Return Data'!$B$7:$R$2843,8,0)</f>
        <v>2.7002000000000002</v>
      </c>
      <c r="K16" s="66">
        <f t="shared" si="3"/>
        <v>12</v>
      </c>
      <c r="L16" s="65">
        <f>VLOOKUP($A16,'Return Data'!$B$7:$R$2843,9,0)</f>
        <v>4.3879999999999999</v>
      </c>
      <c r="M16" s="66">
        <f t="shared" si="4"/>
        <v>3</v>
      </c>
      <c r="N16" s="65">
        <f>VLOOKUP($A16,'Return Data'!$B$7:$R$2843,10,0)</f>
        <v>4.3483999999999998</v>
      </c>
      <c r="O16" s="66">
        <f t="shared" si="5"/>
        <v>4</v>
      </c>
      <c r="P16" s="65">
        <f>VLOOKUP($A16,'Return Data'!$B$7:$R$2843,11,0)</f>
        <v>3.6187999999999998</v>
      </c>
      <c r="Q16" s="66">
        <f t="shared" si="6"/>
        <v>9</v>
      </c>
      <c r="R16" s="65">
        <f>VLOOKUP($A16,'Return Data'!$B$7:$R$2843,12,0)</f>
        <v>3.6448999999999998</v>
      </c>
      <c r="S16" s="66">
        <f t="shared" si="7"/>
        <v>11</v>
      </c>
      <c r="T16" s="65">
        <f>VLOOKUP($A16,'Return Data'!$B$7:$R$2843,13,0)</f>
        <v>4.5994000000000002</v>
      </c>
      <c r="U16" s="66">
        <f t="shared" si="8"/>
        <v>10</v>
      </c>
      <c r="V16" s="65">
        <f>VLOOKUP($A16,'Return Data'!$B$7:$R$2843,17,0)</f>
        <v>5.6006</v>
      </c>
      <c r="W16" s="66">
        <f t="shared" si="10"/>
        <v>13</v>
      </c>
      <c r="X16" s="65">
        <f>VLOOKUP($A16,'Return Data'!$B$7:$R$2843,14,0)</f>
        <v>6.3282999999999996</v>
      </c>
      <c r="Y16" s="66">
        <f t="shared" si="11"/>
        <v>11</v>
      </c>
      <c r="Z16" s="65">
        <f>VLOOKUP($A16,'Return Data'!$B$7:$R$2843,16,0)</f>
        <v>7.7709000000000001</v>
      </c>
      <c r="AA16" s="67">
        <f t="shared" si="9"/>
        <v>1</v>
      </c>
    </row>
    <row r="17" spans="1:27" x14ac:dyDescent="0.3">
      <c r="A17" s="63" t="s">
        <v>1224</v>
      </c>
      <c r="B17" s="64">
        <f>VLOOKUP($A17,'Return Data'!$B$7:$R$2843,3,0)</f>
        <v>44330</v>
      </c>
      <c r="C17" s="65">
        <f>VLOOKUP($A17,'Return Data'!$B$7:$R$2843,4,0)</f>
        <v>3481.9407000000001</v>
      </c>
      <c r="D17" s="65">
        <f>VLOOKUP($A17,'Return Data'!$B$7:$R$2843,5,0)</f>
        <v>3.5207999999999999</v>
      </c>
      <c r="E17" s="66">
        <f t="shared" si="0"/>
        <v>7</v>
      </c>
      <c r="F17" s="65">
        <f>VLOOKUP($A17,'Return Data'!$B$7:$R$2843,6,0)</f>
        <v>3.4119999999999999</v>
      </c>
      <c r="G17" s="66">
        <f t="shared" si="1"/>
        <v>4</v>
      </c>
      <c r="H17" s="65">
        <f>VLOOKUP($A17,'Return Data'!$B$7:$R$2843,7,0)</f>
        <v>2.7924000000000002</v>
      </c>
      <c r="I17" s="66">
        <f t="shared" si="2"/>
        <v>10</v>
      </c>
      <c r="J17" s="65">
        <f>VLOOKUP($A17,'Return Data'!$B$7:$R$2843,8,0)</f>
        <v>2.9026000000000001</v>
      </c>
      <c r="K17" s="66">
        <f t="shared" si="3"/>
        <v>10</v>
      </c>
      <c r="L17" s="65">
        <f>VLOOKUP($A17,'Return Data'!$B$7:$R$2843,9,0)</f>
        <v>3.7294</v>
      </c>
      <c r="M17" s="66">
        <f t="shared" si="4"/>
        <v>11</v>
      </c>
      <c r="N17" s="65">
        <f>VLOOKUP($A17,'Return Data'!$B$7:$R$2843,10,0)</f>
        <v>3.9996999999999998</v>
      </c>
      <c r="O17" s="66">
        <f t="shared" si="5"/>
        <v>10</v>
      </c>
      <c r="P17" s="65">
        <f>VLOOKUP($A17,'Return Data'!$B$7:$R$2843,11,0)</f>
        <v>3.5794000000000001</v>
      </c>
      <c r="Q17" s="66">
        <f t="shared" si="6"/>
        <v>10</v>
      </c>
      <c r="R17" s="65">
        <f>VLOOKUP($A17,'Return Data'!$B$7:$R$2843,12,0)</f>
        <v>3.8572000000000002</v>
      </c>
      <c r="S17" s="66">
        <f t="shared" si="7"/>
        <v>8</v>
      </c>
      <c r="T17" s="65">
        <f>VLOOKUP($A17,'Return Data'!$B$7:$R$2843,13,0)</f>
        <v>4.468</v>
      </c>
      <c r="U17" s="66">
        <f t="shared" si="8"/>
        <v>12</v>
      </c>
      <c r="V17" s="65">
        <f>VLOOKUP($A17,'Return Data'!$B$7:$R$2843,17,0)</f>
        <v>5.9246999999999996</v>
      </c>
      <c r="W17" s="66">
        <f t="shared" si="10"/>
        <v>10</v>
      </c>
      <c r="X17" s="65">
        <f>VLOOKUP($A17,'Return Data'!$B$7:$R$2843,14,0)</f>
        <v>6.6797000000000004</v>
      </c>
      <c r="Y17" s="66">
        <f t="shared" si="11"/>
        <v>7</v>
      </c>
      <c r="Z17" s="65">
        <f>VLOOKUP($A17,'Return Data'!$B$7:$R$2843,16,0)</f>
        <v>7.2408000000000001</v>
      </c>
      <c r="AA17" s="67">
        <f t="shared" si="9"/>
        <v>8</v>
      </c>
    </row>
    <row r="18" spans="1:27" x14ac:dyDescent="0.3">
      <c r="A18" s="63" t="s">
        <v>1227</v>
      </c>
      <c r="B18" s="64">
        <f>VLOOKUP($A18,'Return Data'!$B$7:$R$2843,3,0)</f>
        <v>44330</v>
      </c>
      <c r="C18" s="65">
        <f>VLOOKUP($A18,'Return Data'!$B$7:$R$2843,4,0)</f>
        <v>31.256787160641998</v>
      </c>
      <c r="D18" s="65">
        <f>VLOOKUP($A18,'Return Data'!$B$7:$R$2843,5,0)</f>
        <v>2.8029000000000002</v>
      </c>
      <c r="E18" s="66">
        <f t="shared" si="0"/>
        <v>15</v>
      </c>
      <c r="F18" s="65">
        <f>VLOOKUP($A18,'Return Data'!$B$7:$R$2843,6,0)</f>
        <v>2.6863000000000001</v>
      </c>
      <c r="G18" s="66">
        <f t="shared" si="1"/>
        <v>11</v>
      </c>
      <c r="H18" s="65">
        <f>VLOOKUP($A18,'Return Data'!$B$7:$R$2843,7,0)</f>
        <v>2.5785</v>
      </c>
      <c r="I18" s="66">
        <f t="shared" si="2"/>
        <v>14</v>
      </c>
      <c r="J18" s="65">
        <f>VLOOKUP($A18,'Return Data'!$B$7:$R$2843,8,0)</f>
        <v>2.4169</v>
      </c>
      <c r="K18" s="66">
        <f t="shared" si="3"/>
        <v>16</v>
      </c>
      <c r="L18" s="65">
        <f>VLOOKUP($A18,'Return Data'!$B$7:$R$2843,9,0)</f>
        <v>2.6718999999999999</v>
      </c>
      <c r="M18" s="66">
        <f t="shared" si="4"/>
        <v>16</v>
      </c>
      <c r="N18" s="65">
        <f>VLOOKUP($A18,'Return Data'!$B$7:$R$2843,10,0)</f>
        <v>2.83</v>
      </c>
      <c r="O18" s="66">
        <f t="shared" si="5"/>
        <v>16</v>
      </c>
      <c r="P18" s="65">
        <f>VLOOKUP($A18,'Return Data'!$B$7:$R$2843,11,0)</f>
        <v>2.7136</v>
      </c>
      <c r="Q18" s="66">
        <f t="shared" si="6"/>
        <v>15</v>
      </c>
      <c r="R18" s="65">
        <f>VLOOKUP($A18,'Return Data'!$B$7:$R$2843,12,0)</f>
        <v>2.9683000000000002</v>
      </c>
      <c r="S18" s="66">
        <f t="shared" si="7"/>
        <v>14</v>
      </c>
      <c r="T18" s="65">
        <f>VLOOKUP($A18,'Return Data'!$B$7:$R$2843,13,0)</f>
        <v>3.6962000000000002</v>
      </c>
      <c r="U18" s="66">
        <f t="shared" si="8"/>
        <v>15</v>
      </c>
      <c r="V18" s="65">
        <f>VLOOKUP($A18,'Return Data'!$B$7:$R$2843,17,0)</f>
        <v>6.1205999999999996</v>
      </c>
      <c r="W18" s="66">
        <f t="shared" si="10"/>
        <v>8</v>
      </c>
      <c r="X18" s="65">
        <f>VLOOKUP($A18,'Return Data'!$B$7:$R$2843,14,0)</f>
        <v>6.4371</v>
      </c>
      <c r="Y18" s="66">
        <f t="shared" si="11"/>
        <v>10</v>
      </c>
      <c r="Z18" s="65">
        <f>VLOOKUP($A18,'Return Data'!$B$7:$R$2843,16,0)</f>
        <v>7.4943</v>
      </c>
      <c r="AA18" s="67">
        <f t="shared" si="9"/>
        <v>4</v>
      </c>
    </row>
    <row r="19" spans="1:27" x14ac:dyDescent="0.3">
      <c r="A19" s="63" t="s">
        <v>1228</v>
      </c>
      <c r="B19" s="64">
        <f>VLOOKUP($A19,'Return Data'!$B$7:$R$2843,3,0)</f>
        <v>44330</v>
      </c>
      <c r="C19" s="65">
        <f>VLOOKUP($A19,'Return Data'!$B$7:$R$2843,4,0)</f>
        <v>3210.3056000000001</v>
      </c>
      <c r="D19" s="65">
        <f>VLOOKUP($A19,'Return Data'!$B$7:$R$2843,5,0)</f>
        <v>3.7208999999999999</v>
      </c>
      <c r="E19" s="66">
        <f t="shared" si="0"/>
        <v>2</v>
      </c>
      <c r="F19" s="65">
        <f>VLOOKUP($A19,'Return Data'!$B$7:$R$2843,6,0)</f>
        <v>3.6633</v>
      </c>
      <c r="G19" s="66">
        <f t="shared" si="1"/>
        <v>1</v>
      </c>
      <c r="H19" s="65">
        <f>VLOOKUP($A19,'Return Data'!$B$7:$R$2843,7,0)</f>
        <v>3.2639999999999998</v>
      </c>
      <c r="I19" s="66">
        <f t="shared" si="2"/>
        <v>2</v>
      </c>
      <c r="J19" s="65">
        <f>VLOOKUP($A19,'Return Data'!$B$7:$R$2843,8,0)</f>
        <v>3.1368999999999998</v>
      </c>
      <c r="K19" s="66">
        <f t="shared" si="3"/>
        <v>3</v>
      </c>
      <c r="L19" s="65">
        <f>VLOOKUP($A19,'Return Data'!$B$7:$R$2843,9,0)</f>
        <v>3.9796999999999998</v>
      </c>
      <c r="M19" s="66">
        <f t="shared" si="4"/>
        <v>8</v>
      </c>
      <c r="N19" s="65">
        <f>VLOOKUP($A19,'Return Data'!$B$7:$R$2843,10,0)</f>
        <v>4.1378000000000004</v>
      </c>
      <c r="O19" s="66">
        <f t="shared" si="5"/>
        <v>6</v>
      </c>
      <c r="P19" s="65">
        <f>VLOOKUP($A19,'Return Data'!$B$7:$R$2843,11,0)</f>
        <v>3.7795000000000001</v>
      </c>
      <c r="Q19" s="66">
        <f t="shared" si="6"/>
        <v>3</v>
      </c>
      <c r="R19" s="65">
        <f>VLOOKUP($A19,'Return Data'!$B$7:$R$2843,12,0)</f>
        <v>4.0163000000000002</v>
      </c>
      <c r="S19" s="66">
        <f t="shared" si="7"/>
        <v>4</v>
      </c>
      <c r="T19" s="65">
        <f>VLOOKUP($A19,'Return Data'!$B$7:$R$2843,13,0)</f>
        <v>4.7369000000000003</v>
      </c>
      <c r="U19" s="66">
        <f t="shared" si="8"/>
        <v>7</v>
      </c>
      <c r="V19" s="65">
        <f>VLOOKUP($A19,'Return Data'!$B$7:$R$2843,17,0)</f>
        <v>6.1898</v>
      </c>
      <c r="W19" s="66">
        <f t="shared" si="10"/>
        <v>6</v>
      </c>
      <c r="X19" s="65">
        <f>VLOOKUP($A19,'Return Data'!$B$7:$R$2843,14,0)</f>
        <v>6.9142000000000001</v>
      </c>
      <c r="Y19" s="66">
        <f t="shared" si="11"/>
        <v>4</v>
      </c>
      <c r="Z19" s="65">
        <f>VLOOKUP($A19,'Return Data'!$B$7:$R$2843,16,0)</f>
        <v>7.5998999999999999</v>
      </c>
      <c r="AA19" s="67">
        <f t="shared" si="9"/>
        <v>3</v>
      </c>
    </row>
    <row r="20" spans="1:27" x14ac:dyDescent="0.3">
      <c r="A20" s="63" t="s">
        <v>1231</v>
      </c>
      <c r="B20" s="64">
        <f>VLOOKUP($A20,'Return Data'!$B$7:$R$2843,3,0)</f>
        <v>44330</v>
      </c>
      <c r="C20" s="65">
        <f>VLOOKUP($A20,'Return Data'!$B$7:$R$2843,4,0)</f>
        <v>1046.6832999999999</v>
      </c>
      <c r="D20" s="65">
        <f>VLOOKUP($A20,'Return Data'!$B$7:$R$2843,5,0)</f>
        <v>2.1240000000000001</v>
      </c>
      <c r="E20" s="66">
        <f t="shared" si="0"/>
        <v>17</v>
      </c>
      <c r="F20" s="65">
        <f>VLOOKUP($A20,'Return Data'!$B$7:$R$2843,6,0)</f>
        <v>3.0369999999999999</v>
      </c>
      <c r="G20" s="66">
        <f t="shared" si="1"/>
        <v>9</v>
      </c>
      <c r="H20" s="65">
        <f>VLOOKUP($A20,'Return Data'!$B$7:$R$2843,7,0)</f>
        <v>2.9123999999999999</v>
      </c>
      <c r="I20" s="66">
        <f t="shared" si="2"/>
        <v>7</v>
      </c>
      <c r="J20" s="65">
        <f>VLOOKUP($A20,'Return Data'!$B$7:$R$2843,8,0)</f>
        <v>2.6833999999999998</v>
      </c>
      <c r="K20" s="66">
        <f t="shared" si="3"/>
        <v>13</v>
      </c>
      <c r="L20" s="65">
        <f>VLOOKUP($A20,'Return Data'!$B$7:$R$2843,9,0)</f>
        <v>2.8420999999999998</v>
      </c>
      <c r="M20" s="66">
        <f t="shared" si="4"/>
        <v>15</v>
      </c>
      <c r="N20" s="65">
        <f>VLOOKUP($A20,'Return Data'!$B$7:$R$2843,10,0)</f>
        <v>2.9775999999999998</v>
      </c>
      <c r="O20" s="66">
        <f t="shared" si="5"/>
        <v>15</v>
      </c>
      <c r="P20" s="65">
        <f>VLOOKUP($A20,'Return Data'!$B$7:$R$2843,11,0)</f>
        <v>2.6819000000000002</v>
      </c>
      <c r="Q20" s="66">
        <f t="shared" si="6"/>
        <v>16</v>
      </c>
      <c r="R20" s="65">
        <f>VLOOKUP($A20,'Return Data'!$B$7:$R$2843,12,0)</f>
        <v>2.8807</v>
      </c>
      <c r="S20" s="66">
        <f t="shared" si="7"/>
        <v>16</v>
      </c>
      <c r="T20" s="65"/>
      <c r="U20" s="66"/>
      <c r="V20" s="65"/>
      <c r="W20" s="66"/>
      <c r="X20" s="65"/>
      <c r="Y20" s="66"/>
      <c r="Z20" s="65">
        <f>VLOOKUP($A20,'Return Data'!$B$7:$R$2843,16,0)</f>
        <v>3.9117999999999999</v>
      </c>
      <c r="AA20" s="67">
        <f t="shared" si="9"/>
        <v>17</v>
      </c>
    </row>
    <row r="21" spans="1:27" x14ac:dyDescent="0.3">
      <c r="A21" s="63" t="s">
        <v>1235</v>
      </c>
      <c r="B21" s="64">
        <f>VLOOKUP($A21,'Return Data'!$B$7:$R$2843,3,0)</f>
        <v>44330</v>
      </c>
      <c r="C21" s="65">
        <f>VLOOKUP($A21,'Return Data'!$B$7:$R$2843,4,0)</f>
        <v>32.707099999999997</v>
      </c>
      <c r="D21" s="65">
        <f>VLOOKUP($A21,'Return Data'!$B$7:$R$2843,5,0)</f>
        <v>3.2368999999999999</v>
      </c>
      <c r="E21" s="66">
        <f t="shared" si="0"/>
        <v>11</v>
      </c>
      <c r="F21" s="65">
        <f>VLOOKUP($A21,'Return Data'!$B$7:$R$2843,6,0)</f>
        <v>2.1951000000000001</v>
      </c>
      <c r="G21" s="66">
        <f t="shared" si="1"/>
        <v>15</v>
      </c>
      <c r="H21" s="65">
        <f>VLOOKUP($A21,'Return Data'!$B$7:$R$2843,7,0)</f>
        <v>2.3445999999999998</v>
      </c>
      <c r="I21" s="66">
        <f t="shared" si="2"/>
        <v>16</v>
      </c>
      <c r="J21" s="65">
        <f>VLOOKUP($A21,'Return Data'!$B$7:$R$2843,8,0)</f>
        <v>2.6730999999999998</v>
      </c>
      <c r="K21" s="66">
        <f t="shared" si="3"/>
        <v>14</v>
      </c>
      <c r="L21" s="65">
        <f>VLOOKUP($A21,'Return Data'!$B$7:$R$2843,9,0)</f>
        <v>3.7016</v>
      </c>
      <c r="M21" s="66">
        <f t="shared" si="4"/>
        <v>12</v>
      </c>
      <c r="N21" s="65">
        <f>VLOOKUP($A21,'Return Data'!$B$7:$R$2843,10,0)</f>
        <v>3.7543000000000002</v>
      </c>
      <c r="O21" s="66">
        <f t="shared" si="5"/>
        <v>12</v>
      </c>
      <c r="P21" s="65">
        <f>VLOOKUP($A21,'Return Data'!$B$7:$R$2843,11,0)</f>
        <v>3.3774999999999999</v>
      </c>
      <c r="Q21" s="66">
        <f t="shared" si="6"/>
        <v>12</v>
      </c>
      <c r="R21" s="65">
        <f>VLOOKUP($A21,'Return Data'!$B$7:$R$2843,12,0)</f>
        <v>3.6553</v>
      </c>
      <c r="S21" s="66">
        <f t="shared" si="7"/>
        <v>9</v>
      </c>
      <c r="T21" s="65">
        <f>VLOOKUP($A21,'Return Data'!$B$7:$R$2843,13,0)</f>
        <v>4.5570000000000004</v>
      </c>
      <c r="U21" s="66">
        <f>RANK(T21,T$8:T$24,0)</f>
        <v>11</v>
      </c>
      <c r="V21" s="65">
        <f>VLOOKUP($A21,'Return Data'!$B$7:$R$2843,17,0)</f>
        <v>5.8935000000000004</v>
      </c>
      <c r="W21" s="66">
        <f>RANK(V21,V$8:V$24,0)</f>
        <v>11</v>
      </c>
      <c r="X21" s="65">
        <f>VLOOKUP($A21,'Return Data'!$B$7:$R$2843,14,0)</f>
        <v>6.4481000000000002</v>
      </c>
      <c r="Y21" s="66">
        <f>RANK(X21,X$8:X$24,0)</f>
        <v>9</v>
      </c>
      <c r="Z21" s="65">
        <f>VLOOKUP($A21,'Return Data'!$B$7:$R$2843,16,0)</f>
        <v>7.2885999999999997</v>
      </c>
      <c r="AA21" s="67">
        <f t="shared" si="9"/>
        <v>7</v>
      </c>
    </row>
    <row r="22" spans="1:27" x14ac:dyDescent="0.3">
      <c r="A22" s="63" t="s">
        <v>1237</v>
      </c>
      <c r="B22" s="64">
        <f>VLOOKUP($A22,'Return Data'!$B$7:$R$2843,3,0)</f>
        <v>44330</v>
      </c>
      <c r="C22" s="65">
        <f>VLOOKUP($A22,'Return Data'!$B$7:$R$2843,4,0)</f>
        <v>11.728999999999999</v>
      </c>
      <c r="D22" s="65">
        <f>VLOOKUP($A22,'Return Data'!$B$7:$R$2843,5,0)</f>
        <v>3.4238</v>
      </c>
      <c r="E22" s="66">
        <f t="shared" si="0"/>
        <v>10</v>
      </c>
      <c r="F22" s="65">
        <f>VLOOKUP($A22,'Return Data'!$B$7:$R$2843,6,0)</f>
        <v>3.4241000000000001</v>
      </c>
      <c r="G22" s="66">
        <f t="shared" si="1"/>
        <v>3</v>
      </c>
      <c r="H22" s="65">
        <f>VLOOKUP($A22,'Return Data'!$B$7:$R$2843,7,0)</f>
        <v>3.4699</v>
      </c>
      <c r="I22" s="66">
        <f t="shared" si="2"/>
        <v>1</v>
      </c>
      <c r="J22" s="65">
        <f>VLOOKUP($A22,'Return Data'!$B$7:$R$2843,8,0)</f>
        <v>3.1156999999999999</v>
      </c>
      <c r="K22" s="66">
        <f t="shared" si="3"/>
        <v>6</v>
      </c>
      <c r="L22" s="65">
        <f>VLOOKUP($A22,'Return Data'!$B$7:$R$2843,9,0)</f>
        <v>3.3845000000000001</v>
      </c>
      <c r="M22" s="66">
        <f t="shared" si="4"/>
        <v>13</v>
      </c>
      <c r="N22" s="65">
        <f>VLOOKUP($A22,'Return Data'!$B$7:$R$2843,10,0)</f>
        <v>3.4664999999999999</v>
      </c>
      <c r="O22" s="66">
        <f t="shared" si="5"/>
        <v>14</v>
      </c>
      <c r="P22" s="65">
        <f>VLOOKUP($A22,'Return Data'!$B$7:$R$2843,11,0)</f>
        <v>3.3429000000000002</v>
      </c>
      <c r="Q22" s="66">
        <f t="shared" si="6"/>
        <v>13</v>
      </c>
      <c r="R22" s="65">
        <f>VLOOKUP($A22,'Return Data'!$B$7:$R$2843,12,0)</f>
        <v>3.4411</v>
      </c>
      <c r="S22" s="66">
        <f t="shared" si="7"/>
        <v>13</v>
      </c>
      <c r="T22" s="65">
        <f>VLOOKUP($A22,'Return Data'!$B$7:$R$2843,13,0)</f>
        <v>3.9224999999999999</v>
      </c>
      <c r="U22" s="66">
        <f>RANK(T22,T$8:T$24,0)</f>
        <v>13</v>
      </c>
      <c r="V22" s="65">
        <f>VLOOKUP($A22,'Return Data'!$B$7:$R$2843,17,0)</f>
        <v>5.6222000000000003</v>
      </c>
      <c r="W22" s="66">
        <f>RANK(V22,V$8:V$24,0)</f>
        <v>12</v>
      </c>
      <c r="X22" s="65"/>
      <c r="Y22" s="66"/>
      <c r="Z22" s="65">
        <f>VLOOKUP($A22,'Return Data'!$B$7:$R$2843,16,0)</f>
        <v>6.2443999999999997</v>
      </c>
      <c r="AA22" s="67">
        <f t="shared" si="9"/>
        <v>14</v>
      </c>
    </row>
    <row r="23" spans="1:27" x14ac:dyDescent="0.3">
      <c r="A23" s="63" t="s">
        <v>1239</v>
      </c>
      <c r="B23" s="64">
        <f>VLOOKUP($A23,'Return Data'!$B$7:$R$2843,3,0)</f>
        <v>44330</v>
      </c>
      <c r="C23" s="65">
        <f>VLOOKUP($A23,'Return Data'!$B$7:$R$2843,4,0)</f>
        <v>3658.9063999999998</v>
      </c>
      <c r="D23" s="65">
        <f>VLOOKUP($A23,'Return Data'!$B$7:$R$2843,5,0)</f>
        <v>3.5041000000000002</v>
      </c>
      <c r="E23" s="66">
        <f t="shared" si="0"/>
        <v>8</v>
      </c>
      <c r="F23" s="65">
        <f>VLOOKUP($A23,'Return Data'!$B$7:$R$2843,6,0)</f>
        <v>2.5709</v>
      </c>
      <c r="G23" s="66">
        <f t="shared" si="1"/>
        <v>13</v>
      </c>
      <c r="H23" s="65">
        <f>VLOOKUP($A23,'Return Data'!$B$7:$R$2843,7,0)</f>
        <v>2.7219000000000002</v>
      </c>
      <c r="I23" s="66">
        <f t="shared" si="2"/>
        <v>12</v>
      </c>
      <c r="J23" s="65">
        <f>VLOOKUP($A23,'Return Data'!$B$7:$R$2843,8,0)</f>
        <v>3.1252</v>
      </c>
      <c r="K23" s="66">
        <f t="shared" si="3"/>
        <v>5</v>
      </c>
      <c r="L23" s="65">
        <f>VLOOKUP($A23,'Return Data'!$B$7:$R$2843,9,0)</f>
        <v>4.4667000000000003</v>
      </c>
      <c r="M23" s="66">
        <f t="shared" si="4"/>
        <v>2</v>
      </c>
      <c r="N23" s="65">
        <f>VLOOKUP($A23,'Return Data'!$B$7:$R$2843,10,0)</f>
        <v>4.5993000000000004</v>
      </c>
      <c r="O23" s="66">
        <f t="shared" si="5"/>
        <v>1</v>
      </c>
      <c r="P23" s="65">
        <f>VLOOKUP($A23,'Return Data'!$B$7:$R$2843,11,0)</f>
        <v>3.9552999999999998</v>
      </c>
      <c r="Q23" s="66">
        <f t="shared" si="6"/>
        <v>1</v>
      </c>
      <c r="R23" s="65">
        <f>VLOOKUP($A23,'Return Data'!$B$7:$R$2843,12,0)</f>
        <v>4.2359999999999998</v>
      </c>
      <c r="S23" s="66">
        <f t="shared" si="7"/>
        <v>1</v>
      </c>
      <c r="T23" s="65">
        <f>VLOOKUP($A23,'Return Data'!$B$7:$R$2843,13,0)</f>
        <v>5.2636000000000003</v>
      </c>
      <c r="U23" s="66">
        <f>RANK(T23,T$8:T$24,0)</f>
        <v>1</v>
      </c>
      <c r="V23" s="65">
        <f>VLOOKUP($A23,'Return Data'!$B$7:$R$2843,17,0)</f>
        <v>6.3396999999999997</v>
      </c>
      <c r="W23" s="66">
        <f>RANK(V23,V$8:V$24,0)</f>
        <v>3</v>
      </c>
      <c r="X23" s="65">
        <f>VLOOKUP($A23,'Return Data'!$B$7:$R$2843,14,0)</f>
        <v>4.3739999999999997</v>
      </c>
      <c r="Y23" s="66">
        <f>RANK(X23,X$8:X$24,0)</f>
        <v>13</v>
      </c>
      <c r="Z23" s="65">
        <f>VLOOKUP($A23,'Return Data'!$B$7:$R$2843,16,0)</f>
        <v>6.8480999999999996</v>
      </c>
      <c r="AA23" s="67">
        <f t="shared" si="9"/>
        <v>11</v>
      </c>
    </row>
    <row r="24" spans="1:27" x14ac:dyDescent="0.3">
      <c r="A24" s="63" t="s">
        <v>1241</v>
      </c>
      <c r="B24" s="64">
        <f>VLOOKUP($A24,'Return Data'!$B$7:$R$2843,3,0)</f>
        <v>44330</v>
      </c>
      <c r="C24" s="65">
        <f>VLOOKUP($A24,'Return Data'!$B$7:$R$2843,4,0)</f>
        <v>2385.3679000000002</v>
      </c>
      <c r="D24" s="65">
        <f>VLOOKUP($A24,'Return Data'!$B$7:$R$2843,5,0)</f>
        <v>3.6669999999999998</v>
      </c>
      <c r="E24" s="66">
        <f t="shared" si="0"/>
        <v>5</v>
      </c>
      <c r="F24" s="65">
        <f>VLOOKUP($A24,'Return Data'!$B$7:$R$2843,6,0)</f>
        <v>3.5127000000000002</v>
      </c>
      <c r="G24" s="66">
        <f t="shared" si="1"/>
        <v>2</v>
      </c>
      <c r="H24" s="65">
        <f>VLOOKUP($A24,'Return Data'!$B$7:$R$2843,7,0)</f>
        <v>3.2155</v>
      </c>
      <c r="I24" s="66">
        <f t="shared" si="2"/>
        <v>3</v>
      </c>
      <c r="J24" s="65">
        <f>VLOOKUP($A24,'Return Data'!$B$7:$R$2843,8,0)</f>
        <v>3.1135999999999999</v>
      </c>
      <c r="K24" s="66">
        <f t="shared" si="3"/>
        <v>7</v>
      </c>
      <c r="L24" s="65">
        <f>VLOOKUP($A24,'Return Data'!$B$7:$R$2843,9,0)</f>
        <v>3.9735999999999998</v>
      </c>
      <c r="M24" s="66">
        <f t="shared" si="4"/>
        <v>9</v>
      </c>
      <c r="N24" s="65">
        <f>VLOOKUP($A24,'Return Data'!$B$7:$R$2843,10,0)</f>
        <v>4.0982000000000003</v>
      </c>
      <c r="O24" s="66">
        <f t="shared" si="5"/>
        <v>8</v>
      </c>
      <c r="P24" s="65">
        <f>VLOOKUP($A24,'Return Data'!$B$7:$R$2843,11,0)</f>
        <v>3.7031999999999998</v>
      </c>
      <c r="Q24" s="66">
        <f t="shared" si="6"/>
        <v>6</v>
      </c>
      <c r="R24" s="65">
        <f>VLOOKUP($A24,'Return Data'!$B$7:$R$2843,12,0)</f>
        <v>3.9912000000000001</v>
      </c>
      <c r="S24" s="66">
        <f t="shared" si="7"/>
        <v>5</v>
      </c>
      <c r="T24" s="65">
        <f>VLOOKUP($A24,'Return Data'!$B$7:$R$2843,13,0)</f>
        <v>4.8823999999999996</v>
      </c>
      <c r="U24" s="66">
        <f>RANK(T24,T$8:T$24,0)</f>
        <v>5</v>
      </c>
      <c r="V24" s="65">
        <f>VLOOKUP($A24,'Return Data'!$B$7:$R$2843,17,0)</f>
        <v>6.1517999999999997</v>
      </c>
      <c r="W24" s="66">
        <f>RANK(V24,V$8:V$24,0)</f>
        <v>7</v>
      </c>
      <c r="X24" s="65">
        <f>VLOOKUP($A24,'Return Data'!$B$7:$R$2843,14,0)</f>
        <v>6.8419999999999996</v>
      </c>
      <c r="Y24" s="66">
        <f>RANK(X24,X$8:X$24,0)</f>
        <v>5</v>
      </c>
      <c r="Z24" s="65">
        <f>VLOOKUP($A24,'Return Data'!$B$7:$R$2843,16,0)</f>
        <v>7.6089000000000002</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3.2835882352941184</v>
      </c>
      <c r="E26" s="74"/>
      <c r="F26" s="75">
        <f>AVERAGE(F8:F24)</f>
        <v>2.8441529411764712</v>
      </c>
      <c r="G26" s="74"/>
      <c r="H26" s="75">
        <f>AVERAGE(H8:H24)</f>
        <v>2.8146235294117652</v>
      </c>
      <c r="I26" s="74"/>
      <c r="J26" s="75">
        <f>AVERAGE(J8:J24)</f>
        <v>2.8894941176470579</v>
      </c>
      <c r="K26" s="74"/>
      <c r="L26" s="75">
        <f>AVERAGE(L8:L24)</f>
        <v>3.7906470588235295</v>
      </c>
      <c r="M26" s="74"/>
      <c r="N26" s="75">
        <f>AVERAGE(N8:N24)</f>
        <v>3.8589176470588238</v>
      </c>
      <c r="O26" s="74"/>
      <c r="P26" s="75">
        <f>AVERAGE(P8:P24)</f>
        <v>3.4265117647058823</v>
      </c>
      <c r="Q26" s="74"/>
      <c r="R26" s="75">
        <f>AVERAGE(R8:R24)</f>
        <v>3.6364352941176463</v>
      </c>
      <c r="S26" s="74"/>
      <c r="T26" s="75">
        <f>AVERAGE(T8:T24)</f>
        <v>4.51859375</v>
      </c>
      <c r="U26" s="74"/>
      <c r="V26" s="75">
        <f>AVERAGE(V8:V24)</f>
        <v>6.0334928571428561</v>
      </c>
      <c r="W26" s="74"/>
      <c r="X26" s="75">
        <f>AVERAGE(X8:X24)</f>
        <v>6.4780538461538457</v>
      </c>
      <c r="Y26" s="74"/>
      <c r="Z26" s="75">
        <f>AVERAGE(Z8:Z24)</f>
        <v>6.7536882352941179</v>
      </c>
      <c r="AA26" s="76"/>
    </row>
    <row r="27" spans="1:27" x14ac:dyDescent="0.3">
      <c r="A27" s="73" t="s">
        <v>28</v>
      </c>
      <c r="B27" s="74"/>
      <c r="C27" s="74"/>
      <c r="D27" s="75">
        <f>MIN(D8:D24)</f>
        <v>2.1240000000000001</v>
      </c>
      <c r="E27" s="74"/>
      <c r="F27" s="75">
        <f>MIN(F8:F24)</f>
        <v>1.5450999999999999</v>
      </c>
      <c r="G27" s="74"/>
      <c r="H27" s="75">
        <f>MIN(H8:H24)</f>
        <v>1.9875</v>
      </c>
      <c r="I27" s="74"/>
      <c r="J27" s="75">
        <f>MIN(J8:J24)</f>
        <v>2.2410000000000001</v>
      </c>
      <c r="K27" s="74"/>
      <c r="L27" s="75">
        <f>MIN(L8:L24)</f>
        <v>2.6067</v>
      </c>
      <c r="M27" s="74"/>
      <c r="N27" s="75">
        <f>MIN(N8:N24)</f>
        <v>2.6341999999999999</v>
      </c>
      <c r="O27" s="74"/>
      <c r="P27" s="75">
        <f>MIN(P8:P24)</f>
        <v>2.5798000000000001</v>
      </c>
      <c r="Q27" s="74"/>
      <c r="R27" s="75">
        <f>MIN(R8:R24)</f>
        <v>2.7955000000000001</v>
      </c>
      <c r="S27" s="74"/>
      <c r="T27" s="75">
        <f>MIN(T8:T24)</f>
        <v>2.8494999999999999</v>
      </c>
      <c r="U27" s="74"/>
      <c r="V27" s="75">
        <f>MIN(V8:V24)</f>
        <v>5.0758999999999999</v>
      </c>
      <c r="W27" s="74"/>
      <c r="X27" s="75">
        <f>MIN(X8:X24)</f>
        <v>4.3739999999999997</v>
      </c>
      <c r="Y27" s="74"/>
      <c r="Z27" s="75">
        <f>MIN(Z8:Z24)</f>
        <v>3.9117999999999999</v>
      </c>
      <c r="AA27" s="76"/>
    </row>
    <row r="28" spans="1:27" ht="15" thickBot="1" x14ac:dyDescent="0.35">
      <c r="A28" s="77" t="s">
        <v>29</v>
      </c>
      <c r="B28" s="78"/>
      <c r="C28" s="78"/>
      <c r="D28" s="79">
        <f>MAX(D8:D24)</f>
        <v>3.7448999999999999</v>
      </c>
      <c r="E28" s="78"/>
      <c r="F28" s="79">
        <f>MAX(F8:F24)</f>
        <v>3.6633</v>
      </c>
      <c r="G28" s="78"/>
      <c r="H28" s="79">
        <f>MAX(H8:H24)</f>
        <v>3.4699</v>
      </c>
      <c r="I28" s="78"/>
      <c r="J28" s="79">
        <f>MAX(J8:J24)</f>
        <v>3.2134999999999998</v>
      </c>
      <c r="K28" s="78"/>
      <c r="L28" s="79">
        <f>MAX(L8:L24)</f>
        <v>4.8178000000000001</v>
      </c>
      <c r="M28" s="78"/>
      <c r="N28" s="79">
        <f>MAX(N8:N24)</f>
        <v>4.5993000000000004</v>
      </c>
      <c r="O28" s="78"/>
      <c r="P28" s="79">
        <f>MAX(P8:P24)</f>
        <v>3.9552999999999998</v>
      </c>
      <c r="Q28" s="78"/>
      <c r="R28" s="79">
        <f>MAX(R8:R24)</f>
        <v>4.2359999999999998</v>
      </c>
      <c r="S28" s="78"/>
      <c r="T28" s="79">
        <f>MAX(T8:T24)</f>
        <v>5.2636000000000003</v>
      </c>
      <c r="U28" s="78"/>
      <c r="V28" s="79">
        <f>MAX(V8:V24)</f>
        <v>6.5132000000000003</v>
      </c>
      <c r="W28" s="78"/>
      <c r="X28" s="79">
        <f>MAX(X8:X24)</f>
        <v>7.1119000000000003</v>
      </c>
      <c r="Y28" s="78"/>
      <c r="Z28" s="79">
        <f>MAX(Z8:Z24)</f>
        <v>7.7709000000000001</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1581</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1244</v>
      </c>
      <c r="B8" s="64">
        <f>VLOOKUP($A8,'Return Data'!$B$7:$R$2843,3,0)</f>
        <v>44330</v>
      </c>
      <c r="C8" s="65">
        <f>VLOOKUP($A8,'Return Data'!$B$7:$R$2843,4,0)</f>
        <v>28.639199999999999</v>
      </c>
      <c r="D8" s="65">
        <f>VLOOKUP($A8,'Return Data'!$B$7:$R$2843,10,0)</f>
        <v>-9.1000000000000004E-3</v>
      </c>
      <c r="E8" s="66">
        <f t="shared" ref="E8:E16" si="0">RANK(D8,D$8:D$16,0)</f>
        <v>7</v>
      </c>
      <c r="F8" s="65">
        <f>VLOOKUP($A8,'Return Data'!$B$7:$R$2843,11,0)</f>
        <v>11.9274</v>
      </c>
      <c r="G8" s="66">
        <f t="shared" ref="G8:G16" si="1">RANK(F8,F$8:F$16,0)</f>
        <v>5</v>
      </c>
      <c r="H8" s="65">
        <f>VLOOKUP($A8,'Return Data'!$B$7:$R$2843,12,0)</f>
        <v>23.221800000000002</v>
      </c>
      <c r="I8" s="66">
        <f t="shared" ref="I8:I16" si="2">RANK(H8,H$8:H$16,0)</f>
        <v>4</v>
      </c>
      <c r="J8" s="65">
        <f>VLOOKUP($A8,'Return Data'!$B$7:$R$2843,13,0)</f>
        <v>43.099400000000003</v>
      </c>
      <c r="K8" s="66">
        <f t="shared" ref="K8:K16" si="3">RANK(J8,J$8:J$16,0)</f>
        <v>5</v>
      </c>
      <c r="L8" s="65">
        <f>VLOOKUP($A8,'Return Data'!$B$7:$R$2843,17,0)</f>
        <v>19.608899999999998</v>
      </c>
      <c r="M8" s="66">
        <f t="shared" ref="M8:M14" si="4">RANK(L8,L$8:L$16,0)</f>
        <v>2</v>
      </c>
      <c r="N8" s="65">
        <f>VLOOKUP($A8,'Return Data'!$B$7:$R$2843,14,0)</f>
        <v>12.8986</v>
      </c>
      <c r="O8" s="66">
        <f t="shared" ref="O8:O14" si="5">RANK(N8,N$8:N$16,0)</f>
        <v>2</v>
      </c>
      <c r="P8" s="65">
        <f>VLOOKUP($A8,'Return Data'!$B$7:$R$2843,15,0)</f>
        <v>12.0503</v>
      </c>
      <c r="Q8" s="66">
        <f t="shared" ref="Q8:Q14" si="6">RANK(P8,P$8:P$16,0)</f>
        <v>3</v>
      </c>
      <c r="R8" s="65">
        <f>VLOOKUP($A8,'Return Data'!$B$7:$R$2843,16,0)</f>
        <v>10.216100000000001</v>
      </c>
      <c r="S8" s="67">
        <f t="shared" ref="S8:S16" si="7">RANK(R8,R$8:R$16,0)</f>
        <v>6</v>
      </c>
    </row>
    <row r="9" spans="1:20" x14ac:dyDescent="0.3">
      <c r="A9" s="63" t="s">
        <v>1247</v>
      </c>
      <c r="B9" s="64">
        <f>VLOOKUP($A9,'Return Data'!$B$7:$R$2843,3,0)</f>
        <v>44330</v>
      </c>
      <c r="C9" s="65">
        <f>VLOOKUP($A9,'Return Data'!$B$7:$R$2843,4,0)</f>
        <v>44.353999999999999</v>
      </c>
      <c r="D9" s="65">
        <f>VLOOKUP($A9,'Return Data'!$B$7:$R$2843,10,0)</f>
        <v>0.9859</v>
      </c>
      <c r="E9" s="66">
        <f t="shared" si="0"/>
        <v>5</v>
      </c>
      <c r="F9" s="65">
        <f>VLOOKUP($A9,'Return Data'!$B$7:$R$2843,11,0)</f>
        <v>12.5707</v>
      </c>
      <c r="G9" s="66">
        <f t="shared" si="1"/>
        <v>4</v>
      </c>
      <c r="H9" s="65">
        <f>VLOOKUP($A9,'Return Data'!$B$7:$R$2843,12,0)</f>
        <v>19.713899999999999</v>
      </c>
      <c r="I9" s="66">
        <f t="shared" si="2"/>
        <v>5</v>
      </c>
      <c r="J9" s="65">
        <f>VLOOKUP($A9,'Return Data'!$B$7:$R$2843,13,0)</f>
        <v>45.523099999999999</v>
      </c>
      <c r="K9" s="66">
        <f t="shared" si="3"/>
        <v>3</v>
      </c>
      <c r="L9" s="65">
        <f>VLOOKUP($A9,'Return Data'!$B$7:$R$2843,17,0)</f>
        <v>17.0275</v>
      </c>
      <c r="M9" s="66">
        <f t="shared" si="4"/>
        <v>3</v>
      </c>
      <c r="N9" s="65">
        <f>VLOOKUP($A9,'Return Data'!$B$7:$R$2843,14,0)</f>
        <v>11.1188</v>
      </c>
      <c r="O9" s="66">
        <f t="shared" si="5"/>
        <v>4</v>
      </c>
      <c r="P9" s="65">
        <f>VLOOKUP($A9,'Return Data'!$B$7:$R$2843,15,0)</f>
        <v>10.626099999999999</v>
      </c>
      <c r="Q9" s="66">
        <f t="shared" si="6"/>
        <v>4</v>
      </c>
      <c r="R9" s="65">
        <f>VLOOKUP($A9,'Return Data'!$B$7:$R$2843,16,0)</f>
        <v>10.556100000000001</v>
      </c>
      <c r="S9" s="67">
        <f t="shared" si="7"/>
        <v>5</v>
      </c>
    </row>
    <row r="10" spans="1:20" x14ac:dyDescent="0.3">
      <c r="A10" s="63" t="s">
        <v>1249</v>
      </c>
      <c r="B10" s="64">
        <f>VLOOKUP($A10,'Return Data'!$B$7:$R$2843,3,0)</f>
        <v>44330</v>
      </c>
      <c r="C10" s="65">
        <f>VLOOKUP($A10,'Return Data'!$B$7:$R$2843,4,0)</f>
        <v>373.05610000000001</v>
      </c>
      <c r="D10" s="65">
        <f>VLOOKUP($A10,'Return Data'!$B$7:$R$2843,10,0)</f>
        <v>6.3571</v>
      </c>
      <c r="E10" s="66">
        <f t="shared" si="0"/>
        <v>2</v>
      </c>
      <c r="F10" s="65">
        <f>VLOOKUP($A10,'Return Data'!$B$7:$R$2843,11,0)</f>
        <v>27.331900000000001</v>
      </c>
      <c r="G10" s="66">
        <f t="shared" si="1"/>
        <v>2</v>
      </c>
      <c r="H10" s="65">
        <f>VLOOKUP($A10,'Return Data'!$B$7:$R$2843,12,0)</f>
        <v>31.760300000000001</v>
      </c>
      <c r="I10" s="66">
        <f t="shared" si="2"/>
        <v>2</v>
      </c>
      <c r="J10" s="65">
        <f>VLOOKUP($A10,'Return Data'!$B$7:$R$2843,13,0)</f>
        <v>52.672400000000003</v>
      </c>
      <c r="K10" s="66">
        <f t="shared" si="3"/>
        <v>2</v>
      </c>
      <c r="L10" s="65">
        <f>VLOOKUP($A10,'Return Data'!$B$7:$R$2843,17,0)</f>
        <v>16.404699999999998</v>
      </c>
      <c r="M10" s="66">
        <f t="shared" si="4"/>
        <v>4</v>
      </c>
      <c r="N10" s="65">
        <f>VLOOKUP($A10,'Return Data'!$B$7:$R$2843,14,0)</f>
        <v>11.25</v>
      </c>
      <c r="O10" s="66">
        <f t="shared" si="5"/>
        <v>3</v>
      </c>
      <c r="P10" s="65">
        <f>VLOOKUP($A10,'Return Data'!$B$7:$R$2843,15,0)</f>
        <v>14.924300000000001</v>
      </c>
      <c r="Q10" s="66">
        <f t="shared" si="6"/>
        <v>2</v>
      </c>
      <c r="R10" s="65">
        <f>VLOOKUP($A10,'Return Data'!$B$7:$R$2843,16,0)</f>
        <v>14.8506</v>
      </c>
      <c r="S10" s="67">
        <f t="shared" si="7"/>
        <v>2</v>
      </c>
    </row>
    <row r="11" spans="1:20" x14ac:dyDescent="0.3">
      <c r="A11" s="63" t="s">
        <v>2028</v>
      </c>
      <c r="B11" s="64">
        <f>VLOOKUP($A11,'Return Data'!$B$7:$R$2843,3,0)</f>
        <v>44330</v>
      </c>
      <c r="C11" s="65">
        <f>VLOOKUP($A11,'Return Data'!$B$7:$R$2843,4,0)</f>
        <v>24.177199999999999</v>
      </c>
      <c r="D11" s="65">
        <f>VLOOKUP($A11,'Return Data'!$B$7:$R$2843,10,0)</f>
        <v>-1.7858000000000001</v>
      </c>
      <c r="E11" s="66">
        <f t="shared" si="0"/>
        <v>9</v>
      </c>
      <c r="F11" s="65">
        <f>VLOOKUP($A11,'Return Data'!$B$7:$R$2843,11,0)</f>
        <v>9.4713999999999992</v>
      </c>
      <c r="G11" s="66">
        <f t="shared" si="1"/>
        <v>7</v>
      </c>
      <c r="H11" s="65">
        <f>VLOOKUP($A11,'Return Data'!$B$7:$R$2843,12,0)</f>
        <v>18.417000000000002</v>
      </c>
      <c r="I11" s="66">
        <f t="shared" si="2"/>
        <v>6</v>
      </c>
      <c r="J11" s="65">
        <f>VLOOKUP($A11,'Return Data'!$B$7:$R$2843,13,0)</f>
        <v>37.7226</v>
      </c>
      <c r="K11" s="66">
        <f t="shared" si="3"/>
        <v>6</v>
      </c>
      <c r="L11" s="65">
        <f>VLOOKUP($A11,'Return Data'!$B$7:$R$2843,17,0)</f>
        <v>13.1884</v>
      </c>
      <c r="M11" s="66">
        <f t="shared" si="4"/>
        <v>6</v>
      </c>
      <c r="N11" s="65">
        <f>VLOOKUP($A11,'Return Data'!$B$7:$R$2843,14,0)</f>
        <v>9.5657999999999994</v>
      </c>
      <c r="O11" s="66">
        <f t="shared" si="5"/>
        <v>6</v>
      </c>
      <c r="P11" s="65">
        <f>VLOOKUP($A11,'Return Data'!$B$7:$R$2843,15,0)</f>
        <v>8.9285999999999994</v>
      </c>
      <c r="Q11" s="66">
        <f t="shared" si="6"/>
        <v>8</v>
      </c>
      <c r="R11" s="65">
        <f>VLOOKUP($A11,'Return Data'!$B$7:$R$2843,16,0)</f>
        <v>8.7258999999999993</v>
      </c>
      <c r="S11" s="67">
        <f t="shared" si="7"/>
        <v>8</v>
      </c>
    </row>
    <row r="12" spans="1:20" x14ac:dyDescent="0.3">
      <c r="A12" s="63" t="s">
        <v>1251</v>
      </c>
      <c r="B12" s="64">
        <f>VLOOKUP($A12,'Return Data'!$B$7:$R$2843,3,0)</f>
        <v>44330</v>
      </c>
      <c r="C12" s="65">
        <f>VLOOKUP($A12,'Return Data'!$B$7:$R$2843,4,0)</f>
        <v>67.430700000000002</v>
      </c>
      <c r="D12" s="65">
        <f>VLOOKUP($A12,'Return Data'!$B$7:$R$2843,10,0)</f>
        <v>31.544599999999999</v>
      </c>
      <c r="E12" s="66">
        <f t="shared" si="0"/>
        <v>1</v>
      </c>
      <c r="F12" s="65">
        <f>VLOOKUP($A12,'Return Data'!$B$7:$R$2843,11,0)</f>
        <v>40.565600000000003</v>
      </c>
      <c r="G12" s="66">
        <f t="shared" si="1"/>
        <v>1</v>
      </c>
      <c r="H12" s="65">
        <f>VLOOKUP($A12,'Return Data'!$B$7:$R$2843,12,0)</f>
        <v>46.321300000000001</v>
      </c>
      <c r="I12" s="66">
        <f t="shared" si="2"/>
        <v>1</v>
      </c>
      <c r="J12" s="65">
        <f>VLOOKUP($A12,'Return Data'!$B$7:$R$2843,13,0)</f>
        <v>96.729200000000006</v>
      </c>
      <c r="K12" s="66">
        <f t="shared" si="3"/>
        <v>1</v>
      </c>
      <c r="L12" s="65">
        <f>VLOOKUP($A12,'Return Data'!$B$7:$R$2843,17,0)</f>
        <v>35.3675</v>
      </c>
      <c r="M12" s="66">
        <f t="shared" si="4"/>
        <v>1</v>
      </c>
      <c r="N12" s="65">
        <f>VLOOKUP($A12,'Return Data'!$B$7:$R$2843,14,0)</f>
        <v>25.107199999999999</v>
      </c>
      <c r="O12" s="66">
        <f t="shared" si="5"/>
        <v>1</v>
      </c>
      <c r="P12" s="65">
        <f>VLOOKUP($A12,'Return Data'!$B$7:$R$2843,15,0)</f>
        <v>16.682099999999998</v>
      </c>
      <c r="Q12" s="66">
        <f t="shared" si="6"/>
        <v>1</v>
      </c>
      <c r="R12" s="65">
        <f>VLOOKUP($A12,'Return Data'!$B$7:$R$2843,16,0)</f>
        <v>12.921799999999999</v>
      </c>
      <c r="S12" s="67">
        <f t="shared" si="7"/>
        <v>3</v>
      </c>
    </row>
    <row r="13" spans="1:20" x14ac:dyDescent="0.3">
      <c r="A13" s="63" t="s">
        <v>761</v>
      </c>
      <c r="B13" s="64">
        <f>VLOOKUP($A13,'Return Data'!$B$7:$R$2843,3,0)</f>
        <v>44330</v>
      </c>
      <c r="C13" s="65">
        <f>VLOOKUP($A13,'Return Data'!$B$7:$R$2843,4,0)</f>
        <v>22.365400000000001</v>
      </c>
      <c r="D13" s="65">
        <f>VLOOKUP($A13,'Return Data'!$B$7:$R$2843,10,0)</f>
        <v>0.80689999999999995</v>
      </c>
      <c r="E13" s="66">
        <f t="shared" si="0"/>
        <v>6</v>
      </c>
      <c r="F13" s="65">
        <f>VLOOKUP($A13,'Return Data'!$B$7:$R$2843,11,0)</f>
        <v>10.0886</v>
      </c>
      <c r="G13" s="66">
        <f t="shared" si="1"/>
        <v>6</v>
      </c>
      <c r="H13" s="65">
        <f>VLOOKUP($A13,'Return Data'!$B$7:$R$2843,12,0)</f>
        <v>12.386200000000001</v>
      </c>
      <c r="I13" s="66">
        <f t="shared" si="2"/>
        <v>7</v>
      </c>
      <c r="J13" s="65">
        <f>VLOOKUP($A13,'Return Data'!$B$7:$R$2843,13,0)</f>
        <v>20.267399999999999</v>
      </c>
      <c r="K13" s="66">
        <f t="shared" si="3"/>
        <v>9</v>
      </c>
      <c r="L13" s="65">
        <f>VLOOKUP($A13,'Return Data'!$B$7:$R$2843,17,0)</f>
        <v>10.589</v>
      </c>
      <c r="M13" s="66">
        <f t="shared" si="4"/>
        <v>8</v>
      </c>
      <c r="N13" s="65">
        <f>VLOOKUP($A13,'Return Data'!$B$7:$R$2843,14,0)</f>
        <v>8.6793999999999993</v>
      </c>
      <c r="O13" s="66">
        <f t="shared" si="5"/>
        <v>7</v>
      </c>
      <c r="P13" s="65">
        <f>VLOOKUP($A13,'Return Data'!$B$7:$R$2843,15,0)</f>
        <v>9.2959999999999994</v>
      </c>
      <c r="Q13" s="66">
        <f t="shared" si="6"/>
        <v>6</v>
      </c>
      <c r="R13" s="65">
        <f>VLOOKUP($A13,'Return Data'!$B$7:$R$2843,16,0)</f>
        <v>9.5256000000000007</v>
      </c>
      <c r="S13" s="67">
        <f t="shared" si="7"/>
        <v>7</v>
      </c>
    </row>
    <row r="14" spans="1:20" x14ac:dyDescent="0.3">
      <c r="A14" s="63" t="s">
        <v>1252</v>
      </c>
      <c r="B14" s="64">
        <f>VLOOKUP($A14,'Return Data'!$B$7:$R$2843,3,0)</f>
        <v>44330</v>
      </c>
      <c r="C14" s="65">
        <f>VLOOKUP($A14,'Return Data'!$B$7:$R$2843,4,0)</f>
        <v>36.435899999999997</v>
      </c>
      <c r="D14" s="65">
        <f>VLOOKUP($A14,'Return Data'!$B$7:$R$2843,10,0)</f>
        <v>2.4361000000000002</v>
      </c>
      <c r="E14" s="66">
        <f t="shared" si="0"/>
        <v>3</v>
      </c>
      <c r="F14" s="65">
        <f>VLOOKUP($A14,'Return Data'!$B$7:$R$2843,11,0)</f>
        <v>9.3638999999999992</v>
      </c>
      <c r="G14" s="66">
        <f t="shared" si="1"/>
        <v>8</v>
      </c>
      <c r="H14" s="65">
        <f>VLOOKUP($A14,'Return Data'!$B$7:$R$2843,12,0)</f>
        <v>11.769</v>
      </c>
      <c r="I14" s="66">
        <f t="shared" si="2"/>
        <v>9</v>
      </c>
      <c r="J14" s="65">
        <f>VLOOKUP($A14,'Return Data'!$B$7:$R$2843,13,0)</f>
        <v>23.232500000000002</v>
      </c>
      <c r="K14" s="66">
        <f t="shared" si="3"/>
        <v>8</v>
      </c>
      <c r="L14" s="65">
        <f>VLOOKUP($A14,'Return Data'!$B$7:$R$2843,17,0)</f>
        <v>15.2249</v>
      </c>
      <c r="M14" s="66">
        <f t="shared" si="4"/>
        <v>5</v>
      </c>
      <c r="N14" s="65">
        <f>VLOOKUP($A14,'Return Data'!$B$7:$R$2843,14,0)</f>
        <v>10.240500000000001</v>
      </c>
      <c r="O14" s="66">
        <f t="shared" si="5"/>
        <v>5</v>
      </c>
      <c r="P14" s="65">
        <f>VLOOKUP($A14,'Return Data'!$B$7:$R$2843,15,0)</f>
        <v>10.0322</v>
      </c>
      <c r="Q14" s="66">
        <f t="shared" si="6"/>
        <v>5</v>
      </c>
      <c r="R14" s="65">
        <f>VLOOKUP($A14,'Return Data'!$B$7:$R$2843,16,0)</f>
        <v>11.012</v>
      </c>
      <c r="S14" s="67">
        <f t="shared" si="7"/>
        <v>4</v>
      </c>
    </row>
    <row r="15" spans="1:20" x14ac:dyDescent="0.3">
      <c r="A15" s="63" t="s">
        <v>1254</v>
      </c>
      <c r="B15" s="64">
        <f>VLOOKUP($A15,'Return Data'!$B$7:$R$2843,3,0)</f>
        <v>44330</v>
      </c>
      <c r="C15" s="65">
        <f>VLOOKUP($A15,'Return Data'!$B$7:$R$2843,4,0)</f>
        <v>13.7821</v>
      </c>
      <c r="D15" s="65">
        <f>VLOOKUP($A15,'Return Data'!$B$7:$R$2843,10,0)</f>
        <v>1.7685</v>
      </c>
      <c r="E15" s="66">
        <f t="shared" si="0"/>
        <v>4</v>
      </c>
      <c r="F15" s="65">
        <f>VLOOKUP($A15,'Return Data'!$B$7:$R$2843,11,0)</f>
        <v>16.934200000000001</v>
      </c>
      <c r="G15" s="66">
        <f t="shared" si="1"/>
        <v>3</v>
      </c>
      <c r="H15" s="65">
        <f>VLOOKUP($A15,'Return Data'!$B$7:$R$2843,12,0)</f>
        <v>26.143899999999999</v>
      </c>
      <c r="I15" s="66">
        <f t="shared" si="2"/>
        <v>3</v>
      </c>
      <c r="J15" s="65">
        <f>VLOOKUP($A15,'Return Data'!$B$7:$R$2843,13,0)</f>
        <v>45.0717</v>
      </c>
      <c r="K15" s="66">
        <f t="shared" si="3"/>
        <v>4</v>
      </c>
      <c r="L15" s="65"/>
      <c r="M15" s="66"/>
      <c r="N15" s="65"/>
      <c r="O15" s="66"/>
      <c r="P15" s="65"/>
      <c r="Q15" s="66"/>
      <c r="R15" s="65">
        <f>VLOOKUP($A15,'Return Data'!$B$7:$R$2843,16,0)</f>
        <v>30.8063</v>
      </c>
      <c r="S15" s="67">
        <f t="shared" si="7"/>
        <v>1</v>
      </c>
    </row>
    <row r="16" spans="1:20" x14ac:dyDescent="0.3">
      <c r="A16" s="63" t="s">
        <v>1256</v>
      </c>
      <c r="B16" s="64">
        <f>VLOOKUP($A16,'Return Data'!$B$7:$R$2843,3,0)</f>
        <v>44330</v>
      </c>
      <c r="C16" s="65">
        <f>VLOOKUP($A16,'Return Data'!$B$7:$R$2843,4,0)</f>
        <v>42.906399999999998</v>
      </c>
      <c r="D16" s="65">
        <f>VLOOKUP($A16,'Return Data'!$B$7:$R$2843,10,0)</f>
        <v>-0.50409999999999999</v>
      </c>
      <c r="E16" s="66">
        <f t="shared" si="0"/>
        <v>8</v>
      </c>
      <c r="F16" s="65">
        <f>VLOOKUP($A16,'Return Data'!$B$7:$R$2843,11,0)</f>
        <v>6.8150000000000004</v>
      </c>
      <c r="G16" s="66">
        <f t="shared" si="1"/>
        <v>9</v>
      </c>
      <c r="H16" s="65">
        <f>VLOOKUP($A16,'Return Data'!$B$7:$R$2843,12,0)</f>
        <v>12.3843</v>
      </c>
      <c r="I16" s="66">
        <f t="shared" si="2"/>
        <v>8</v>
      </c>
      <c r="J16" s="65">
        <f>VLOOKUP($A16,'Return Data'!$B$7:$R$2843,13,0)</f>
        <v>32.083100000000002</v>
      </c>
      <c r="K16" s="66">
        <f t="shared" si="3"/>
        <v>7</v>
      </c>
      <c r="L16" s="65">
        <f>VLOOKUP($A16,'Return Data'!$B$7:$R$2843,17,0)</f>
        <v>11.1219</v>
      </c>
      <c r="M16" s="66">
        <f>RANK(L16,L$8:L$16,0)</f>
        <v>7</v>
      </c>
      <c r="N16" s="65">
        <f>VLOOKUP($A16,'Return Data'!$B$7:$R$2843,14,0)</f>
        <v>7.0269000000000004</v>
      </c>
      <c r="O16" s="66">
        <f>RANK(N16,N$8:N$16,0)</f>
        <v>8</v>
      </c>
      <c r="P16" s="65">
        <f>VLOOKUP($A16,'Return Data'!$B$7:$R$2843,15,0)</f>
        <v>8.9503000000000004</v>
      </c>
      <c r="Q16" s="66">
        <f>RANK(P16,P$8:P$16,0)</f>
        <v>7</v>
      </c>
      <c r="R16" s="65">
        <f>VLOOKUP($A16,'Return Data'!$B$7:$R$2843,16,0)</f>
        <v>7.3922999999999996</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4.6222333333333339</v>
      </c>
      <c r="E18" s="74"/>
      <c r="F18" s="75">
        <f>AVERAGE(F8:F16)</f>
        <v>16.118744444444445</v>
      </c>
      <c r="G18" s="74"/>
      <c r="H18" s="75">
        <f>AVERAGE(H8:H16)</f>
        <v>22.457522222222224</v>
      </c>
      <c r="I18" s="74"/>
      <c r="J18" s="75">
        <f>AVERAGE(J8:J16)</f>
        <v>44.04460000000001</v>
      </c>
      <c r="K18" s="74"/>
      <c r="L18" s="75">
        <f>AVERAGE(L8:L16)</f>
        <v>17.316599999999998</v>
      </c>
      <c r="M18" s="74"/>
      <c r="N18" s="75">
        <f>AVERAGE(N8:N16)</f>
        <v>11.985900000000001</v>
      </c>
      <c r="O18" s="74"/>
      <c r="P18" s="75">
        <f>AVERAGE(P8:P16)</f>
        <v>11.436237500000001</v>
      </c>
      <c r="Q18" s="74"/>
      <c r="R18" s="75">
        <f>AVERAGE(R8:R16)</f>
        <v>12.889633333333332</v>
      </c>
      <c r="S18" s="76"/>
    </row>
    <row r="19" spans="1:19" x14ac:dyDescent="0.3">
      <c r="A19" s="73" t="s">
        <v>28</v>
      </c>
      <c r="B19" s="74"/>
      <c r="C19" s="74"/>
      <c r="D19" s="75">
        <f>MIN(D8:D16)</f>
        <v>-1.7858000000000001</v>
      </c>
      <c r="E19" s="74"/>
      <c r="F19" s="75">
        <f>MIN(F8:F16)</f>
        <v>6.8150000000000004</v>
      </c>
      <c r="G19" s="74"/>
      <c r="H19" s="75">
        <f>MIN(H8:H16)</f>
        <v>11.769</v>
      </c>
      <c r="I19" s="74"/>
      <c r="J19" s="75">
        <f>MIN(J8:J16)</f>
        <v>20.267399999999999</v>
      </c>
      <c r="K19" s="74"/>
      <c r="L19" s="75">
        <f>MIN(L8:L16)</f>
        <v>10.589</v>
      </c>
      <c r="M19" s="74"/>
      <c r="N19" s="75">
        <f>MIN(N8:N16)</f>
        <v>7.0269000000000004</v>
      </c>
      <c r="O19" s="74"/>
      <c r="P19" s="75">
        <f>MIN(P8:P16)</f>
        <v>8.9285999999999994</v>
      </c>
      <c r="Q19" s="74"/>
      <c r="R19" s="75">
        <f>MIN(R8:R16)</f>
        <v>7.3922999999999996</v>
      </c>
      <c r="S19" s="76"/>
    </row>
    <row r="20" spans="1:19" ht="15" thickBot="1" x14ac:dyDescent="0.35">
      <c r="A20" s="77" t="s">
        <v>29</v>
      </c>
      <c r="B20" s="78"/>
      <c r="C20" s="78"/>
      <c r="D20" s="79">
        <f>MAX(D8:D16)</f>
        <v>31.544599999999999</v>
      </c>
      <c r="E20" s="78"/>
      <c r="F20" s="79">
        <f>MAX(F8:F16)</f>
        <v>40.565600000000003</v>
      </c>
      <c r="G20" s="78"/>
      <c r="H20" s="79">
        <f>MAX(H8:H16)</f>
        <v>46.321300000000001</v>
      </c>
      <c r="I20" s="78"/>
      <c r="J20" s="79">
        <f>MAX(J8:J16)</f>
        <v>96.729200000000006</v>
      </c>
      <c r="K20" s="78"/>
      <c r="L20" s="79">
        <f>MAX(L8:L16)</f>
        <v>35.3675</v>
      </c>
      <c r="M20" s="78"/>
      <c r="N20" s="79">
        <f>MAX(N8:N16)</f>
        <v>25.107199999999999</v>
      </c>
      <c r="O20" s="78"/>
      <c r="P20" s="79">
        <f>MAX(P8:P16)</f>
        <v>16.682099999999998</v>
      </c>
      <c r="Q20" s="78"/>
      <c r="R20" s="79">
        <f>MAX(R8:R16)</f>
        <v>30.8063</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1589</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44330</v>
      </c>
      <c r="C8" s="65">
        <f>VLOOKUP($A8,'Return Data'!$B$7:$R$2843,4,0)</f>
        <v>273.12819999999999</v>
      </c>
      <c r="D8" s="65">
        <f>VLOOKUP($A8,'Return Data'!$B$7:$R$2843,5,0)</f>
        <v>3.2814000000000001</v>
      </c>
      <c r="E8" s="66">
        <f>RANK(D8,D$8:D$14,0)</f>
        <v>2</v>
      </c>
      <c r="F8" s="65">
        <f>VLOOKUP($A8,'Return Data'!$B$7:$R$2843,6,0)</f>
        <v>3.4710999999999999</v>
      </c>
      <c r="G8" s="66">
        <f>RANK(F8,F$8:F$14,0)</f>
        <v>1</v>
      </c>
      <c r="H8" s="65">
        <f>VLOOKUP($A8,'Return Data'!$B$7:$R$2843,7,0)</f>
        <v>5.0027999999999997</v>
      </c>
      <c r="I8" s="66">
        <f>RANK(H8,H$8:H$14,0)</f>
        <v>4</v>
      </c>
      <c r="J8" s="65">
        <f>VLOOKUP($A8,'Return Data'!$B$7:$R$2843,8,0)</f>
        <v>5.8185000000000002</v>
      </c>
      <c r="K8" s="66">
        <f>RANK(J8,J$8:J$14,0)</f>
        <v>5</v>
      </c>
      <c r="L8" s="65">
        <f>VLOOKUP($A8,'Return Data'!$B$7:$R$2843,9,0)</f>
        <v>7.3973000000000004</v>
      </c>
      <c r="M8" s="66">
        <f>RANK(L8,L$8:L$14,0)</f>
        <v>3</v>
      </c>
      <c r="N8" s="65">
        <f>VLOOKUP($A8,'Return Data'!$B$7:$R$2843,10,0)</f>
        <v>6.5351999999999997</v>
      </c>
      <c r="O8" s="66">
        <f>RANK(N8,N$8:N$14,0)</f>
        <v>3</v>
      </c>
      <c r="P8" s="65">
        <f>VLOOKUP($A8,'Return Data'!$B$7:$R$2843,11,0)</f>
        <v>4.0590999999999999</v>
      </c>
      <c r="Q8" s="66">
        <f>RANK(P8,P$8:P$14,0)</f>
        <v>6</v>
      </c>
      <c r="R8" s="65">
        <f>VLOOKUP($A8,'Return Data'!$B$7:$R$2843,12,0)</f>
        <v>4.9936999999999996</v>
      </c>
      <c r="S8" s="66">
        <f>RANK(R8,R$8:R$14,0)</f>
        <v>6</v>
      </c>
      <c r="T8" s="65">
        <f>VLOOKUP($A8,'Return Data'!$B$7:$R$2843,13,0)</f>
        <v>6.9874999999999998</v>
      </c>
      <c r="U8" s="66">
        <f>RANK(T8,T$8:T$14,0)</f>
        <v>5</v>
      </c>
      <c r="V8" s="65">
        <f>VLOOKUP($A8,'Return Data'!$B$7:$R$2843,17,0)</f>
        <v>7.8560999999999996</v>
      </c>
      <c r="W8" s="66">
        <f>RANK(V8,V$8:V$14,0)</f>
        <v>4</v>
      </c>
      <c r="X8" s="65">
        <f>VLOOKUP($A8,'Return Data'!$B$7:$R$2843,14,0)</f>
        <v>8.0965000000000007</v>
      </c>
      <c r="Y8" s="66">
        <f>RANK(X8,X$8:X$14,0)</f>
        <v>4</v>
      </c>
      <c r="Z8" s="65">
        <f>VLOOKUP($A8,'Return Data'!$B$7:$R$2843,16,0)</f>
        <v>8.6374999999999993</v>
      </c>
      <c r="AA8" s="67">
        <f>RANK(Z8,Z$8:Z$14,0)</f>
        <v>3</v>
      </c>
    </row>
    <row r="9" spans="1:27" x14ac:dyDescent="0.3">
      <c r="A9" s="63" t="s">
        <v>806</v>
      </c>
      <c r="B9" s="64">
        <f>VLOOKUP($A9,'Return Data'!$B$7:$R$2843,3,0)</f>
        <v>44330</v>
      </c>
      <c r="C9" s="65">
        <f>VLOOKUP($A9,'Return Data'!$B$7:$R$2843,4,0)</f>
        <v>33.443199999999997</v>
      </c>
      <c r="D9" s="65">
        <f>VLOOKUP($A9,'Return Data'!$B$7:$R$2843,5,0)</f>
        <v>4.4212999999999996</v>
      </c>
      <c r="E9" s="66">
        <f t="shared" ref="E9:E14" si="0">RANK(D9,D$8:D$14,0)</f>
        <v>1</v>
      </c>
      <c r="F9" s="65">
        <f>VLOOKUP($A9,'Return Data'!$B$7:$R$2843,6,0)</f>
        <v>2.9474999999999998</v>
      </c>
      <c r="G9" s="66">
        <f t="shared" ref="G9:G14" si="1">RANK(F9,F$8:F$14,0)</f>
        <v>2</v>
      </c>
      <c r="H9" s="65">
        <f>VLOOKUP($A9,'Return Data'!$B$7:$R$2843,7,0)</f>
        <v>4.5098000000000003</v>
      </c>
      <c r="I9" s="66">
        <f t="shared" ref="I9:I14" si="2">RANK(H9,H$8:H$14,0)</f>
        <v>5</v>
      </c>
      <c r="J9" s="65">
        <f>VLOOKUP($A9,'Return Data'!$B$7:$R$2843,8,0)</f>
        <v>5.1787999999999998</v>
      </c>
      <c r="K9" s="66">
        <f t="shared" ref="K9:K14" si="3">RANK(J9,J$8:J$14,0)</f>
        <v>6</v>
      </c>
      <c r="L9" s="65">
        <f>VLOOKUP($A9,'Return Data'!$B$7:$R$2843,9,0)</f>
        <v>5.4660000000000002</v>
      </c>
      <c r="M9" s="66">
        <f t="shared" ref="M9:M14" si="4">RANK(L9,L$8:L$14,0)</f>
        <v>6</v>
      </c>
      <c r="N9" s="65">
        <f>VLOOKUP($A9,'Return Data'!$B$7:$R$2843,10,0)</f>
        <v>3.919</v>
      </c>
      <c r="O9" s="66">
        <f t="shared" ref="O9:O14" si="5">RANK(N9,N$8:N$14,0)</f>
        <v>6</v>
      </c>
      <c r="P9" s="65">
        <f>VLOOKUP($A9,'Return Data'!$B$7:$R$2843,11,0)</f>
        <v>4.4307999999999996</v>
      </c>
      <c r="Q9" s="66">
        <f t="shared" ref="Q9:Q14" si="6">RANK(P9,P$8:P$14,0)</f>
        <v>5</v>
      </c>
      <c r="R9" s="65">
        <f>VLOOKUP($A9,'Return Data'!$B$7:$R$2843,12,0)</f>
        <v>5.2522000000000002</v>
      </c>
      <c r="S9" s="66">
        <f t="shared" ref="S9:S14" si="7">RANK(R9,R$8:R$14,0)</f>
        <v>5</v>
      </c>
      <c r="T9" s="65">
        <f>VLOOKUP($A9,'Return Data'!$B$7:$R$2843,13,0)</f>
        <v>6.2016</v>
      </c>
      <c r="U9" s="66">
        <f t="shared" ref="U9:U14" si="8">RANK(T9,T$8:T$14,0)</f>
        <v>7</v>
      </c>
      <c r="V9" s="65">
        <f>VLOOKUP($A9,'Return Data'!$B$7:$R$2843,17,0)</f>
        <v>6.6772999999999998</v>
      </c>
      <c r="W9" s="66">
        <f t="shared" ref="W9:W13" si="9">RANK(V9,V$8:V$14,0)</f>
        <v>6</v>
      </c>
      <c r="X9" s="65">
        <f>VLOOKUP($A9,'Return Data'!$B$7:$R$2843,14,0)</f>
        <v>6.9505999999999997</v>
      </c>
      <c r="Y9" s="66">
        <f t="shared" ref="Y9:Y13" si="10">RANK(X9,X$8:X$14,0)</f>
        <v>5</v>
      </c>
      <c r="Z9" s="65">
        <f>VLOOKUP($A9,'Return Data'!$B$7:$R$2843,16,0)</f>
        <v>7.1361999999999997</v>
      </c>
      <c r="AA9" s="67">
        <f t="shared" ref="AA9:AA14" si="11">RANK(Z9,Z$8:Z$14,0)</f>
        <v>7</v>
      </c>
    </row>
    <row r="10" spans="1:27" x14ac:dyDescent="0.3">
      <c r="A10" s="63" t="s">
        <v>808</v>
      </c>
      <c r="B10" s="64">
        <f>VLOOKUP($A10,'Return Data'!$B$7:$R$2843,3,0)</f>
        <v>44330</v>
      </c>
      <c r="C10" s="65">
        <f>VLOOKUP($A10,'Return Data'!$B$7:$R$2843,4,0)</f>
        <v>38.6006</v>
      </c>
      <c r="D10" s="65">
        <f>VLOOKUP($A10,'Return Data'!$B$7:$R$2843,5,0)</f>
        <v>1.7021999999999999</v>
      </c>
      <c r="E10" s="66">
        <f t="shared" si="0"/>
        <v>4</v>
      </c>
      <c r="F10" s="65">
        <f>VLOOKUP($A10,'Return Data'!$B$7:$R$2843,6,0)</f>
        <v>0.91410000000000002</v>
      </c>
      <c r="G10" s="66">
        <f t="shared" si="1"/>
        <v>4</v>
      </c>
      <c r="H10" s="65">
        <f>VLOOKUP($A10,'Return Data'!$B$7:$R$2843,7,0)</f>
        <v>4.1097999999999999</v>
      </c>
      <c r="I10" s="66">
        <f t="shared" si="2"/>
        <v>6</v>
      </c>
      <c r="J10" s="65">
        <f>VLOOKUP($A10,'Return Data'!$B$7:$R$2843,8,0)</f>
        <v>8.1641999999999992</v>
      </c>
      <c r="K10" s="66">
        <f t="shared" si="3"/>
        <v>2</v>
      </c>
      <c r="L10" s="65">
        <f>VLOOKUP($A10,'Return Data'!$B$7:$R$2843,9,0)</f>
        <v>6.7443999999999997</v>
      </c>
      <c r="M10" s="66">
        <f t="shared" si="4"/>
        <v>4</v>
      </c>
      <c r="N10" s="65">
        <f>VLOOKUP($A10,'Return Data'!$B$7:$R$2843,10,0)</f>
        <v>5.4151999999999996</v>
      </c>
      <c r="O10" s="66">
        <f t="shared" si="5"/>
        <v>4</v>
      </c>
      <c r="P10" s="65">
        <f>VLOOKUP($A10,'Return Data'!$B$7:$R$2843,11,0)</f>
        <v>5.0526</v>
      </c>
      <c r="Q10" s="66">
        <f t="shared" si="6"/>
        <v>1</v>
      </c>
      <c r="R10" s="65">
        <f>VLOOKUP($A10,'Return Data'!$B$7:$R$2843,12,0)</f>
        <v>6.1379000000000001</v>
      </c>
      <c r="S10" s="66">
        <f t="shared" si="7"/>
        <v>3</v>
      </c>
      <c r="T10" s="65">
        <f>VLOOKUP($A10,'Return Data'!$B$7:$R$2843,13,0)</f>
        <v>8.1110000000000007</v>
      </c>
      <c r="U10" s="66">
        <f t="shared" si="8"/>
        <v>4</v>
      </c>
      <c r="V10" s="65">
        <f>VLOOKUP($A10,'Return Data'!$B$7:$R$2843,17,0)</f>
        <v>8.1900999999999993</v>
      </c>
      <c r="W10" s="66">
        <f t="shared" si="9"/>
        <v>3</v>
      </c>
      <c r="X10" s="65">
        <f>VLOOKUP($A10,'Return Data'!$B$7:$R$2843,14,0)</f>
        <v>8.1898</v>
      </c>
      <c r="Y10" s="66">
        <f t="shared" si="10"/>
        <v>3</v>
      </c>
      <c r="Z10" s="65">
        <f>VLOOKUP($A10,'Return Data'!$B$7:$R$2843,16,0)</f>
        <v>8.4144000000000005</v>
      </c>
      <c r="AA10" s="67">
        <f t="shared" si="11"/>
        <v>4</v>
      </c>
    </row>
    <row r="11" spans="1:27" x14ac:dyDescent="0.3">
      <c r="A11" s="63" t="s">
        <v>810</v>
      </c>
      <c r="B11" s="64">
        <f>VLOOKUP($A11,'Return Data'!$B$7:$R$2843,3,0)</f>
        <v>44330</v>
      </c>
      <c r="C11" s="65">
        <f>VLOOKUP($A11,'Return Data'!$B$7:$R$2843,4,0)</f>
        <v>346.49110000000002</v>
      </c>
      <c r="D11" s="65">
        <f>VLOOKUP($A11,'Return Data'!$B$7:$R$2843,5,0)</f>
        <v>3.1503000000000001</v>
      </c>
      <c r="E11" s="66">
        <f t="shared" si="0"/>
        <v>3</v>
      </c>
      <c r="F11" s="65">
        <f>VLOOKUP($A11,'Return Data'!$B$7:$R$2843,6,0)</f>
        <v>0.35470000000000002</v>
      </c>
      <c r="G11" s="66">
        <f t="shared" si="1"/>
        <v>5</v>
      </c>
      <c r="H11" s="65">
        <f>VLOOKUP($A11,'Return Data'!$B$7:$R$2843,7,0)</f>
        <v>8.0968</v>
      </c>
      <c r="I11" s="66">
        <f t="shared" si="2"/>
        <v>2</v>
      </c>
      <c r="J11" s="65">
        <f>VLOOKUP($A11,'Return Data'!$B$7:$R$2843,8,0)</f>
        <v>7.718</v>
      </c>
      <c r="K11" s="66">
        <f t="shared" si="3"/>
        <v>3</v>
      </c>
      <c r="L11" s="65">
        <f>VLOOKUP($A11,'Return Data'!$B$7:$R$2843,9,0)</f>
        <v>6.6483999999999996</v>
      </c>
      <c r="M11" s="66">
        <f t="shared" si="4"/>
        <v>5</v>
      </c>
      <c r="N11" s="65">
        <f>VLOOKUP($A11,'Return Data'!$B$7:$R$2843,10,0)</f>
        <v>2.7991000000000001</v>
      </c>
      <c r="O11" s="66">
        <f t="shared" si="5"/>
        <v>7</v>
      </c>
      <c r="P11" s="65">
        <f>VLOOKUP($A11,'Return Data'!$B$7:$R$2843,11,0)</f>
        <v>4.9861000000000004</v>
      </c>
      <c r="Q11" s="66">
        <f t="shared" si="6"/>
        <v>2</v>
      </c>
      <c r="R11" s="65">
        <f>VLOOKUP($A11,'Return Data'!$B$7:$R$2843,12,0)</f>
        <v>6.4027000000000003</v>
      </c>
      <c r="S11" s="66">
        <f t="shared" si="7"/>
        <v>1</v>
      </c>
      <c r="T11" s="65">
        <f>VLOOKUP($A11,'Return Data'!$B$7:$R$2843,13,0)</f>
        <v>9.0155999999999992</v>
      </c>
      <c r="U11" s="66">
        <f t="shared" si="8"/>
        <v>2</v>
      </c>
      <c r="V11" s="65">
        <f>VLOOKUP($A11,'Return Data'!$B$7:$R$2843,17,0)</f>
        <v>8.6677999999999997</v>
      </c>
      <c r="W11" s="66">
        <f t="shared" si="9"/>
        <v>2</v>
      </c>
      <c r="X11" s="65">
        <f>VLOOKUP($A11,'Return Data'!$B$7:$R$2843,14,0)</f>
        <v>8.5070999999999994</v>
      </c>
      <c r="Y11" s="66">
        <f t="shared" si="10"/>
        <v>2</v>
      </c>
      <c r="Z11" s="65">
        <f>VLOOKUP($A11,'Return Data'!$B$7:$R$2843,16,0)</f>
        <v>8.8346</v>
      </c>
      <c r="AA11" s="67">
        <f t="shared" si="11"/>
        <v>1</v>
      </c>
    </row>
    <row r="12" spans="1:27" x14ac:dyDescent="0.3">
      <c r="A12" s="63" t="s">
        <v>811</v>
      </c>
      <c r="B12" s="64">
        <f>VLOOKUP($A12,'Return Data'!$B$7:$R$2843,3,0)</f>
        <v>44330</v>
      </c>
      <c r="C12" s="65">
        <f>VLOOKUP($A12,'Return Data'!$B$7:$R$2843,4,0)</f>
        <v>1175.2411</v>
      </c>
      <c r="D12" s="65">
        <f>VLOOKUP($A12,'Return Data'!$B$7:$R$2843,5,0)</f>
        <v>0.82310000000000005</v>
      </c>
      <c r="E12" s="66">
        <f t="shared" si="0"/>
        <v>5</v>
      </c>
      <c r="F12" s="65">
        <f>VLOOKUP($A12,'Return Data'!$B$7:$R$2843,6,0)</f>
        <v>-1.3964000000000001</v>
      </c>
      <c r="G12" s="66">
        <f t="shared" si="1"/>
        <v>7</v>
      </c>
      <c r="H12" s="65">
        <f>VLOOKUP($A12,'Return Data'!$B$7:$R$2843,7,0)</f>
        <v>11.8972</v>
      </c>
      <c r="I12" s="66">
        <f t="shared" si="2"/>
        <v>1</v>
      </c>
      <c r="J12" s="65">
        <f>VLOOKUP($A12,'Return Data'!$B$7:$R$2843,8,0)</f>
        <v>11.670199999999999</v>
      </c>
      <c r="K12" s="66">
        <f t="shared" si="3"/>
        <v>1</v>
      </c>
      <c r="L12" s="65">
        <f>VLOOKUP($A12,'Return Data'!$B$7:$R$2843,9,0)</f>
        <v>12.5649</v>
      </c>
      <c r="M12" s="66">
        <f t="shared" si="4"/>
        <v>1</v>
      </c>
      <c r="N12" s="65">
        <f>VLOOKUP($A12,'Return Data'!$B$7:$R$2843,10,0)</f>
        <v>8.0411000000000001</v>
      </c>
      <c r="O12" s="66">
        <f t="shared" si="5"/>
        <v>1</v>
      </c>
      <c r="P12" s="65">
        <f>VLOOKUP($A12,'Return Data'!$B$7:$R$2843,11,0)</f>
        <v>4.5534999999999997</v>
      </c>
      <c r="Q12" s="66">
        <f t="shared" si="6"/>
        <v>4</v>
      </c>
      <c r="R12" s="65">
        <f>VLOOKUP($A12,'Return Data'!$B$7:$R$2843,12,0)</f>
        <v>6.0545999999999998</v>
      </c>
      <c r="S12" s="66">
        <f t="shared" si="7"/>
        <v>4</v>
      </c>
      <c r="T12" s="65">
        <f>VLOOKUP($A12,'Return Data'!$B$7:$R$2843,13,0)</f>
        <v>9.7852999999999994</v>
      </c>
      <c r="U12" s="66">
        <f t="shared" si="8"/>
        <v>1</v>
      </c>
      <c r="V12" s="65"/>
      <c r="W12" s="66"/>
      <c r="X12" s="65"/>
      <c r="Y12" s="66"/>
      <c r="Z12" s="65">
        <f>VLOOKUP($A12,'Return Data'!$B$7:$R$2843,16,0)</f>
        <v>8.3965999999999994</v>
      </c>
      <c r="AA12" s="67">
        <f t="shared" si="11"/>
        <v>5</v>
      </c>
    </row>
    <row r="13" spans="1:27" x14ac:dyDescent="0.3">
      <c r="A13" s="63" t="s">
        <v>814</v>
      </c>
      <c r="B13" s="64">
        <f>VLOOKUP($A13,'Return Data'!$B$7:$R$2843,3,0)</f>
        <v>44330</v>
      </c>
      <c r="C13" s="65">
        <f>VLOOKUP($A13,'Return Data'!$B$7:$R$2843,4,0)</f>
        <v>36.357500000000002</v>
      </c>
      <c r="D13" s="65">
        <f>VLOOKUP($A13,'Return Data'!$B$7:$R$2843,5,0)</f>
        <v>-1.3049999999999999</v>
      </c>
      <c r="E13" s="66">
        <f t="shared" si="0"/>
        <v>6</v>
      </c>
      <c r="F13" s="65">
        <f>VLOOKUP($A13,'Return Data'!$B$7:$R$2843,6,0)</f>
        <v>2.1086</v>
      </c>
      <c r="G13" s="66">
        <f t="shared" si="1"/>
        <v>3</v>
      </c>
      <c r="H13" s="65">
        <f>VLOOKUP($A13,'Return Data'!$B$7:$R$2843,7,0)</f>
        <v>5.24</v>
      </c>
      <c r="I13" s="66">
        <f t="shared" si="2"/>
        <v>3</v>
      </c>
      <c r="J13" s="65">
        <f>VLOOKUP($A13,'Return Data'!$B$7:$R$2843,8,0)</f>
        <v>6.2751999999999999</v>
      </c>
      <c r="K13" s="66">
        <f t="shared" si="3"/>
        <v>4</v>
      </c>
      <c r="L13" s="65">
        <f>VLOOKUP($A13,'Return Data'!$B$7:$R$2843,9,0)</f>
        <v>8.9289000000000005</v>
      </c>
      <c r="M13" s="66">
        <f t="shared" si="4"/>
        <v>2</v>
      </c>
      <c r="N13" s="65">
        <f>VLOOKUP($A13,'Return Data'!$B$7:$R$2843,10,0)</f>
        <v>7.6116000000000001</v>
      </c>
      <c r="O13" s="66">
        <f t="shared" si="5"/>
        <v>2</v>
      </c>
      <c r="P13" s="65">
        <f>VLOOKUP($A13,'Return Data'!$B$7:$R$2843,11,0)</f>
        <v>4.5651999999999999</v>
      </c>
      <c r="Q13" s="66">
        <f t="shared" si="6"/>
        <v>3</v>
      </c>
      <c r="R13" s="65">
        <f>VLOOKUP($A13,'Return Data'!$B$7:$R$2843,12,0)</f>
        <v>6.2141999999999999</v>
      </c>
      <c r="S13" s="66">
        <f t="shared" si="7"/>
        <v>2</v>
      </c>
      <c r="T13" s="65">
        <f>VLOOKUP($A13,'Return Data'!$B$7:$R$2843,13,0)</f>
        <v>8.7148000000000003</v>
      </c>
      <c r="U13" s="66">
        <f t="shared" si="8"/>
        <v>3</v>
      </c>
      <c r="V13" s="65">
        <f>VLOOKUP($A13,'Return Data'!$B$7:$R$2843,17,0)</f>
        <v>9.4807000000000006</v>
      </c>
      <c r="W13" s="66">
        <f t="shared" si="9"/>
        <v>1</v>
      </c>
      <c r="X13" s="65">
        <f>VLOOKUP($A13,'Return Data'!$B$7:$R$2843,14,0)</f>
        <v>9.0643999999999991</v>
      </c>
      <c r="Y13" s="66">
        <f t="shared" si="10"/>
        <v>1</v>
      </c>
      <c r="Z13" s="65">
        <f>VLOOKUP($A13,'Return Data'!$B$7:$R$2843,16,0)</f>
        <v>8.6684999999999999</v>
      </c>
      <c r="AA13" s="67">
        <f t="shared" si="11"/>
        <v>2</v>
      </c>
    </row>
    <row r="14" spans="1:27" x14ac:dyDescent="0.3">
      <c r="A14" s="63" t="s">
        <v>815</v>
      </c>
      <c r="B14" s="64">
        <f>VLOOKUP($A14,'Return Data'!$B$7:$R$2843,3,0)</f>
        <v>44330</v>
      </c>
      <c r="C14" s="65">
        <f>VLOOKUP($A14,'Return Data'!$B$7:$R$2843,4,0)</f>
        <v>1217.4493</v>
      </c>
      <c r="D14" s="65">
        <f>VLOOKUP($A14,'Return Data'!$B$7:$R$2843,5,0)</f>
        <v>-2.6274000000000002</v>
      </c>
      <c r="E14" s="66">
        <f t="shared" si="0"/>
        <v>7</v>
      </c>
      <c r="F14" s="65">
        <f>VLOOKUP($A14,'Return Data'!$B$7:$R$2843,6,0)</f>
        <v>-0.21690000000000001</v>
      </c>
      <c r="G14" s="66">
        <f t="shared" si="1"/>
        <v>6</v>
      </c>
      <c r="H14" s="65">
        <f>VLOOKUP($A14,'Return Data'!$B$7:$R$2843,7,0)</f>
        <v>2.0501999999999998</v>
      </c>
      <c r="I14" s="66">
        <f t="shared" si="2"/>
        <v>7</v>
      </c>
      <c r="J14" s="65">
        <f>VLOOKUP($A14,'Return Data'!$B$7:$R$2843,8,0)</f>
        <v>3.625</v>
      </c>
      <c r="K14" s="66">
        <f t="shared" si="3"/>
        <v>7</v>
      </c>
      <c r="L14" s="65">
        <f>VLOOKUP($A14,'Return Data'!$B$7:$R$2843,9,0)</f>
        <v>5.4055</v>
      </c>
      <c r="M14" s="66">
        <f t="shared" si="4"/>
        <v>7</v>
      </c>
      <c r="N14" s="65">
        <f>VLOOKUP($A14,'Return Data'!$B$7:$R$2843,10,0)</f>
        <v>5.3502000000000001</v>
      </c>
      <c r="O14" s="66">
        <f t="shared" si="5"/>
        <v>5</v>
      </c>
      <c r="P14" s="65">
        <f>VLOOKUP($A14,'Return Data'!$B$7:$R$2843,11,0)</f>
        <v>3.9519000000000002</v>
      </c>
      <c r="Q14" s="66">
        <f t="shared" si="6"/>
        <v>7</v>
      </c>
      <c r="R14" s="65">
        <f>VLOOKUP($A14,'Return Data'!$B$7:$R$2843,12,0)</f>
        <v>4.694</v>
      </c>
      <c r="S14" s="66">
        <f t="shared" si="7"/>
        <v>7</v>
      </c>
      <c r="T14" s="65">
        <f>VLOOKUP($A14,'Return Data'!$B$7:$R$2843,13,0)</f>
        <v>6.3239000000000001</v>
      </c>
      <c r="U14" s="66">
        <f t="shared" si="8"/>
        <v>6</v>
      </c>
      <c r="V14" s="65">
        <f>VLOOKUP($A14,'Return Data'!$B$7:$R$2843,17,0)</f>
        <v>7.7286000000000001</v>
      </c>
      <c r="W14" s="66">
        <f t="shared" ref="W14" si="12">RANK(V14,V$8:V$14,0)</f>
        <v>5</v>
      </c>
      <c r="X14" s="65"/>
      <c r="Y14" s="66"/>
      <c r="Z14" s="65">
        <f>VLOOKUP($A14,'Return Data'!$B$7:$R$2843,16,0)</f>
        <v>8.0551999999999992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1.3494142857142857</v>
      </c>
      <c r="E16" s="74"/>
      <c r="F16" s="75">
        <f>AVERAGE(F8:F14)</f>
        <v>1.1689571428571426</v>
      </c>
      <c r="G16" s="74"/>
      <c r="H16" s="75">
        <f>AVERAGE(H8:H14)</f>
        <v>5.8437999999999999</v>
      </c>
      <c r="I16" s="74"/>
      <c r="J16" s="75">
        <f>AVERAGE(J8:J14)</f>
        <v>6.9214142857142846</v>
      </c>
      <c r="K16" s="74"/>
      <c r="L16" s="75">
        <f>AVERAGE(L8:L14)</f>
        <v>7.5936285714285718</v>
      </c>
      <c r="M16" s="74"/>
      <c r="N16" s="75">
        <f>AVERAGE(N8:N14)</f>
        <v>5.6673428571428568</v>
      </c>
      <c r="O16" s="74"/>
      <c r="P16" s="75">
        <f>AVERAGE(P8:P14)</f>
        <v>4.5141714285714283</v>
      </c>
      <c r="Q16" s="74"/>
      <c r="R16" s="75">
        <f>AVERAGE(R8:R14)</f>
        <v>5.6784714285714291</v>
      </c>
      <c r="S16" s="74"/>
      <c r="T16" s="75">
        <f>AVERAGE(T8:T14)</f>
        <v>7.8770999999999995</v>
      </c>
      <c r="U16" s="74"/>
      <c r="V16" s="75">
        <f>AVERAGE(V8:V14)</f>
        <v>8.1000999999999994</v>
      </c>
      <c r="W16" s="74"/>
      <c r="X16" s="75">
        <f>AVERAGE(X8:X14)</f>
        <v>8.1616800000000005</v>
      </c>
      <c r="Y16" s="74"/>
      <c r="Z16" s="75">
        <f>AVERAGE(Z8:Z14)</f>
        <v>8.3061428571428575</v>
      </c>
      <c r="AA16" s="76"/>
    </row>
    <row r="17" spans="1:27" x14ac:dyDescent="0.3">
      <c r="A17" s="73" t="s">
        <v>28</v>
      </c>
      <c r="B17" s="74"/>
      <c r="C17" s="74"/>
      <c r="D17" s="75">
        <f>MIN(D8:D14)</f>
        <v>-2.6274000000000002</v>
      </c>
      <c r="E17" s="74"/>
      <c r="F17" s="75">
        <f>MIN(F8:F14)</f>
        <v>-1.3964000000000001</v>
      </c>
      <c r="G17" s="74"/>
      <c r="H17" s="75">
        <f>MIN(H8:H14)</f>
        <v>2.0501999999999998</v>
      </c>
      <c r="I17" s="74"/>
      <c r="J17" s="75">
        <f>MIN(J8:J14)</f>
        <v>3.625</v>
      </c>
      <c r="K17" s="74"/>
      <c r="L17" s="75">
        <f>MIN(L8:L14)</f>
        <v>5.4055</v>
      </c>
      <c r="M17" s="74"/>
      <c r="N17" s="75">
        <f>MIN(N8:N14)</f>
        <v>2.7991000000000001</v>
      </c>
      <c r="O17" s="74"/>
      <c r="P17" s="75">
        <f>MIN(P8:P14)</f>
        <v>3.9519000000000002</v>
      </c>
      <c r="Q17" s="74"/>
      <c r="R17" s="75">
        <f>MIN(R8:R14)</f>
        <v>4.694</v>
      </c>
      <c r="S17" s="74"/>
      <c r="T17" s="75">
        <f>MIN(T8:T14)</f>
        <v>6.2016</v>
      </c>
      <c r="U17" s="74"/>
      <c r="V17" s="75">
        <f>MIN(V8:V14)</f>
        <v>6.6772999999999998</v>
      </c>
      <c r="W17" s="74"/>
      <c r="X17" s="75">
        <f>MIN(X8:X14)</f>
        <v>6.9505999999999997</v>
      </c>
      <c r="Y17" s="74"/>
      <c r="Z17" s="75">
        <f>MIN(Z8:Z14)</f>
        <v>7.1361999999999997</v>
      </c>
      <c r="AA17" s="76"/>
    </row>
    <row r="18" spans="1:27" ht="15" thickBot="1" x14ac:dyDescent="0.35">
      <c r="A18" s="77" t="s">
        <v>29</v>
      </c>
      <c r="B18" s="78"/>
      <c r="C18" s="78"/>
      <c r="D18" s="79">
        <f>MAX(D8:D14)</f>
        <v>4.4212999999999996</v>
      </c>
      <c r="E18" s="78"/>
      <c r="F18" s="79">
        <f>MAX(F8:F14)</f>
        <v>3.4710999999999999</v>
      </c>
      <c r="G18" s="78"/>
      <c r="H18" s="79">
        <f>MAX(H8:H14)</f>
        <v>11.8972</v>
      </c>
      <c r="I18" s="78"/>
      <c r="J18" s="79">
        <f>MAX(J8:J14)</f>
        <v>11.670199999999999</v>
      </c>
      <c r="K18" s="78"/>
      <c r="L18" s="79">
        <f>MAX(L8:L14)</f>
        <v>12.5649</v>
      </c>
      <c r="M18" s="78"/>
      <c r="N18" s="79">
        <f>MAX(N8:N14)</f>
        <v>8.0411000000000001</v>
      </c>
      <c r="O18" s="78"/>
      <c r="P18" s="79">
        <f>MAX(P8:P14)</f>
        <v>5.0526</v>
      </c>
      <c r="Q18" s="78"/>
      <c r="R18" s="79">
        <f>MAX(R8:R14)</f>
        <v>6.4027000000000003</v>
      </c>
      <c r="S18" s="78"/>
      <c r="T18" s="79">
        <f>MAX(T8:T14)</f>
        <v>9.7852999999999994</v>
      </c>
      <c r="U18" s="78"/>
      <c r="V18" s="79">
        <f>MAX(V8:V14)</f>
        <v>9.4807000000000006</v>
      </c>
      <c r="W18" s="78"/>
      <c r="X18" s="79">
        <f>MAX(X8:X14)</f>
        <v>9.0643999999999991</v>
      </c>
      <c r="Y18" s="78"/>
      <c r="Z18" s="79">
        <f>MAX(Z8:Z14)</f>
        <v>8.8346</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1590</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44330</v>
      </c>
      <c r="C8" s="65">
        <f>VLOOKUP($A8,'Return Data'!$B$7:$R$2843,4,0)</f>
        <v>268.16809999999998</v>
      </c>
      <c r="D8" s="65">
        <f>VLOOKUP($A8,'Return Data'!$B$7:$R$2843,5,0)</f>
        <v>3.1309999999999998</v>
      </c>
      <c r="E8" s="66">
        <f>RANK(D8,D$8:D$14,0)</f>
        <v>2</v>
      </c>
      <c r="F8" s="65">
        <f>VLOOKUP($A8,'Return Data'!$B$7:$R$2843,6,0)</f>
        <v>3.3174000000000001</v>
      </c>
      <c r="G8" s="66">
        <f>RANK(F8,F$8:F$14,0)</f>
        <v>1</v>
      </c>
      <c r="H8" s="65">
        <f>VLOOKUP($A8,'Return Data'!$B$7:$R$2843,7,0)</f>
        <v>4.8518999999999997</v>
      </c>
      <c r="I8" s="66">
        <f>RANK(H8,H$8:H$14,0)</f>
        <v>4</v>
      </c>
      <c r="J8" s="65">
        <f>VLOOKUP($A8,'Return Data'!$B$7:$R$2843,8,0)</f>
        <v>5.6685999999999996</v>
      </c>
      <c r="K8" s="66">
        <f>RANK(J8,J$8:J$14,0)</f>
        <v>5</v>
      </c>
      <c r="L8" s="65">
        <f>VLOOKUP($A8,'Return Data'!$B$7:$R$2843,9,0)</f>
        <v>7.2458999999999998</v>
      </c>
      <c r="M8" s="66">
        <f>RANK(L8,L$8:L$14,0)</f>
        <v>3</v>
      </c>
      <c r="N8" s="65">
        <f>VLOOKUP($A8,'Return Data'!$B$7:$R$2843,10,0)</f>
        <v>6.3826999999999998</v>
      </c>
      <c r="O8" s="66">
        <f>RANK(N8,N$8:N$14,0)</f>
        <v>3</v>
      </c>
      <c r="P8" s="65">
        <f>VLOOKUP($A8,'Return Data'!$B$7:$R$2843,11,0)</f>
        <v>3.8996</v>
      </c>
      <c r="Q8" s="66">
        <f>RANK(P8,P$8:P$14,0)</f>
        <v>5</v>
      </c>
      <c r="R8" s="65">
        <f>VLOOKUP($A8,'Return Data'!$B$7:$R$2843,12,0)</f>
        <v>4.8263999999999996</v>
      </c>
      <c r="S8" s="66">
        <f>RANK(R8,R$8:R$14,0)</f>
        <v>5</v>
      </c>
      <c r="T8" s="65">
        <f>VLOOKUP($A8,'Return Data'!$B$7:$R$2843,13,0)</f>
        <v>6.8117999999999999</v>
      </c>
      <c r="U8" s="66">
        <f>RANK(T8,T$8:T$14,0)</f>
        <v>5</v>
      </c>
      <c r="V8" s="65">
        <f>VLOOKUP($A8,'Return Data'!$B$7:$R$2843,17,0)</f>
        <v>7.6504000000000003</v>
      </c>
      <c r="W8" s="66">
        <f>RANK(V8,V$8:V$14,0)</f>
        <v>4</v>
      </c>
      <c r="X8" s="65">
        <f>VLOOKUP($A8,'Return Data'!$B$7:$R$2843,14,0)</f>
        <v>7.8780999999999999</v>
      </c>
      <c r="Y8" s="66">
        <f>RANK(X8,X$8:X$14,0)</f>
        <v>3</v>
      </c>
      <c r="Z8" s="65">
        <f>VLOOKUP($A8,'Return Data'!$B$7:$R$2843,16,0)</f>
        <v>8.4591999999999992</v>
      </c>
      <c r="AA8" s="67">
        <f>RANK(Z8,Z$8:Z$14,0)</f>
        <v>1</v>
      </c>
    </row>
    <row r="9" spans="1:27" x14ac:dyDescent="0.3">
      <c r="A9" s="63" t="s">
        <v>805</v>
      </c>
      <c r="B9" s="64">
        <f>VLOOKUP($A9,'Return Data'!$B$7:$R$2843,3,0)</f>
        <v>44330</v>
      </c>
      <c r="C9" s="65">
        <f>VLOOKUP($A9,'Return Data'!$B$7:$R$2843,4,0)</f>
        <v>31.546500000000002</v>
      </c>
      <c r="D9" s="65">
        <f>VLOOKUP($A9,'Return Data'!$B$7:$R$2843,5,0)</f>
        <v>3.7031999999999998</v>
      </c>
      <c r="E9" s="66">
        <f t="shared" ref="E9:E14" si="0">RANK(D9,D$8:D$14,0)</f>
        <v>1</v>
      </c>
      <c r="F9" s="65">
        <f>VLOOKUP($A9,'Return Data'!$B$7:$R$2843,6,0)</f>
        <v>2.2759</v>
      </c>
      <c r="G9" s="66">
        <f t="shared" ref="G9:G14" si="1">RANK(F9,F$8:F$14,0)</f>
        <v>2</v>
      </c>
      <c r="H9" s="65">
        <f>VLOOKUP($A9,'Return Data'!$B$7:$R$2843,7,0)</f>
        <v>3.8374999999999999</v>
      </c>
      <c r="I9" s="66">
        <f t="shared" ref="I9:I14" si="2">RANK(H9,H$8:H$14,0)</f>
        <v>6</v>
      </c>
      <c r="J9" s="65">
        <f>VLOOKUP($A9,'Return Data'!$B$7:$R$2843,8,0)</f>
        <v>4.5035999999999996</v>
      </c>
      <c r="K9" s="66">
        <f t="shared" ref="K9:K14" si="3">RANK(J9,J$8:J$14,0)</f>
        <v>6</v>
      </c>
      <c r="L9" s="65">
        <f>VLOOKUP($A9,'Return Data'!$B$7:$R$2843,9,0)</f>
        <v>4.7927999999999997</v>
      </c>
      <c r="M9" s="66">
        <f t="shared" ref="M9:M14" si="4">RANK(L9,L$8:L$14,0)</f>
        <v>6</v>
      </c>
      <c r="N9" s="65">
        <f>VLOOKUP($A9,'Return Data'!$B$7:$R$2843,10,0)</f>
        <v>3.2984</v>
      </c>
      <c r="O9" s="66">
        <f t="shared" ref="O9:O14" si="5">RANK(N9,N$8:N$14,0)</f>
        <v>6</v>
      </c>
      <c r="P9" s="65">
        <f>VLOOKUP($A9,'Return Data'!$B$7:$R$2843,11,0)</f>
        <v>3.7978000000000001</v>
      </c>
      <c r="Q9" s="66">
        <f t="shared" ref="Q9:Q14" si="6">RANK(P9,P$8:P$14,0)</f>
        <v>6</v>
      </c>
      <c r="R9" s="65">
        <f>VLOOKUP($A9,'Return Data'!$B$7:$R$2843,12,0)</f>
        <v>4.5734000000000004</v>
      </c>
      <c r="S9" s="66">
        <f t="shared" ref="S9:S14" si="7">RANK(R9,R$8:R$14,0)</f>
        <v>6</v>
      </c>
      <c r="T9" s="65">
        <f>VLOOKUP($A9,'Return Data'!$B$7:$R$2843,13,0)</f>
        <v>5.4633000000000003</v>
      </c>
      <c r="U9" s="66">
        <f t="shared" ref="U9:U14" si="8">RANK(T9,T$8:T$14,0)</f>
        <v>6</v>
      </c>
      <c r="V9" s="65">
        <f>VLOOKUP($A9,'Return Data'!$B$7:$R$2843,17,0)</f>
        <v>6.0035999999999996</v>
      </c>
      <c r="W9" s="66">
        <f t="shared" ref="W9:W11" si="9">RANK(V9,V$8:V$14,0)</f>
        <v>6</v>
      </c>
      <c r="X9" s="65">
        <f>VLOOKUP($A9,'Return Data'!$B$7:$R$2843,14,0)</f>
        <v>6.3159999999999998</v>
      </c>
      <c r="Y9" s="66">
        <f t="shared" ref="Y9:Y11" si="10">RANK(X9,X$8:X$14,0)</f>
        <v>5</v>
      </c>
      <c r="Z9" s="65">
        <f>VLOOKUP($A9,'Return Data'!$B$7:$R$2843,16,0)</f>
        <v>5.891</v>
      </c>
      <c r="AA9" s="67">
        <f t="shared" ref="AA9:AA14" si="11">RANK(Z9,Z$8:Z$14,0)</f>
        <v>7</v>
      </c>
    </row>
    <row r="10" spans="1:27" x14ac:dyDescent="0.3">
      <c r="A10" s="63" t="s">
        <v>807</v>
      </c>
      <c r="B10" s="64">
        <f>VLOOKUP($A10,'Return Data'!$B$7:$R$2843,3,0)</f>
        <v>44330</v>
      </c>
      <c r="C10" s="65">
        <f>VLOOKUP($A10,'Return Data'!$B$7:$R$2843,4,0)</f>
        <v>38.207000000000001</v>
      </c>
      <c r="D10" s="65">
        <f>VLOOKUP($A10,'Return Data'!$B$7:$R$2843,5,0)</f>
        <v>1.4331</v>
      </c>
      <c r="E10" s="66">
        <f t="shared" si="0"/>
        <v>4</v>
      </c>
      <c r="F10" s="65">
        <f>VLOOKUP($A10,'Return Data'!$B$7:$R$2843,6,0)</f>
        <v>0.63690000000000002</v>
      </c>
      <c r="G10" s="66">
        <f t="shared" si="1"/>
        <v>4</v>
      </c>
      <c r="H10" s="65">
        <f>VLOOKUP($A10,'Return Data'!$B$7:$R$2843,7,0)</f>
        <v>3.8513999999999999</v>
      </c>
      <c r="I10" s="66">
        <f t="shared" si="2"/>
        <v>5</v>
      </c>
      <c r="J10" s="65">
        <f>VLOOKUP($A10,'Return Data'!$B$7:$R$2843,8,0)</f>
        <v>7.9122000000000003</v>
      </c>
      <c r="K10" s="66">
        <f t="shared" si="3"/>
        <v>2</v>
      </c>
      <c r="L10" s="65">
        <f>VLOOKUP($A10,'Return Data'!$B$7:$R$2843,9,0)</f>
        <v>6.4911000000000003</v>
      </c>
      <c r="M10" s="66">
        <f t="shared" si="4"/>
        <v>4</v>
      </c>
      <c r="N10" s="65">
        <f>VLOOKUP($A10,'Return Data'!$B$7:$R$2843,10,0)</f>
        <v>5.1612999999999998</v>
      </c>
      <c r="O10" s="66">
        <f t="shared" si="5"/>
        <v>4</v>
      </c>
      <c r="P10" s="65">
        <f>VLOOKUP($A10,'Return Data'!$B$7:$R$2843,11,0)</f>
        <v>4.7968000000000002</v>
      </c>
      <c r="Q10" s="66">
        <f t="shared" si="6"/>
        <v>1</v>
      </c>
      <c r="R10" s="65">
        <f>VLOOKUP($A10,'Return Data'!$B$7:$R$2843,12,0)</f>
        <v>5.8761000000000001</v>
      </c>
      <c r="S10" s="66">
        <f t="shared" si="7"/>
        <v>1</v>
      </c>
      <c r="T10" s="65">
        <f>VLOOKUP($A10,'Return Data'!$B$7:$R$2843,13,0)</f>
        <v>7.8505000000000003</v>
      </c>
      <c r="U10" s="66">
        <f t="shared" si="8"/>
        <v>4</v>
      </c>
      <c r="V10" s="65">
        <f>VLOOKUP($A10,'Return Data'!$B$7:$R$2843,17,0)</f>
        <v>7.9787999999999997</v>
      </c>
      <c r="W10" s="66">
        <f t="shared" si="9"/>
        <v>2</v>
      </c>
      <c r="X10" s="65">
        <f>VLOOKUP($A10,'Return Data'!$B$7:$R$2843,14,0)</f>
        <v>7.9922000000000004</v>
      </c>
      <c r="Y10" s="66">
        <f t="shared" si="10"/>
        <v>2</v>
      </c>
      <c r="Z10" s="65">
        <f>VLOOKUP($A10,'Return Data'!$B$7:$R$2843,16,0)</f>
        <v>8.1594999999999995</v>
      </c>
      <c r="AA10" s="67">
        <f t="shared" si="11"/>
        <v>2</v>
      </c>
    </row>
    <row r="11" spans="1:27" x14ac:dyDescent="0.3">
      <c r="A11" s="63" t="s">
        <v>809</v>
      </c>
      <c r="B11" s="64">
        <f>VLOOKUP($A11,'Return Data'!$B$7:$R$2843,3,0)</f>
        <v>44330</v>
      </c>
      <c r="C11" s="65">
        <f>VLOOKUP($A11,'Return Data'!$B$7:$R$2843,4,0)</f>
        <v>326.14</v>
      </c>
      <c r="D11" s="65">
        <f>VLOOKUP($A11,'Return Data'!$B$7:$R$2843,5,0)</f>
        <v>2.4289000000000001</v>
      </c>
      <c r="E11" s="66">
        <f t="shared" si="0"/>
        <v>3</v>
      </c>
      <c r="F11" s="65">
        <f>VLOOKUP($A11,'Return Data'!$B$7:$R$2843,6,0)</f>
        <v>-0.36559999999999998</v>
      </c>
      <c r="G11" s="66">
        <f t="shared" si="1"/>
        <v>5</v>
      </c>
      <c r="H11" s="65">
        <f>VLOOKUP($A11,'Return Data'!$B$7:$R$2843,7,0)</f>
        <v>7.3760000000000003</v>
      </c>
      <c r="I11" s="66">
        <f t="shared" si="2"/>
        <v>2</v>
      </c>
      <c r="J11" s="65">
        <f>VLOOKUP($A11,'Return Data'!$B$7:$R$2843,8,0)</f>
        <v>6.9965999999999999</v>
      </c>
      <c r="K11" s="66">
        <f t="shared" si="3"/>
        <v>3</v>
      </c>
      <c r="L11" s="65">
        <f>VLOOKUP($A11,'Return Data'!$B$7:$R$2843,9,0)</f>
        <v>5.9246999999999996</v>
      </c>
      <c r="M11" s="66">
        <f t="shared" si="4"/>
        <v>5</v>
      </c>
      <c r="N11" s="65">
        <f>VLOOKUP($A11,'Return Data'!$B$7:$R$2843,10,0)</f>
        <v>2.0747</v>
      </c>
      <c r="O11" s="66">
        <f t="shared" si="5"/>
        <v>7</v>
      </c>
      <c r="P11" s="65">
        <f>VLOOKUP($A11,'Return Data'!$B$7:$R$2843,11,0)</f>
        <v>4.2496</v>
      </c>
      <c r="Q11" s="66">
        <f t="shared" si="6"/>
        <v>2</v>
      </c>
      <c r="R11" s="65">
        <f>VLOOKUP($A11,'Return Data'!$B$7:$R$2843,12,0)</f>
        <v>5.6504000000000003</v>
      </c>
      <c r="S11" s="66">
        <f t="shared" si="7"/>
        <v>3</v>
      </c>
      <c r="T11" s="65">
        <f>VLOOKUP($A11,'Return Data'!$B$7:$R$2843,13,0)</f>
        <v>8.2329000000000008</v>
      </c>
      <c r="U11" s="66">
        <f t="shared" si="8"/>
        <v>3</v>
      </c>
      <c r="V11" s="65">
        <f>VLOOKUP($A11,'Return Data'!$B$7:$R$2843,17,0)</f>
        <v>7.8776999999999999</v>
      </c>
      <c r="W11" s="66">
        <f t="shared" si="9"/>
        <v>3</v>
      </c>
      <c r="X11" s="65">
        <f>VLOOKUP($A11,'Return Data'!$B$7:$R$2843,14,0)</f>
        <v>7.7058999999999997</v>
      </c>
      <c r="Y11" s="66">
        <f t="shared" si="10"/>
        <v>4</v>
      </c>
      <c r="Z11" s="65">
        <f>VLOOKUP($A11,'Return Data'!$B$7:$R$2843,16,0)</f>
        <v>7.9259000000000004</v>
      </c>
      <c r="AA11" s="67">
        <f t="shared" si="11"/>
        <v>4</v>
      </c>
    </row>
    <row r="12" spans="1:27" x14ac:dyDescent="0.3">
      <c r="A12" s="63" t="s">
        <v>812</v>
      </c>
      <c r="B12" s="64">
        <f>VLOOKUP($A12,'Return Data'!$B$7:$R$2843,3,0)</f>
        <v>44330</v>
      </c>
      <c r="C12" s="65">
        <f>VLOOKUP($A12,'Return Data'!$B$7:$R$2843,4,0)</f>
        <v>1167.3566000000001</v>
      </c>
      <c r="D12" s="65">
        <f>VLOOKUP($A12,'Return Data'!$B$7:$R$2843,5,0)</f>
        <v>0.42209999999999998</v>
      </c>
      <c r="E12" s="66">
        <f t="shared" si="0"/>
        <v>5</v>
      </c>
      <c r="F12" s="65">
        <f>VLOOKUP($A12,'Return Data'!$B$7:$R$2843,6,0)</f>
        <v>-1.7966</v>
      </c>
      <c r="G12" s="66">
        <f t="shared" si="1"/>
        <v>7</v>
      </c>
      <c r="H12" s="65">
        <f>VLOOKUP($A12,'Return Data'!$B$7:$R$2843,7,0)</f>
        <v>11.4963</v>
      </c>
      <c r="I12" s="66">
        <f t="shared" si="2"/>
        <v>1</v>
      </c>
      <c r="J12" s="65">
        <f>VLOOKUP($A12,'Return Data'!$B$7:$R$2843,8,0)</f>
        <v>11.2683</v>
      </c>
      <c r="K12" s="66">
        <f t="shared" si="3"/>
        <v>1</v>
      </c>
      <c r="L12" s="65">
        <f>VLOOKUP($A12,'Return Data'!$B$7:$R$2843,9,0)</f>
        <v>12.160399999999999</v>
      </c>
      <c r="M12" s="66">
        <f t="shared" si="4"/>
        <v>1</v>
      </c>
      <c r="N12" s="65">
        <f>VLOOKUP($A12,'Return Data'!$B$7:$R$2843,10,0)</f>
        <v>7.6326000000000001</v>
      </c>
      <c r="O12" s="66">
        <f t="shared" si="5"/>
        <v>1</v>
      </c>
      <c r="P12" s="65">
        <f>VLOOKUP($A12,'Return Data'!$B$7:$R$2843,11,0)</f>
        <v>4.1444999999999999</v>
      </c>
      <c r="Q12" s="66">
        <f t="shared" si="6"/>
        <v>4</v>
      </c>
      <c r="R12" s="65">
        <f>VLOOKUP($A12,'Return Data'!$B$7:$R$2843,12,0)</f>
        <v>5.6368999999999998</v>
      </c>
      <c r="S12" s="66">
        <f t="shared" si="7"/>
        <v>4</v>
      </c>
      <c r="T12" s="65">
        <f>VLOOKUP($A12,'Return Data'!$B$7:$R$2843,13,0)</f>
        <v>9.3463999999999992</v>
      </c>
      <c r="U12" s="66">
        <f t="shared" si="8"/>
        <v>1</v>
      </c>
      <c r="V12" s="65"/>
      <c r="W12" s="66"/>
      <c r="X12" s="65"/>
      <c r="Y12" s="66"/>
      <c r="Z12" s="65">
        <f>VLOOKUP($A12,'Return Data'!$B$7:$R$2843,16,0)</f>
        <v>8.0327999999999999</v>
      </c>
      <c r="AA12" s="67">
        <f t="shared" si="11"/>
        <v>3</v>
      </c>
    </row>
    <row r="13" spans="1:27" x14ac:dyDescent="0.3">
      <c r="A13" s="63" t="s">
        <v>813</v>
      </c>
      <c r="B13" s="64">
        <f>VLOOKUP($A13,'Return Data'!$B$7:$R$2843,3,0)</f>
        <v>44330</v>
      </c>
      <c r="C13" s="65">
        <f>VLOOKUP($A13,'Return Data'!$B$7:$R$2843,4,0)</f>
        <v>34.999899999999997</v>
      </c>
      <c r="D13" s="65">
        <f>VLOOKUP($A13,'Return Data'!$B$7:$R$2843,5,0)</f>
        <v>-1.6684000000000001</v>
      </c>
      <c r="E13" s="66">
        <f t="shared" si="0"/>
        <v>6</v>
      </c>
      <c r="F13" s="65">
        <f>VLOOKUP($A13,'Return Data'!$B$7:$R$2843,6,0)</f>
        <v>1.7730999999999999</v>
      </c>
      <c r="G13" s="66">
        <f t="shared" si="1"/>
        <v>3</v>
      </c>
      <c r="H13" s="65">
        <f>VLOOKUP($A13,'Return Data'!$B$7:$R$2843,7,0)</f>
        <v>4.9061000000000003</v>
      </c>
      <c r="I13" s="66">
        <f t="shared" si="2"/>
        <v>3</v>
      </c>
      <c r="J13" s="65">
        <f>VLOOKUP($A13,'Return Data'!$B$7:$R$2843,8,0)</f>
        <v>5.9353999999999996</v>
      </c>
      <c r="K13" s="66">
        <f t="shared" si="3"/>
        <v>4</v>
      </c>
      <c r="L13" s="65">
        <f>VLOOKUP($A13,'Return Data'!$B$7:$R$2843,9,0)</f>
        <v>8.5929000000000002</v>
      </c>
      <c r="M13" s="66">
        <f t="shared" si="4"/>
        <v>2</v>
      </c>
      <c r="N13" s="65">
        <f>VLOOKUP($A13,'Return Data'!$B$7:$R$2843,10,0)</f>
        <v>7.2690000000000001</v>
      </c>
      <c r="O13" s="66">
        <f t="shared" si="5"/>
        <v>2</v>
      </c>
      <c r="P13" s="65">
        <f>VLOOKUP($A13,'Return Data'!$B$7:$R$2843,11,0)</f>
        <v>4.2145999999999999</v>
      </c>
      <c r="Q13" s="66">
        <f t="shared" si="6"/>
        <v>3</v>
      </c>
      <c r="R13" s="65">
        <f>VLOOKUP($A13,'Return Data'!$B$7:$R$2843,12,0)</f>
        <v>5.8532999999999999</v>
      </c>
      <c r="S13" s="66">
        <f t="shared" si="7"/>
        <v>2</v>
      </c>
      <c r="T13" s="65">
        <f>VLOOKUP($A13,'Return Data'!$B$7:$R$2843,13,0)</f>
        <v>8.3416999999999994</v>
      </c>
      <c r="U13" s="66">
        <f t="shared" si="8"/>
        <v>2</v>
      </c>
      <c r="V13" s="65">
        <f>VLOOKUP($A13,'Return Data'!$B$7:$R$2843,17,0)</f>
        <v>9.0593000000000004</v>
      </c>
      <c r="W13" s="66">
        <f t="shared" ref="W13:W14" si="12">RANK(V13,V$8:V$14,0)</f>
        <v>1</v>
      </c>
      <c r="X13" s="65">
        <f>VLOOKUP($A13,'Return Data'!$B$7:$R$2843,14,0)</f>
        <v>8.6214999999999993</v>
      </c>
      <c r="Y13" s="66">
        <f t="shared" ref="Y13" si="13">RANK(X13,X$8:X$14,0)</f>
        <v>1</v>
      </c>
      <c r="Z13" s="65">
        <f>VLOOKUP($A13,'Return Data'!$B$7:$R$2843,16,0)</f>
        <v>7.7868000000000004</v>
      </c>
      <c r="AA13" s="67">
        <f t="shared" si="11"/>
        <v>5</v>
      </c>
    </row>
    <row r="14" spans="1:27" x14ac:dyDescent="0.3">
      <c r="A14" s="63" t="s">
        <v>816</v>
      </c>
      <c r="B14" s="64">
        <f>VLOOKUP($A14,'Return Data'!$B$7:$R$2843,3,0)</f>
        <v>44330</v>
      </c>
      <c r="C14" s="65">
        <f>VLOOKUP($A14,'Return Data'!$B$7:$R$2843,4,0)</f>
        <v>1188.0017</v>
      </c>
      <c r="D14" s="65">
        <f>VLOOKUP($A14,'Return Data'!$B$7:$R$2843,5,0)</f>
        <v>-3.4971999999999999</v>
      </c>
      <c r="E14" s="66">
        <f t="shared" si="0"/>
        <v>7</v>
      </c>
      <c r="F14" s="65">
        <f>VLOOKUP($A14,'Return Data'!$B$7:$R$2843,6,0)</f>
        <v>-1.0865</v>
      </c>
      <c r="G14" s="66">
        <f t="shared" si="1"/>
        <v>6</v>
      </c>
      <c r="H14" s="65">
        <f>VLOOKUP($A14,'Return Data'!$B$7:$R$2843,7,0)</f>
        <v>1.1800999999999999</v>
      </c>
      <c r="I14" s="66">
        <f t="shared" si="2"/>
        <v>7</v>
      </c>
      <c r="J14" s="65">
        <f>VLOOKUP($A14,'Return Data'!$B$7:$R$2843,8,0)</f>
        <v>2.754</v>
      </c>
      <c r="K14" s="66">
        <f t="shared" si="3"/>
        <v>7</v>
      </c>
      <c r="L14" s="65">
        <f>VLOOKUP($A14,'Return Data'!$B$7:$R$2843,9,0)</f>
        <v>4.5316999999999998</v>
      </c>
      <c r="M14" s="66">
        <f t="shared" si="4"/>
        <v>7</v>
      </c>
      <c r="N14" s="65">
        <f>VLOOKUP($A14,'Return Data'!$B$7:$R$2843,10,0)</f>
        <v>4.4626999999999999</v>
      </c>
      <c r="O14" s="66">
        <f t="shared" si="5"/>
        <v>5</v>
      </c>
      <c r="P14" s="65">
        <f>VLOOKUP($A14,'Return Data'!$B$7:$R$2843,11,0)</f>
        <v>3.0491000000000001</v>
      </c>
      <c r="Q14" s="66">
        <f t="shared" si="6"/>
        <v>7</v>
      </c>
      <c r="R14" s="65">
        <f>VLOOKUP($A14,'Return Data'!$B$7:$R$2843,12,0)</f>
        <v>3.7663000000000002</v>
      </c>
      <c r="S14" s="66">
        <f t="shared" si="7"/>
        <v>7</v>
      </c>
      <c r="T14" s="65">
        <f>VLOOKUP($A14,'Return Data'!$B$7:$R$2843,13,0)</f>
        <v>5.3593000000000002</v>
      </c>
      <c r="U14" s="66">
        <f t="shared" si="8"/>
        <v>7</v>
      </c>
      <c r="V14" s="65">
        <f>VLOOKUP($A14,'Return Data'!$B$7:$R$2843,17,0)</f>
        <v>6.7241</v>
      </c>
      <c r="W14" s="66">
        <f t="shared" si="12"/>
        <v>5</v>
      </c>
      <c r="X14" s="65"/>
      <c r="Y14" s="66"/>
      <c r="Z14" s="65">
        <f>VLOOKUP($A14,'Return Data'!$B$7:$R$2843,16,0)</f>
        <v>7.0185000000000004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0.8503857142857143</v>
      </c>
      <c r="E16" s="74"/>
      <c r="F16" s="75">
        <f>AVERAGE(F8:F14)</f>
        <v>0.67922857142857151</v>
      </c>
      <c r="G16" s="74"/>
      <c r="H16" s="75">
        <f>AVERAGE(H8:H14)</f>
        <v>5.3570428571428579</v>
      </c>
      <c r="I16" s="74"/>
      <c r="J16" s="75">
        <f>AVERAGE(J8:J14)</f>
        <v>6.4340999999999999</v>
      </c>
      <c r="K16" s="74"/>
      <c r="L16" s="75">
        <f>AVERAGE(L8:L14)</f>
        <v>7.1056428571428558</v>
      </c>
      <c r="M16" s="74"/>
      <c r="N16" s="75">
        <f>AVERAGE(N8:N14)</f>
        <v>5.1830571428571428</v>
      </c>
      <c r="O16" s="74"/>
      <c r="P16" s="75">
        <f>AVERAGE(P8:P14)</f>
        <v>4.0217142857142862</v>
      </c>
      <c r="Q16" s="74"/>
      <c r="R16" s="75">
        <f>AVERAGE(R8:R14)</f>
        <v>5.168971428571429</v>
      </c>
      <c r="S16" s="74"/>
      <c r="T16" s="75">
        <f>AVERAGE(T8:T14)</f>
        <v>7.3436999999999992</v>
      </c>
      <c r="U16" s="74"/>
      <c r="V16" s="75">
        <f>AVERAGE(V8:V14)</f>
        <v>7.5489833333333332</v>
      </c>
      <c r="W16" s="74"/>
      <c r="X16" s="75">
        <f>AVERAGE(X8:X14)</f>
        <v>7.7027400000000004</v>
      </c>
      <c r="Y16" s="74"/>
      <c r="Z16" s="75">
        <f>AVERAGE(Z8:Z14)</f>
        <v>7.6105285714285724</v>
      </c>
      <c r="AA16" s="76"/>
    </row>
    <row r="17" spans="1:27" x14ac:dyDescent="0.3">
      <c r="A17" s="73" t="s">
        <v>28</v>
      </c>
      <c r="B17" s="74"/>
      <c r="C17" s="74"/>
      <c r="D17" s="75">
        <f>MIN(D8:D14)</f>
        <v>-3.4971999999999999</v>
      </c>
      <c r="E17" s="74"/>
      <c r="F17" s="75">
        <f>MIN(F8:F14)</f>
        <v>-1.7966</v>
      </c>
      <c r="G17" s="74"/>
      <c r="H17" s="75">
        <f>MIN(H8:H14)</f>
        <v>1.1800999999999999</v>
      </c>
      <c r="I17" s="74"/>
      <c r="J17" s="75">
        <f>MIN(J8:J14)</f>
        <v>2.754</v>
      </c>
      <c r="K17" s="74"/>
      <c r="L17" s="75">
        <f>MIN(L8:L14)</f>
        <v>4.5316999999999998</v>
      </c>
      <c r="M17" s="74"/>
      <c r="N17" s="75">
        <f>MIN(N8:N14)</f>
        <v>2.0747</v>
      </c>
      <c r="O17" s="74"/>
      <c r="P17" s="75">
        <f>MIN(P8:P14)</f>
        <v>3.0491000000000001</v>
      </c>
      <c r="Q17" s="74"/>
      <c r="R17" s="75">
        <f>MIN(R8:R14)</f>
        <v>3.7663000000000002</v>
      </c>
      <c r="S17" s="74"/>
      <c r="T17" s="75">
        <f>MIN(T8:T14)</f>
        <v>5.3593000000000002</v>
      </c>
      <c r="U17" s="74"/>
      <c r="V17" s="75">
        <f>MIN(V8:V14)</f>
        <v>6.0035999999999996</v>
      </c>
      <c r="W17" s="74"/>
      <c r="X17" s="75">
        <f>MIN(X8:X14)</f>
        <v>6.3159999999999998</v>
      </c>
      <c r="Y17" s="74"/>
      <c r="Z17" s="75">
        <f>MIN(Z8:Z14)</f>
        <v>5.891</v>
      </c>
      <c r="AA17" s="76"/>
    </row>
    <row r="18" spans="1:27" ht="15" thickBot="1" x14ac:dyDescent="0.35">
      <c r="A18" s="77" t="s">
        <v>29</v>
      </c>
      <c r="B18" s="78"/>
      <c r="C18" s="78"/>
      <c r="D18" s="79">
        <f>MAX(D8:D14)</f>
        <v>3.7031999999999998</v>
      </c>
      <c r="E18" s="78"/>
      <c r="F18" s="79">
        <f>MAX(F8:F14)</f>
        <v>3.3174000000000001</v>
      </c>
      <c r="G18" s="78"/>
      <c r="H18" s="79">
        <f>MAX(H8:H14)</f>
        <v>11.4963</v>
      </c>
      <c r="I18" s="78"/>
      <c r="J18" s="79">
        <f>MAX(J8:J14)</f>
        <v>11.2683</v>
      </c>
      <c r="K18" s="78"/>
      <c r="L18" s="79">
        <f>MAX(L8:L14)</f>
        <v>12.160399999999999</v>
      </c>
      <c r="M18" s="78"/>
      <c r="N18" s="79">
        <f>MAX(N8:N14)</f>
        <v>7.6326000000000001</v>
      </c>
      <c r="O18" s="78"/>
      <c r="P18" s="79">
        <f>MAX(P8:P14)</f>
        <v>4.7968000000000002</v>
      </c>
      <c r="Q18" s="78"/>
      <c r="R18" s="79">
        <f>MAX(R8:R14)</f>
        <v>5.8761000000000001</v>
      </c>
      <c r="S18" s="78"/>
      <c r="T18" s="79">
        <f>MAX(T8:T14)</f>
        <v>9.3463999999999992</v>
      </c>
      <c r="U18" s="78"/>
      <c r="V18" s="79">
        <f>MAX(V8:V14)</f>
        <v>9.0593000000000004</v>
      </c>
      <c r="W18" s="78"/>
      <c r="X18" s="79">
        <f>MAX(X8:X14)</f>
        <v>8.6214999999999993</v>
      </c>
      <c r="Y18" s="78"/>
      <c r="Z18" s="79">
        <f>MAX(Z8:Z14)</f>
        <v>8.4591999999999992</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351</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44332</v>
      </c>
      <c r="C8" s="65">
        <f>VLOOKUP($A8,'Return Data'!$B$7:$R$2843,4,0)</f>
        <v>332.87189999999998</v>
      </c>
      <c r="D8" s="65">
        <f>VLOOKUP($A8,'Return Data'!$B$7:$R$2843,5,0)</f>
        <v>3.3666</v>
      </c>
      <c r="E8" s="66">
        <f t="shared" ref="E8:E50" si="0">RANK(D8,D$8:D$50,0)</f>
        <v>6</v>
      </c>
      <c r="F8" s="65">
        <f>VLOOKUP($A8,'Return Data'!$B$7:$R$2843,6,0)</f>
        <v>3.3892000000000002</v>
      </c>
      <c r="G8" s="66">
        <f t="shared" ref="G8:G50" si="1">RANK(F8,F$8:F$50,0)</f>
        <v>9</v>
      </c>
      <c r="H8" s="65">
        <f>VLOOKUP($A8,'Return Data'!$B$7:$R$2843,7,0)</f>
        <v>3.2258</v>
      </c>
      <c r="I8" s="66">
        <f t="shared" ref="I8:I50" si="2">RANK(H8,H$8:H$50,0)</f>
        <v>15</v>
      </c>
      <c r="J8" s="65">
        <f>VLOOKUP($A8,'Return Data'!$B$7:$R$2843,8,0)</f>
        <v>3.1194000000000002</v>
      </c>
      <c r="K8" s="66">
        <f t="shared" ref="K8:K50" si="3">RANK(J8,J$8:J$50,0)</f>
        <v>15</v>
      </c>
      <c r="L8" s="65">
        <f>VLOOKUP($A8,'Return Data'!$B$7:$R$2843,9,0)</f>
        <v>3.2040000000000002</v>
      </c>
      <c r="M8" s="66">
        <f t="shared" ref="M8:M50" si="4">RANK(L8,L$8:L$50,0)</f>
        <v>14</v>
      </c>
      <c r="N8" s="65">
        <f>VLOOKUP($A8,'Return Data'!$B$7:$R$2843,10,0)</f>
        <v>3.2905000000000002</v>
      </c>
      <c r="O8" s="66">
        <f t="shared" ref="O8:O50" si="5">RANK(N8,N$8:N$50,0)</f>
        <v>14</v>
      </c>
      <c r="P8" s="65">
        <f>VLOOKUP($A8,'Return Data'!$B$7:$R$2843,11,0)</f>
        <v>3.1709000000000001</v>
      </c>
      <c r="Q8" s="66">
        <f t="shared" ref="Q8:Q50" si="6">RANK(P8,P$8:P$50,0)</f>
        <v>20</v>
      </c>
      <c r="R8" s="65">
        <f>VLOOKUP($A8,'Return Data'!$B$7:$R$2843,12,0)</f>
        <v>3.2368999999999999</v>
      </c>
      <c r="S8" s="66">
        <f t="shared" ref="S8:S50" si="7">RANK(R8,R$8:R$50,0)</f>
        <v>16</v>
      </c>
      <c r="T8" s="65">
        <f>VLOOKUP($A8,'Return Data'!$B$7:$R$2843,13,0)</f>
        <v>3.4497</v>
      </c>
      <c r="U8" s="66">
        <f t="shared" ref="U8:U23" si="8">RANK(T8,T$8:T$50,0)</f>
        <v>5</v>
      </c>
      <c r="V8" s="65">
        <f>VLOOKUP($A8,'Return Data'!$B$7:$R$2843,17,0)</f>
        <v>4.7786999999999997</v>
      </c>
      <c r="W8" s="66">
        <f t="shared" ref="W8:W23" si="9">RANK(V8,V$8:V$50,0)</f>
        <v>6</v>
      </c>
      <c r="X8" s="65">
        <f>VLOOKUP($A8,'Return Data'!$B$7:$R$2843,14,0)</f>
        <v>5.7138999999999998</v>
      </c>
      <c r="Y8" s="66">
        <f t="shared" ref="Y8:Y23" si="10">RANK(X8,X$8:X$50,0)</f>
        <v>8</v>
      </c>
      <c r="Z8" s="65">
        <f>VLOOKUP($A8,'Return Data'!$B$7:$R$2843,16,0)</f>
        <v>7.3342999999999998</v>
      </c>
      <c r="AA8" s="67">
        <f t="shared" ref="AA8:AA50" si="11">RANK(Z8,Z$8:Z$50,0)</f>
        <v>3</v>
      </c>
    </row>
    <row r="9" spans="1:27" x14ac:dyDescent="0.3">
      <c r="A9" s="63" t="s">
        <v>119</v>
      </c>
      <c r="B9" s="64">
        <f>VLOOKUP($A9,'Return Data'!$B$7:$R$2843,3,0)</f>
        <v>44332</v>
      </c>
      <c r="C9" s="65">
        <f>VLOOKUP($A9,'Return Data'!$B$7:$R$2843,4,0)</f>
        <v>2293.9032999999999</v>
      </c>
      <c r="D9" s="65">
        <f>VLOOKUP($A9,'Return Data'!$B$7:$R$2843,5,0)</f>
        <v>3.2128999999999999</v>
      </c>
      <c r="E9" s="66">
        <f t="shared" si="0"/>
        <v>28</v>
      </c>
      <c r="F9" s="65">
        <f>VLOOKUP($A9,'Return Data'!$B$7:$R$2843,6,0)</f>
        <v>3.2170999999999998</v>
      </c>
      <c r="G9" s="66">
        <f t="shared" si="1"/>
        <v>31</v>
      </c>
      <c r="H9" s="65">
        <f>VLOOKUP($A9,'Return Data'!$B$7:$R$2843,7,0)</f>
        <v>3.1474000000000002</v>
      </c>
      <c r="I9" s="66">
        <f t="shared" si="2"/>
        <v>25</v>
      </c>
      <c r="J9" s="65">
        <f>VLOOKUP($A9,'Return Data'!$B$7:$R$2843,8,0)</f>
        <v>3.0680000000000001</v>
      </c>
      <c r="K9" s="66">
        <f t="shared" si="3"/>
        <v>24</v>
      </c>
      <c r="L9" s="65">
        <f>VLOOKUP($A9,'Return Data'!$B$7:$R$2843,9,0)</f>
        <v>3.1354000000000002</v>
      </c>
      <c r="M9" s="66">
        <f t="shared" si="4"/>
        <v>25</v>
      </c>
      <c r="N9" s="65">
        <f>VLOOKUP($A9,'Return Data'!$B$7:$R$2843,10,0)</f>
        <v>3.2538999999999998</v>
      </c>
      <c r="O9" s="66">
        <f t="shared" si="5"/>
        <v>21</v>
      </c>
      <c r="P9" s="65">
        <f>VLOOKUP($A9,'Return Data'!$B$7:$R$2843,11,0)</f>
        <v>3.1543000000000001</v>
      </c>
      <c r="Q9" s="66">
        <f t="shared" si="6"/>
        <v>23</v>
      </c>
      <c r="R9" s="65">
        <f>VLOOKUP($A9,'Return Data'!$B$7:$R$2843,12,0)</f>
        <v>3.2265999999999999</v>
      </c>
      <c r="S9" s="66">
        <f t="shared" si="7"/>
        <v>19</v>
      </c>
      <c r="T9" s="65">
        <f>VLOOKUP($A9,'Return Data'!$B$7:$R$2843,13,0)</f>
        <v>3.3544</v>
      </c>
      <c r="U9" s="66">
        <f t="shared" si="8"/>
        <v>16</v>
      </c>
      <c r="V9" s="65">
        <f>VLOOKUP($A9,'Return Data'!$B$7:$R$2843,17,0)</f>
        <v>4.7030000000000003</v>
      </c>
      <c r="W9" s="66">
        <f t="shared" si="9"/>
        <v>14</v>
      </c>
      <c r="X9" s="65">
        <f>VLOOKUP($A9,'Return Data'!$B$7:$R$2843,14,0)</f>
        <v>5.6641000000000004</v>
      </c>
      <c r="Y9" s="66">
        <f t="shared" si="10"/>
        <v>13</v>
      </c>
      <c r="Z9" s="65">
        <f>VLOOKUP($A9,'Return Data'!$B$7:$R$2843,16,0)</f>
        <v>7.2820999999999998</v>
      </c>
      <c r="AA9" s="67">
        <f t="shared" si="11"/>
        <v>11</v>
      </c>
    </row>
    <row r="10" spans="1:27" x14ac:dyDescent="0.3">
      <c r="A10" s="63" t="s">
        <v>120</v>
      </c>
      <c r="B10" s="64">
        <f>VLOOKUP($A10,'Return Data'!$B$7:$R$2843,3,0)</f>
        <v>44332</v>
      </c>
      <c r="C10" s="65">
        <f>VLOOKUP($A10,'Return Data'!$B$7:$R$2843,4,0)</f>
        <v>2379.1640000000002</v>
      </c>
      <c r="D10" s="65">
        <f>VLOOKUP($A10,'Return Data'!$B$7:$R$2843,5,0)</f>
        <v>3.3079000000000001</v>
      </c>
      <c r="E10" s="66">
        <f t="shared" si="0"/>
        <v>12</v>
      </c>
      <c r="F10" s="65">
        <f>VLOOKUP($A10,'Return Data'!$B$7:$R$2843,6,0)</f>
        <v>3.3075000000000001</v>
      </c>
      <c r="G10" s="66">
        <f t="shared" si="1"/>
        <v>20</v>
      </c>
      <c r="H10" s="65">
        <f>VLOOKUP($A10,'Return Data'!$B$7:$R$2843,7,0)</f>
        <v>3.3149999999999999</v>
      </c>
      <c r="I10" s="66">
        <f t="shared" si="2"/>
        <v>7</v>
      </c>
      <c r="J10" s="65">
        <f>VLOOKUP($A10,'Return Data'!$B$7:$R$2843,8,0)</f>
        <v>3.2031000000000001</v>
      </c>
      <c r="K10" s="66">
        <f t="shared" si="3"/>
        <v>8</v>
      </c>
      <c r="L10" s="65">
        <f>VLOOKUP($A10,'Return Data'!$B$7:$R$2843,9,0)</f>
        <v>3.2622</v>
      </c>
      <c r="M10" s="66">
        <f t="shared" si="4"/>
        <v>9</v>
      </c>
      <c r="N10" s="65">
        <f>VLOOKUP($A10,'Return Data'!$B$7:$R$2843,10,0)</f>
        <v>3.395</v>
      </c>
      <c r="O10" s="66">
        <f t="shared" si="5"/>
        <v>3</v>
      </c>
      <c r="P10" s="65">
        <f>VLOOKUP($A10,'Return Data'!$B$7:$R$2843,11,0)</f>
        <v>3.2481</v>
      </c>
      <c r="Q10" s="66">
        <f t="shared" si="6"/>
        <v>11</v>
      </c>
      <c r="R10" s="65">
        <f>VLOOKUP($A10,'Return Data'!$B$7:$R$2843,12,0)</f>
        <v>3.2835999999999999</v>
      </c>
      <c r="S10" s="66">
        <f t="shared" si="7"/>
        <v>8</v>
      </c>
      <c r="T10" s="65">
        <f>VLOOKUP($A10,'Return Data'!$B$7:$R$2843,13,0)</f>
        <v>3.3140000000000001</v>
      </c>
      <c r="U10" s="66">
        <f t="shared" si="8"/>
        <v>22</v>
      </c>
      <c r="V10" s="65">
        <f>VLOOKUP($A10,'Return Data'!$B$7:$R$2843,17,0)</f>
        <v>4.6779999999999999</v>
      </c>
      <c r="W10" s="66">
        <f t="shared" si="9"/>
        <v>16</v>
      </c>
      <c r="X10" s="65">
        <f>VLOOKUP($A10,'Return Data'!$B$7:$R$2843,14,0)</f>
        <v>5.6646999999999998</v>
      </c>
      <c r="Y10" s="66">
        <f t="shared" si="10"/>
        <v>12</v>
      </c>
      <c r="Z10" s="65">
        <f>VLOOKUP($A10,'Return Data'!$B$7:$R$2843,16,0)</f>
        <v>7.3219000000000003</v>
      </c>
      <c r="AA10" s="67">
        <f t="shared" si="11"/>
        <v>4</v>
      </c>
    </row>
    <row r="11" spans="1:27" x14ac:dyDescent="0.3">
      <c r="A11" s="63" t="s">
        <v>121</v>
      </c>
      <c r="B11" s="64">
        <f>VLOOKUP($A11,'Return Data'!$B$7:$R$2843,3,0)</f>
        <v>44332</v>
      </c>
      <c r="C11" s="65">
        <f>VLOOKUP($A11,'Return Data'!$B$7:$R$2843,4,0)</f>
        <v>3179.8879999999999</v>
      </c>
      <c r="D11" s="65">
        <f>VLOOKUP($A11,'Return Data'!$B$7:$R$2843,5,0)</f>
        <v>3.3925000000000001</v>
      </c>
      <c r="E11" s="66">
        <f t="shared" si="0"/>
        <v>4</v>
      </c>
      <c r="F11" s="65">
        <f>VLOOKUP($A11,'Return Data'!$B$7:$R$2843,6,0)</f>
        <v>3.4234</v>
      </c>
      <c r="G11" s="66">
        <f t="shared" si="1"/>
        <v>6</v>
      </c>
      <c r="H11" s="65">
        <f>VLOOKUP($A11,'Return Data'!$B$7:$R$2843,7,0)</f>
        <v>3.3862000000000001</v>
      </c>
      <c r="I11" s="66">
        <f t="shared" si="2"/>
        <v>2</v>
      </c>
      <c r="J11" s="65">
        <f>VLOOKUP($A11,'Return Data'!$B$7:$R$2843,8,0)</f>
        <v>3.2265999999999999</v>
      </c>
      <c r="K11" s="66">
        <f t="shared" si="3"/>
        <v>3</v>
      </c>
      <c r="L11" s="65">
        <f>VLOOKUP($A11,'Return Data'!$B$7:$R$2843,9,0)</f>
        <v>3.2711000000000001</v>
      </c>
      <c r="M11" s="66">
        <f t="shared" si="4"/>
        <v>6</v>
      </c>
      <c r="N11" s="65">
        <f>VLOOKUP($A11,'Return Data'!$B$7:$R$2843,10,0)</f>
        <v>3.3397000000000001</v>
      </c>
      <c r="O11" s="66">
        <f t="shared" si="5"/>
        <v>8</v>
      </c>
      <c r="P11" s="65">
        <f>VLOOKUP($A11,'Return Data'!$B$7:$R$2843,11,0)</f>
        <v>3.2869000000000002</v>
      </c>
      <c r="Q11" s="66">
        <f t="shared" si="6"/>
        <v>4</v>
      </c>
      <c r="R11" s="65">
        <f>VLOOKUP($A11,'Return Data'!$B$7:$R$2843,12,0)</f>
        <v>3.3178000000000001</v>
      </c>
      <c r="S11" s="66">
        <f t="shared" si="7"/>
        <v>6</v>
      </c>
      <c r="T11" s="65">
        <f>VLOOKUP($A11,'Return Data'!$B$7:$R$2843,13,0)</f>
        <v>3.3677999999999999</v>
      </c>
      <c r="U11" s="66">
        <f t="shared" si="8"/>
        <v>13</v>
      </c>
      <c r="V11" s="65">
        <f>VLOOKUP($A11,'Return Data'!$B$7:$R$2843,17,0)</f>
        <v>4.7241</v>
      </c>
      <c r="W11" s="66">
        <f t="shared" si="9"/>
        <v>12</v>
      </c>
      <c r="X11" s="65">
        <f>VLOOKUP($A11,'Return Data'!$B$7:$R$2843,14,0)</f>
        <v>5.6971999999999996</v>
      </c>
      <c r="Y11" s="66">
        <f t="shared" si="10"/>
        <v>9</v>
      </c>
      <c r="Z11" s="65">
        <f>VLOOKUP($A11,'Return Data'!$B$7:$R$2843,16,0)</f>
        <v>7.2626999999999997</v>
      </c>
      <c r="AA11" s="67">
        <f t="shared" si="11"/>
        <v>14</v>
      </c>
    </row>
    <row r="12" spans="1:27" x14ac:dyDescent="0.3">
      <c r="A12" s="63" t="s">
        <v>122</v>
      </c>
      <c r="B12" s="64">
        <f>VLOOKUP($A12,'Return Data'!$B$7:$R$2843,3,0)</f>
        <v>44332</v>
      </c>
      <c r="C12" s="65">
        <f>VLOOKUP($A12,'Return Data'!$B$7:$R$2843,4,0)</f>
        <v>2376.6095999999998</v>
      </c>
      <c r="D12" s="65">
        <f>VLOOKUP($A12,'Return Data'!$B$7:$R$2843,5,0)</f>
        <v>3.1762999999999999</v>
      </c>
      <c r="E12" s="66">
        <f t="shared" si="0"/>
        <v>31</v>
      </c>
      <c r="F12" s="65">
        <f>VLOOKUP($A12,'Return Data'!$B$7:$R$2843,6,0)</f>
        <v>3.3531</v>
      </c>
      <c r="G12" s="66">
        <f t="shared" si="1"/>
        <v>12</v>
      </c>
      <c r="H12" s="65">
        <f>VLOOKUP($A12,'Return Data'!$B$7:$R$2843,7,0)</f>
        <v>3.2201</v>
      </c>
      <c r="I12" s="66">
        <f t="shared" si="2"/>
        <v>16</v>
      </c>
      <c r="J12" s="65">
        <f>VLOOKUP($A12,'Return Data'!$B$7:$R$2843,8,0)</f>
        <v>3.0872000000000002</v>
      </c>
      <c r="K12" s="66">
        <f t="shared" si="3"/>
        <v>20</v>
      </c>
      <c r="L12" s="65">
        <f>VLOOKUP($A12,'Return Data'!$B$7:$R$2843,9,0)</f>
        <v>3.1402000000000001</v>
      </c>
      <c r="M12" s="66">
        <f t="shared" si="4"/>
        <v>23</v>
      </c>
      <c r="N12" s="65">
        <f>VLOOKUP($A12,'Return Data'!$B$7:$R$2843,10,0)</f>
        <v>3.2791000000000001</v>
      </c>
      <c r="O12" s="66">
        <f t="shared" si="5"/>
        <v>16</v>
      </c>
      <c r="P12" s="65">
        <f>VLOOKUP($A12,'Return Data'!$B$7:$R$2843,11,0)</f>
        <v>3.1558999999999999</v>
      </c>
      <c r="Q12" s="66">
        <f t="shared" si="6"/>
        <v>22</v>
      </c>
      <c r="R12" s="65">
        <f>VLOOKUP($A12,'Return Data'!$B$7:$R$2843,12,0)</f>
        <v>3.1999</v>
      </c>
      <c r="S12" s="66">
        <f t="shared" si="7"/>
        <v>28</v>
      </c>
      <c r="T12" s="65">
        <f>VLOOKUP($A12,'Return Data'!$B$7:$R$2843,13,0)</f>
        <v>3.327</v>
      </c>
      <c r="U12" s="66">
        <f t="shared" si="8"/>
        <v>20</v>
      </c>
      <c r="V12" s="65">
        <f>VLOOKUP($A12,'Return Data'!$B$7:$R$2843,17,0)</f>
        <v>4.5594999999999999</v>
      </c>
      <c r="W12" s="66">
        <f t="shared" si="9"/>
        <v>25</v>
      </c>
      <c r="X12" s="65">
        <f>VLOOKUP($A12,'Return Data'!$B$7:$R$2843,14,0)</f>
        <v>5.5499000000000001</v>
      </c>
      <c r="Y12" s="66">
        <f t="shared" si="10"/>
        <v>24</v>
      </c>
      <c r="Z12" s="65">
        <f>VLOOKUP($A12,'Return Data'!$B$7:$R$2843,16,0)</f>
        <v>7.2507000000000001</v>
      </c>
      <c r="AA12" s="67">
        <f t="shared" si="11"/>
        <v>16</v>
      </c>
    </row>
    <row r="13" spans="1:27" x14ac:dyDescent="0.3">
      <c r="A13" s="63" t="s">
        <v>123</v>
      </c>
      <c r="B13" s="64">
        <f>VLOOKUP($A13,'Return Data'!$B$7:$R$2843,3,0)</f>
        <v>44332</v>
      </c>
      <c r="C13" s="65">
        <f>VLOOKUP($A13,'Return Data'!$B$7:$R$2843,4,0)</f>
        <v>2476.6639</v>
      </c>
      <c r="D13" s="65">
        <f>VLOOKUP($A13,'Return Data'!$B$7:$R$2843,5,0)</f>
        <v>3.2071999999999998</v>
      </c>
      <c r="E13" s="66">
        <f t="shared" si="0"/>
        <v>29</v>
      </c>
      <c r="F13" s="65">
        <f>VLOOKUP($A13,'Return Data'!$B$7:$R$2843,6,0)</f>
        <v>3.2662</v>
      </c>
      <c r="G13" s="66">
        <f t="shared" si="1"/>
        <v>26</v>
      </c>
      <c r="H13" s="65">
        <f>VLOOKUP($A13,'Return Data'!$B$7:$R$2843,7,0)</f>
        <v>3.1425000000000001</v>
      </c>
      <c r="I13" s="66">
        <f t="shared" si="2"/>
        <v>27</v>
      </c>
      <c r="J13" s="65">
        <f>VLOOKUP($A13,'Return Data'!$B$7:$R$2843,8,0)</f>
        <v>3.0821000000000001</v>
      </c>
      <c r="K13" s="66">
        <f t="shared" si="3"/>
        <v>21</v>
      </c>
      <c r="L13" s="65">
        <f>VLOOKUP($A13,'Return Data'!$B$7:$R$2843,9,0)</f>
        <v>3.1177000000000001</v>
      </c>
      <c r="M13" s="66">
        <f t="shared" si="4"/>
        <v>28</v>
      </c>
      <c r="N13" s="65">
        <f>VLOOKUP($A13,'Return Data'!$B$7:$R$2843,10,0)</f>
        <v>3.1741000000000001</v>
      </c>
      <c r="O13" s="66">
        <f t="shared" si="5"/>
        <v>31</v>
      </c>
      <c r="P13" s="65">
        <f>VLOOKUP($A13,'Return Data'!$B$7:$R$2843,11,0)</f>
        <v>3.0933000000000002</v>
      </c>
      <c r="Q13" s="66">
        <f t="shared" si="6"/>
        <v>33</v>
      </c>
      <c r="R13" s="65">
        <f>VLOOKUP($A13,'Return Data'!$B$7:$R$2843,12,0)</f>
        <v>3.1334</v>
      </c>
      <c r="S13" s="66">
        <f t="shared" si="7"/>
        <v>34</v>
      </c>
      <c r="T13" s="65">
        <f>VLOOKUP($A13,'Return Data'!$B$7:$R$2843,13,0)</f>
        <v>3.153</v>
      </c>
      <c r="U13" s="66">
        <f t="shared" si="8"/>
        <v>31</v>
      </c>
      <c r="V13" s="65">
        <f>VLOOKUP($A13,'Return Data'!$B$7:$R$2843,17,0)</f>
        <v>4.2527999999999997</v>
      </c>
      <c r="W13" s="66">
        <f t="shared" si="9"/>
        <v>31</v>
      </c>
      <c r="X13" s="65">
        <f>VLOOKUP($A13,'Return Data'!$B$7:$R$2843,14,0)</f>
        <v>5.3163</v>
      </c>
      <c r="Y13" s="66">
        <f t="shared" si="10"/>
        <v>30</v>
      </c>
      <c r="Z13" s="65">
        <f>VLOOKUP($A13,'Return Data'!$B$7:$R$2843,16,0)</f>
        <v>7.0747999999999998</v>
      </c>
      <c r="AA13" s="67">
        <f t="shared" si="11"/>
        <v>28</v>
      </c>
    </row>
    <row r="14" spans="1:27" x14ac:dyDescent="0.3">
      <c r="A14" s="63" t="s">
        <v>124</v>
      </c>
      <c r="B14" s="64">
        <f>VLOOKUP($A14,'Return Data'!$B$7:$R$2843,3,0)</f>
        <v>44332</v>
      </c>
      <c r="C14" s="65">
        <f>VLOOKUP($A14,'Return Data'!$B$7:$R$2843,4,0)</f>
        <v>2953.1080999999999</v>
      </c>
      <c r="D14" s="65">
        <f>VLOOKUP($A14,'Return Data'!$B$7:$R$2843,5,0)</f>
        <v>3.2545999999999999</v>
      </c>
      <c r="E14" s="66">
        <f t="shared" si="0"/>
        <v>22</v>
      </c>
      <c r="F14" s="65">
        <f>VLOOKUP($A14,'Return Data'!$B$7:$R$2843,6,0)</f>
        <v>3.2568999999999999</v>
      </c>
      <c r="G14" s="66">
        <f t="shared" si="1"/>
        <v>29</v>
      </c>
      <c r="H14" s="65">
        <f>VLOOKUP($A14,'Return Data'!$B$7:$R$2843,7,0)</f>
        <v>3.2368000000000001</v>
      </c>
      <c r="I14" s="66">
        <f t="shared" si="2"/>
        <v>12</v>
      </c>
      <c r="J14" s="65">
        <f>VLOOKUP($A14,'Return Data'!$B$7:$R$2843,8,0)</f>
        <v>3.1465999999999998</v>
      </c>
      <c r="K14" s="66">
        <f t="shared" si="3"/>
        <v>12</v>
      </c>
      <c r="L14" s="65">
        <f>VLOOKUP($A14,'Return Data'!$B$7:$R$2843,9,0)</f>
        <v>3.2057000000000002</v>
      </c>
      <c r="M14" s="66">
        <f t="shared" si="4"/>
        <v>13</v>
      </c>
      <c r="N14" s="65">
        <f>VLOOKUP($A14,'Return Data'!$B$7:$R$2843,10,0)</f>
        <v>3.2866</v>
      </c>
      <c r="O14" s="66">
        <f t="shared" si="5"/>
        <v>15</v>
      </c>
      <c r="P14" s="65">
        <f>VLOOKUP($A14,'Return Data'!$B$7:$R$2843,11,0)</f>
        <v>3.1760000000000002</v>
      </c>
      <c r="Q14" s="66">
        <f t="shared" si="6"/>
        <v>18</v>
      </c>
      <c r="R14" s="65">
        <f>VLOOKUP($A14,'Return Data'!$B$7:$R$2843,12,0)</f>
        <v>3.2172000000000001</v>
      </c>
      <c r="S14" s="66">
        <f t="shared" si="7"/>
        <v>23</v>
      </c>
      <c r="T14" s="65">
        <f>VLOOKUP($A14,'Return Data'!$B$7:$R$2843,13,0)</f>
        <v>3.3012000000000001</v>
      </c>
      <c r="U14" s="66">
        <f t="shared" si="8"/>
        <v>24</v>
      </c>
      <c r="V14" s="65">
        <f>VLOOKUP($A14,'Return Data'!$B$7:$R$2843,17,0)</f>
        <v>4.6276000000000002</v>
      </c>
      <c r="W14" s="66">
        <f t="shared" si="9"/>
        <v>19</v>
      </c>
      <c r="X14" s="65">
        <f>VLOOKUP($A14,'Return Data'!$B$7:$R$2843,14,0)</f>
        <v>5.6101999999999999</v>
      </c>
      <c r="Y14" s="66">
        <f t="shared" si="10"/>
        <v>18</v>
      </c>
      <c r="Z14" s="65">
        <f>VLOOKUP($A14,'Return Data'!$B$7:$R$2843,16,0)</f>
        <v>7.2441000000000004</v>
      </c>
      <c r="AA14" s="67">
        <f t="shared" si="11"/>
        <v>18</v>
      </c>
    </row>
    <row r="15" spans="1:27" x14ac:dyDescent="0.3">
      <c r="A15" s="63" t="s">
        <v>125</v>
      </c>
      <c r="B15" s="64">
        <f>VLOOKUP($A15,'Return Data'!$B$7:$R$2843,3,0)</f>
        <v>44332</v>
      </c>
      <c r="C15" s="65">
        <f>VLOOKUP($A15,'Return Data'!$B$7:$R$2843,4,0)</f>
        <v>2664.9726000000001</v>
      </c>
      <c r="D15" s="65">
        <f>VLOOKUP($A15,'Return Data'!$B$7:$R$2843,5,0)</f>
        <v>3.4352999999999998</v>
      </c>
      <c r="E15" s="66">
        <f t="shared" si="0"/>
        <v>2</v>
      </c>
      <c r="F15" s="65">
        <f>VLOOKUP($A15,'Return Data'!$B$7:$R$2843,6,0)</f>
        <v>3.3317999999999999</v>
      </c>
      <c r="G15" s="66">
        <f t="shared" si="1"/>
        <v>17</v>
      </c>
      <c r="H15" s="65">
        <f>VLOOKUP($A15,'Return Data'!$B$7:$R$2843,7,0)</f>
        <v>3.2997000000000001</v>
      </c>
      <c r="I15" s="66">
        <f t="shared" si="2"/>
        <v>8</v>
      </c>
      <c r="J15" s="65">
        <f>VLOOKUP($A15,'Return Data'!$B$7:$R$2843,8,0)</f>
        <v>3.2280000000000002</v>
      </c>
      <c r="K15" s="66">
        <f t="shared" si="3"/>
        <v>2</v>
      </c>
      <c r="L15" s="65">
        <f>VLOOKUP($A15,'Return Data'!$B$7:$R$2843,9,0)</f>
        <v>3.3531</v>
      </c>
      <c r="M15" s="66">
        <f t="shared" si="4"/>
        <v>2</v>
      </c>
      <c r="N15" s="65">
        <f>VLOOKUP($A15,'Return Data'!$B$7:$R$2843,10,0)</f>
        <v>3.4205000000000001</v>
      </c>
      <c r="O15" s="66">
        <f t="shared" si="5"/>
        <v>2</v>
      </c>
      <c r="P15" s="65">
        <f>VLOOKUP($A15,'Return Data'!$B$7:$R$2843,11,0)</f>
        <v>3.3578999999999999</v>
      </c>
      <c r="Q15" s="66">
        <f t="shared" si="6"/>
        <v>2</v>
      </c>
      <c r="R15" s="65">
        <f>VLOOKUP($A15,'Return Data'!$B$7:$R$2843,12,0)</f>
        <v>3.3774000000000002</v>
      </c>
      <c r="S15" s="66">
        <f t="shared" si="7"/>
        <v>2</v>
      </c>
      <c r="T15" s="65">
        <f>VLOOKUP($A15,'Return Data'!$B$7:$R$2843,13,0)</f>
        <v>3.4361999999999999</v>
      </c>
      <c r="U15" s="66">
        <f t="shared" si="8"/>
        <v>6</v>
      </c>
      <c r="V15" s="65">
        <f>VLOOKUP($A15,'Return Data'!$B$7:$R$2843,17,0)</f>
        <v>4.8171999999999997</v>
      </c>
      <c r="W15" s="66">
        <f t="shared" si="9"/>
        <v>4</v>
      </c>
      <c r="X15" s="65">
        <f>VLOOKUP($A15,'Return Data'!$B$7:$R$2843,14,0)</f>
        <v>5.7477</v>
      </c>
      <c r="Y15" s="66">
        <f t="shared" si="10"/>
        <v>5</v>
      </c>
      <c r="Z15" s="65">
        <f>VLOOKUP($A15,'Return Data'!$B$7:$R$2843,16,0)</f>
        <v>7.1944999999999997</v>
      </c>
      <c r="AA15" s="67">
        <f t="shared" si="11"/>
        <v>26</v>
      </c>
    </row>
    <row r="16" spans="1:27" x14ac:dyDescent="0.3">
      <c r="A16" s="63" t="s">
        <v>127</v>
      </c>
      <c r="B16" s="64">
        <f>VLOOKUP($A16,'Return Data'!$B$7:$R$2843,3,0)</f>
        <v>44332</v>
      </c>
      <c r="C16" s="65">
        <f>VLOOKUP($A16,'Return Data'!$B$7:$R$2843,4,0)</f>
        <v>3104.1505999999999</v>
      </c>
      <c r="D16" s="65">
        <f>VLOOKUP($A16,'Return Data'!$B$7:$R$2843,5,0)</f>
        <v>3.2585999999999999</v>
      </c>
      <c r="E16" s="66">
        <f t="shared" si="0"/>
        <v>20</v>
      </c>
      <c r="F16" s="65">
        <f>VLOOKUP($A16,'Return Data'!$B$7:$R$2843,6,0)</f>
        <v>3.2784</v>
      </c>
      <c r="G16" s="66">
        <f t="shared" si="1"/>
        <v>23</v>
      </c>
      <c r="H16" s="65">
        <f>VLOOKUP($A16,'Return Data'!$B$7:$R$2843,7,0)</f>
        <v>3.1890000000000001</v>
      </c>
      <c r="I16" s="66">
        <f t="shared" si="2"/>
        <v>19</v>
      </c>
      <c r="J16" s="65">
        <f>VLOOKUP($A16,'Return Data'!$B$7:$R$2843,8,0)</f>
        <v>3.0966999999999998</v>
      </c>
      <c r="K16" s="66">
        <f t="shared" si="3"/>
        <v>17</v>
      </c>
      <c r="L16" s="65">
        <f>VLOOKUP($A16,'Return Data'!$B$7:$R$2843,9,0)</f>
        <v>3.1734</v>
      </c>
      <c r="M16" s="66">
        <f t="shared" si="4"/>
        <v>17</v>
      </c>
      <c r="N16" s="65">
        <f>VLOOKUP($A16,'Return Data'!$B$7:$R$2843,10,0)</f>
        <v>3.2290000000000001</v>
      </c>
      <c r="O16" s="66">
        <f t="shared" si="5"/>
        <v>25</v>
      </c>
      <c r="P16" s="65">
        <f>VLOOKUP($A16,'Return Data'!$B$7:$R$2843,11,0)</f>
        <v>3.1533000000000002</v>
      </c>
      <c r="Q16" s="66">
        <f t="shared" si="6"/>
        <v>24</v>
      </c>
      <c r="R16" s="65">
        <f>VLOOKUP($A16,'Return Data'!$B$7:$R$2843,12,0)</f>
        <v>3.2080000000000002</v>
      </c>
      <c r="S16" s="66">
        <f t="shared" si="7"/>
        <v>25</v>
      </c>
      <c r="T16" s="65">
        <f>VLOOKUP($A16,'Return Data'!$B$7:$R$2843,13,0)</f>
        <v>3.3260999999999998</v>
      </c>
      <c r="U16" s="66">
        <f t="shared" si="8"/>
        <v>21</v>
      </c>
      <c r="V16" s="65">
        <f>VLOOKUP($A16,'Return Data'!$B$7:$R$2843,17,0)</f>
        <v>4.8292999999999999</v>
      </c>
      <c r="W16" s="66">
        <f t="shared" si="9"/>
        <v>3</v>
      </c>
      <c r="X16" s="65">
        <f>VLOOKUP($A16,'Return Data'!$B$7:$R$2843,14,0)</f>
        <v>5.7910000000000004</v>
      </c>
      <c r="Y16" s="66">
        <f t="shared" si="10"/>
        <v>3</v>
      </c>
      <c r="Z16" s="65">
        <f>VLOOKUP($A16,'Return Data'!$B$7:$R$2843,16,0)</f>
        <v>7.3796999999999997</v>
      </c>
      <c r="AA16" s="67">
        <f t="shared" si="11"/>
        <v>2</v>
      </c>
    </row>
    <row r="17" spans="1:27" x14ac:dyDescent="0.3">
      <c r="A17" s="63" t="s">
        <v>128</v>
      </c>
      <c r="B17" s="64">
        <f>VLOOKUP($A17,'Return Data'!$B$7:$R$2843,3,0)</f>
        <v>44332</v>
      </c>
      <c r="C17" s="65">
        <f>VLOOKUP($A17,'Return Data'!$B$7:$R$2843,4,0)</f>
        <v>4061.2613999999999</v>
      </c>
      <c r="D17" s="65">
        <f>VLOOKUP($A17,'Return Data'!$B$7:$R$2843,5,0)</f>
        <v>3.1899000000000002</v>
      </c>
      <c r="E17" s="66">
        <f t="shared" si="0"/>
        <v>30</v>
      </c>
      <c r="F17" s="65">
        <f>VLOOKUP($A17,'Return Data'!$B$7:$R$2843,6,0)</f>
        <v>3.2980999999999998</v>
      </c>
      <c r="G17" s="66">
        <f t="shared" si="1"/>
        <v>22</v>
      </c>
      <c r="H17" s="65">
        <f>VLOOKUP($A17,'Return Data'!$B$7:$R$2843,7,0)</f>
        <v>3.1118999999999999</v>
      </c>
      <c r="I17" s="66">
        <f t="shared" si="2"/>
        <v>33</v>
      </c>
      <c r="J17" s="65">
        <f>VLOOKUP($A17,'Return Data'!$B$7:$R$2843,8,0)</f>
        <v>3.0308000000000002</v>
      </c>
      <c r="K17" s="66">
        <f t="shared" si="3"/>
        <v>32</v>
      </c>
      <c r="L17" s="65">
        <f>VLOOKUP($A17,'Return Data'!$B$7:$R$2843,9,0)</f>
        <v>3.1059999999999999</v>
      </c>
      <c r="M17" s="66">
        <f t="shared" si="4"/>
        <v>29</v>
      </c>
      <c r="N17" s="65">
        <f>VLOOKUP($A17,'Return Data'!$B$7:$R$2843,10,0)</f>
        <v>3.1751</v>
      </c>
      <c r="O17" s="66">
        <f t="shared" si="5"/>
        <v>30</v>
      </c>
      <c r="P17" s="65">
        <f>VLOOKUP($A17,'Return Data'!$B$7:$R$2843,11,0)</f>
        <v>3.0735000000000001</v>
      </c>
      <c r="Q17" s="66">
        <f t="shared" si="6"/>
        <v>35</v>
      </c>
      <c r="R17" s="65">
        <f>VLOOKUP($A17,'Return Data'!$B$7:$R$2843,12,0)</f>
        <v>3.1396999999999999</v>
      </c>
      <c r="S17" s="66">
        <f t="shared" si="7"/>
        <v>33</v>
      </c>
      <c r="T17" s="65">
        <f>VLOOKUP($A17,'Return Data'!$B$7:$R$2843,13,0)</f>
        <v>3.2641</v>
      </c>
      <c r="U17" s="66">
        <f t="shared" si="8"/>
        <v>27</v>
      </c>
      <c r="V17" s="65">
        <f>VLOOKUP($A17,'Return Data'!$B$7:$R$2843,17,0)</f>
        <v>4.5975999999999999</v>
      </c>
      <c r="W17" s="66">
        <f t="shared" si="9"/>
        <v>23</v>
      </c>
      <c r="X17" s="65">
        <f>VLOOKUP($A17,'Return Data'!$B$7:$R$2843,14,0)</f>
        <v>5.5541</v>
      </c>
      <c r="Y17" s="66">
        <f t="shared" si="10"/>
        <v>23</v>
      </c>
      <c r="Z17" s="65">
        <f>VLOOKUP($A17,'Return Data'!$B$7:$R$2843,16,0)</f>
        <v>7.2169999999999996</v>
      </c>
      <c r="AA17" s="67">
        <f t="shared" si="11"/>
        <v>23</v>
      </c>
    </row>
    <row r="18" spans="1:27" x14ac:dyDescent="0.3">
      <c r="A18" s="63" t="s">
        <v>129</v>
      </c>
      <c r="B18" s="64">
        <f>VLOOKUP($A18,'Return Data'!$B$7:$R$2843,3,0)</f>
        <v>44332</v>
      </c>
      <c r="C18" s="65">
        <f>VLOOKUP($A18,'Return Data'!$B$7:$R$2843,4,0)</f>
        <v>2056.9931999999999</v>
      </c>
      <c r="D18" s="65">
        <f>VLOOKUP($A18,'Return Data'!$B$7:$R$2843,5,0)</f>
        <v>3.2566999999999999</v>
      </c>
      <c r="E18" s="66">
        <f t="shared" si="0"/>
        <v>21</v>
      </c>
      <c r="F18" s="65">
        <f>VLOOKUP($A18,'Return Data'!$B$7:$R$2843,6,0)</f>
        <v>3.3060999999999998</v>
      </c>
      <c r="G18" s="66">
        <f t="shared" si="1"/>
        <v>21</v>
      </c>
      <c r="H18" s="65">
        <f>VLOOKUP($A18,'Return Data'!$B$7:$R$2843,7,0)</f>
        <v>3.2338</v>
      </c>
      <c r="I18" s="66">
        <f t="shared" si="2"/>
        <v>13</v>
      </c>
      <c r="J18" s="65">
        <f>VLOOKUP($A18,'Return Data'!$B$7:$R$2843,8,0)</f>
        <v>3.0752999999999999</v>
      </c>
      <c r="K18" s="66">
        <f t="shared" si="3"/>
        <v>22</v>
      </c>
      <c r="L18" s="65">
        <f>VLOOKUP($A18,'Return Data'!$B$7:$R$2843,9,0)</f>
        <v>3.1598000000000002</v>
      </c>
      <c r="M18" s="66">
        <f t="shared" si="4"/>
        <v>20</v>
      </c>
      <c r="N18" s="65">
        <f>VLOOKUP($A18,'Return Data'!$B$7:$R$2843,10,0)</f>
        <v>3.2345999999999999</v>
      </c>
      <c r="O18" s="66">
        <f t="shared" si="5"/>
        <v>24</v>
      </c>
      <c r="P18" s="65">
        <f>VLOOKUP($A18,'Return Data'!$B$7:$R$2843,11,0)</f>
        <v>3.1473</v>
      </c>
      <c r="Q18" s="66">
        <f t="shared" si="6"/>
        <v>26</v>
      </c>
      <c r="R18" s="65">
        <f>VLOOKUP($A18,'Return Data'!$B$7:$R$2843,12,0)</f>
        <v>3.2059000000000002</v>
      </c>
      <c r="S18" s="66">
        <f t="shared" si="7"/>
        <v>26</v>
      </c>
      <c r="T18" s="65">
        <f>VLOOKUP($A18,'Return Data'!$B$7:$R$2843,13,0)</f>
        <v>3.3313999999999999</v>
      </c>
      <c r="U18" s="66">
        <f t="shared" si="8"/>
        <v>19</v>
      </c>
      <c r="V18" s="65">
        <f>VLOOKUP($A18,'Return Data'!$B$7:$R$2843,17,0)</f>
        <v>4.6200999999999999</v>
      </c>
      <c r="W18" s="66">
        <f t="shared" si="9"/>
        <v>21</v>
      </c>
      <c r="X18" s="65">
        <f>VLOOKUP($A18,'Return Data'!$B$7:$R$2843,14,0)</f>
        <v>5.6074999999999999</v>
      </c>
      <c r="Y18" s="66">
        <f t="shared" si="10"/>
        <v>19</v>
      </c>
      <c r="Z18" s="65">
        <f>VLOOKUP($A18,'Return Data'!$B$7:$R$2843,16,0)</f>
        <v>7.2374999999999998</v>
      </c>
      <c r="AA18" s="67">
        <f t="shared" si="11"/>
        <v>22</v>
      </c>
    </row>
    <row r="19" spans="1:27" x14ac:dyDescent="0.3">
      <c r="A19" s="63" t="s">
        <v>130</v>
      </c>
      <c r="B19" s="64">
        <f>VLOOKUP($A19,'Return Data'!$B$7:$R$2843,3,0)</f>
        <v>44332</v>
      </c>
      <c r="C19" s="65">
        <f>VLOOKUP($A19,'Return Data'!$B$7:$R$2843,4,0)</f>
        <v>305.94619999999998</v>
      </c>
      <c r="D19" s="65">
        <f>VLOOKUP($A19,'Return Data'!$B$7:$R$2843,5,0)</f>
        <v>3.2452999999999999</v>
      </c>
      <c r="E19" s="66">
        <f t="shared" si="0"/>
        <v>23</v>
      </c>
      <c r="F19" s="65">
        <f>VLOOKUP($A19,'Return Data'!$B$7:$R$2843,6,0)</f>
        <v>3.2776999999999998</v>
      </c>
      <c r="G19" s="66">
        <f t="shared" si="1"/>
        <v>24</v>
      </c>
      <c r="H19" s="65">
        <f>VLOOKUP($A19,'Return Data'!$B$7:$R$2843,7,0)</f>
        <v>3.1549</v>
      </c>
      <c r="I19" s="66">
        <f t="shared" si="2"/>
        <v>24</v>
      </c>
      <c r="J19" s="65">
        <f>VLOOKUP($A19,'Return Data'!$B$7:$R$2843,8,0)</f>
        <v>3.0457999999999998</v>
      </c>
      <c r="K19" s="66">
        <f t="shared" si="3"/>
        <v>28</v>
      </c>
      <c r="L19" s="65">
        <f>VLOOKUP($A19,'Return Data'!$B$7:$R$2843,9,0)</f>
        <v>3.1482000000000001</v>
      </c>
      <c r="M19" s="66">
        <f t="shared" si="4"/>
        <v>21</v>
      </c>
      <c r="N19" s="65">
        <f>VLOOKUP($A19,'Return Data'!$B$7:$R$2843,10,0)</f>
        <v>3.2524999999999999</v>
      </c>
      <c r="O19" s="66">
        <f t="shared" si="5"/>
        <v>22</v>
      </c>
      <c r="P19" s="65">
        <f>VLOOKUP($A19,'Return Data'!$B$7:$R$2843,11,0)</f>
        <v>3.1726999999999999</v>
      </c>
      <c r="Q19" s="66">
        <f t="shared" si="6"/>
        <v>19</v>
      </c>
      <c r="R19" s="65">
        <f>VLOOKUP($A19,'Return Data'!$B$7:$R$2843,12,0)</f>
        <v>3.2374000000000001</v>
      </c>
      <c r="S19" s="66">
        <f t="shared" si="7"/>
        <v>15</v>
      </c>
      <c r="T19" s="65">
        <f>VLOOKUP($A19,'Return Data'!$B$7:$R$2843,13,0)</f>
        <v>3.4211999999999998</v>
      </c>
      <c r="U19" s="66">
        <f t="shared" si="8"/>
        <v>9</v>
      </c>
      <c r="V19" s="65">
        <f>VLOOKUP($A19,'Return Data'!$B$7:$R$2843,17,0)</f>
        <v>4.7256</v>
      </c>
      <c r="W19" s="66">
        <f t="shared" si="9"/>
        <v>11</v>
      </c>
      <c r="X19" s="65">
        <f>VLOOKUP($A19,'Return Data'!$B$7:$R$2843,14,0)</f>
        <v>5.6616999999999997</v>
      </c>
      <c r="Y19" s="66">
        <f t="shared" si="10"/>
        <v>14</v>
      </c>
      <c r="Z19" s="65">
        <f>VLOOKUP($A19,'Return Data'!$B$7:$R$2843,16,0)</f>
        <v>7.2755999999999998</v>
      </c>
      <c r="AA19" s="67">
        <f t="shared" si="11"/>
        <v>12</v>
      </c>
    </row>
    <row r="20" spans="1:27" x14ac:dyDescent="0.3">
      <c r="A20" s="63" t="s">
        <v>131</v>
      </c>
      <c r="B20" s="64">
        <f>VLOOKUP($A20,'Return Data'!$B$7:$R$2843,3,0)</f>
        <v>44332</v>
      </c>
      <c r="C20" s="65">
        <f>VLOOKUP($A20,'Return Data'!$B$7:$R$2843,4,0)</f>
        <v>2222.4398999999999</v>
      </c>
      <c r="D20" s="65">
        <f>VLOOKUP($A20,'Return Data'!$B$7:$R$2843,5,0)</f>
        <v>3.3852000000000002</v>
      </c>
      <c r="E20" s="66">
        <f t="shared" si="0"/>
        <v>5</v>
      </c>
      <c r="F20" s="65">
        <f>VLOOKUP($A20,'Return Data'!$B$7:$R$2843,6,0)</f>
        <v>3.3847</v>
      </c>
      <c r="G20" s="66">
        <f t="shared" si="1"/>
        <v>10</v>
      </c>
      <c r="H20" s="65">
        <f>VLOOKUP($A20,'Return Data'!$B$7:$R$2843,7,0)</f>
        <v>3.2759</v>
      </c>
      <c r="I20" s="66">
        <f t="shared" si="2"/>
        <v>9</v>
      </c>
      <c r="J20" s="65">
        <f>VLOOKUP($A20,'Return Data'!$B$7:$R$2843,8,0)</f>
        <v>3.1109</v>
      </c>
      <c r="K20" s="66">
        <f t="shared" si="3"/>
        <v>16</v>
      </c>
      <c r="L20" s="65">
        <f>VLOOKUP($A20,'Return Data'!$B$7:$R$2843,9,0)</f>
        <v>3.2671000000000001</v>
      </c>
      <c r="M20" s="66">
        <f t="shared" si="4"/>
        <v>8</v>
      </c>
      <c r="N20" s="65">
        <f>VLOOKUP($A20,'Return Data'!$B$7:$R$2843,10,0)</f>
        <v>3.3456000000000001</v>
      </c>
      <c r="O20" s="66">
        <f t="shared" si="5"/>
        <v>5</v>
      </c>
      <c r="P20" s="65">
        <f>VLOOKUP($A20,'Return Data'!$B$7:$R$2843,11,0)</f>
        <v>3.2835000000000001</v>
      </c>
      <c r="Q20" s="66">
        <f t="shared" si="6"/>
        <v>6</v>
      </c>
      <c r="R20" s="65">
        <f>VLOOKUP($A20,'Return Data'!$B$7:$R$2843,12,0)</f>
        <v>3.3683000000000001</v>
      </c>
      <c r="S20" s="66">
        <f t="shared" si="7"/>
        <v>3</v>
      </c>
      <c r="T20" s="65">
        <f>VLOOKUP($A20,'Return Data'!$B$7:$R$2843,13,0)</f>
        <v>3.56</v>
      </c>
      <c r="U20" s="66">
        <f t="shared" si="8"/>
        <v>2</v>
      </c>
      <c r="V20" s="65">
        <f>VLOOKUP($A20,'Return Data'!$B$7:$R$2843,17,0)</f>
        <v>4.8674999999999997</v>
      </c>
      <c r="W20" s="66">
        <f t="shared" si="9"/>
        <v>2</v>
      </c>
      <c r="X20" s="65">
        <f>VLOOKUP($A20,'Return Data'!$B$7:$R$2843,14,0)</f>
        <v>5.7939999999999996</v>
      </c>
      <c r="Y20" s="66">
        <f t="shared" si="10"/>
        <v>2</v>
      </c>
      <c r="Z20" s="65">
        <f>VLOOKUP($A20,'Return Data'!$B$7:$R$2843,16,0)</f>
        <v>7.2884000000000002</v>
      </c>
      <c r="AA20" s="67">
        <f t="shared" si="11"/>
        <v>9</v>
      </c>
    </row>
    <row r="21" spans="1:27" x14ac:dyDescent="0.3">
      <c r="A21" s="63" t="s">
        <v>132</v>
      </c>
      <c r="B21" s="64">
        <f>VLOOKUP($A21,'Return Data'!$B$7:$R$2843,3,0)</f>
        <v>44332</v>
      </c>
      <c r="C21" s="65">
        <f>VLOOKUP($A21,'Return Data'!$B$7:$R$2843,4,0)</f>
        <v>2495.8294999999998</v>
      </c>
      <c r="D21" s="65">
        <f>VLOOKUP($A21,'Return Data'!$B$7:$R$2843,5,0)</f>
        <v>3.222</v>
      </c>
      <c r="E21" s="66">
        <f t="shared" si="0"/>
        <v>27</v>
      </c>
      <c r="F21" s="65">
        <f>VLOOKUP($A21,'Return Data'!$B$7:$R$2843,6,0)</f>
        <v>3.1831</v>
      </c>
      <c r="G21" s="66">
        <f t="shared" si="1"/>
        <v>34</v>
      </c>
      <c r="H21" s="65">
        <f>VLOOKUP($A21,'Return Data'!$B$7:$R$2843,7,0)</f>
        <v>3.1465999999999998</v>
      </c>
      <c r="I21" s="66">
        <f t="shared" si="2"/>
        <v>26</v>
      </c>
      <c r="J21" s="65">
        <f>VLOOKUP($A21,'Return Data'!$B$7:$R$2843,8,0)</f>
        <v>3.0539999999999998</v>
      </c>
      <c r="K21" s="66">
        <f t="shared" si="3"/>
        <v>26</v>
      </c>
      <c r="L21" s="65">
        <f>VLOOKUP($A21,'Return Data'!$B$7:$R$2843,9,0)</f>
        <v>3.1335999999999999</v>
      </c>
      <c r="M21" s="66">
        <f t="shared" si="4"/>
        <v>26</v>
      </c>
      <c r="N21" s="65">
        <f>VLOOKUP($A21,'Return Data'!$B$7:$R$2843,10,0)</f>
        <v>3.2119</v>
      </c>
      <c r="O21" s="66">
        <f t="shared" si="5"/>
        <v>26</v>
      </c>
      <c r="P21" s="65">
        <f>VLOOKUP($A21,'Return Data'!$B$7:$R$2843,11,0)</f>
        <v>3.0990000000000002</v>
      </c>
      <c r="Q21" s="66">
        <f t="shared" si="6"/>
        <v>32</v>
      </c>
      <c r="R21" s="65">
        <f>VLOOKUP($A21,'Return Data'!$B$7:$R$2843,12,0)</f>
        <v>3.1532</v>
      </c>
      <c r="S21" s="66">
        <f t="shared" si="7"/>
        <v>31</v>
      </c>
      <c r="T21" s="65">
        <f>VLOOKUP($A21,'Return Data'!$B$7:$R$2843,13,0)</f>
        <v>3.2477999999999998</v>
      </c>
      <c r="U21" s="66">
        <f t="shared" si="8"/>
        <v>28</v>
      </c>
      <c r="V21" s="65">
        <f>VLOOKUP($A21,'Return Data'!$B$7:$R$2843,17,0)</f>
        <v>4.4703999999999997</v>
      </c>
      <c r="W21" s="66">
        <f t="shared" si="9"/>
        <v>29</v>
      </c>
      <c r="X21" s="65">
        <f>VLOOKUP($A21,'Return Data'!$B$7:$R$2843,14,0)</f>
        <v>5.45</v>
      </c>
      <c r="Y21" s="66">
        <f t="shared" si="10"/>
        <v>28</v>
      </c>
      <c r="Z21" s="65">
        <f>VLOOKUP($A21,'Return Data'!$B$7:$R$2843,16,0)</f>
        <v>7.1763000000000003</v>
      </c>
      <c r="AA21" s="67">
        <f t="shared" si="11"/>
        <v>27</v>
      </c>
    </row>
    <row r="22" spans="1:27" x14ac:dyDescent="0.3">
      <c r="A22" s="63" t="s">
        <v>133</v>
      </c>
      <c r="B22" s="64">
        <f>VLOOKUP($A22,'Return Data'!$B$7:$R$2843,3,0)</f>
        <v>44332</v>
      </c>
      <c r="C22" s="65">
        <f>VLOOKUP($A22,'Return Data'!$B$7:$R$2843,4,0)</f>
        <v>1595.7607</v>
      </c>
      <c r="D22" s="65">
        <f>VLOOKUP($A22,'Return Data'!$B$7:$R$2843,5,0)</f>
        <v>3.0083000000000002</v>
      </c>
      <c r="E22" s="66">
        <f t="shared" si="0"/>
        <v>37</v>
      </c>
      <c r="F22" s="65">
        <f>VLOOKUP($A22,'Return Data'!$B$7:$R$2843,6,0)</f>
        <v>3.0101</v>
      </c>
      <c r="G22" s="66">
        <f t="shared" si="1"/>
        <v>41</v>
      </c>
      <c r="H22" s="65">
        <f>VLOOKUP($A22,'Return Data'!$B$7:$R$2843,7,0)</f>
        <v>2.9108000000000001</v>
      </c>
      <c r="I22" s="66">
        <f t="shared" si="2"/>
        <v>41</v>
      </c>
      <c r="J22" s="65">
        <f>VLOOKUP($A22,'Return Data'!$B$7:$R$2843,8,0)</f>
        <v>2.8191000000000002</v>
      </c>
      <c r="K22" s="66">
        <f t="shared" si="3"/>
        <v>41</v>
      </c>
      <c r="L22" s="65">
        <f>VLOOKUP($A22,'Return Data'!$B$7:$R$2843,9,0)</f>
        <v>2.8494000000000002</v>
      </c>
      <c r="M22" s="66">
        <f t="shared" si="4"/>
        <v>41</v>
      </c>
      <c r="N22" s="65">
        <f>VLOOKUP($A22,'Return Data'!$B$7:$R$2843,10,0)</f>
        <v>2.8603000000000001</v>
      </c>
      <c r="O22" s="66">
        <f t="shared" si="5"/>
        <v>41</v>
      </c>
      <c r="P22" s="65">
        <f>VLOOKUP($A22,'Return Data'!$B$7:$R$2843,11,0)</f>
        <v>2.7774000000000001</v>
      </c>
      <c r="Q22" s="66">
        <f t="shared" si="6"/>
        <v>42</v>
      </c>
      <c r="R22" s="65">
        <f>VLOOKUP($A22,'Return Data'!$B$7:$R$2843,12,0)</f>
        <v>2.8254000000000001</v>
      </c>
      <c r="S22" s="66">
        <f t="shared" si="7"/>
        <v>42</v>
      </c>
      <c r="T22" s="65">
        <f>VLOOKUP($A22,'Return Data'!$B$7:$R$2843,13,0)</f>
        <v>2.9079999999999999</v>
      </c>
      <c r="U22" s="66">
        <f t="shared" si="8"/>
        <v>38</v>
      </c>
      <c r="V22" s="65">
        <f>VLOOKUP($A22,'Return Data'!$B$7:$R$2843,17,0)</f>
        <v>4.0042</v>
      </c>
      <c r="W22" s="66">
        <f t="shared" si="9"/>
        <v>35</v>
      </c>
      <c r="X22" s="65">
        <f>VLOOKUP($A22,'Return Data'!$B$7:$R$2843,14,0)</f>
        <v>4.9519000000000002</v>
      </c>
      <c r="Y22" s="66">
        <f t="shared" si="10"/>
        <v>32</v>
      </c>
      <c r="Z22" s="65">
        <f>VLOOKUP($A22,'Return Data'!$B$7:$R$2843,16,0)</f>
        <v>6.4177999999999997</v>
      </c>
      <c r="AA22" s="67">
        <f t="shared" si="11"/>
        <v>32</v>
      </c>
    </row>
    <row r="23" spans="1:27" x14ac:dyDescent="0.3">
      <c r="A23" s="63" t="s">
        <v>134</v>
      </c>
      <c r="B23" s="64">
        <f>VLOOKUP($A23,'Return Data'!$B$7:$R$2843,3,0)</f>
        <v>44332</v>
      </c>
      <c r="C23" s="65">
        <f>VLOOKUP($A23,'Return Data'!$B$7:$R$2843,4,0)</f>
        <v>2013.5103999999999</v>
      </c>
      <c r="D23" s="65">
        <f>VLOOKUP($A23,'Return Data'!$B$7:$R$2843,5,0)</f>
        <v>2.9514</v>
      </c>
      <c r="E23" s="66">
        <f t="shared" si="0"/>
        <v>40</v>
      </c>
      <c r="F23" s="65">
        <f>VLOOKUP($A23,'Return Data'!$B$7:$R$2843,6,0)</f>
        <v>3.0806</v>
      </c>
      <c r="G23" s="66">
        <f t="shared" si="1"/>
        <v>38</v>
      </c>
      <c r="H23" s="65">
        <f>VLOOKUP($A23,'Return Data'!$B$7:$R$2843,7,0)</f>
        <v>2.9912000000000001</v>
      </c>
      <c r="I23" s="66">
        <f t="shared" si="2"/>
        <v>38</v>
      </c>
      <c r="J23" s="65">
        <f>VLOOKUP($A23,'Return Data'!$B$7:$R$2843,8,0)</f>
        <v>2.8597999999999999</v>
      </c>
      <c r="K23" s="66">
        <f t="shared" si="3"/>
        <v>39</v>
      </c>
      <c r="L23" s="65">
        <f>VLOOKUP($A23,'Return Data'!$B$7:$R$2843,9,0)</f>
        <v>2.8586</v>
      </c>
      <c r="M23" s="66">
        <f t="shared" si="4"/>
        <v>40</v>
      </c>
      <c r="N23" s="65">
        <f>VLOOKUP($A23,'Return Data'!$B$7:$R$2843,10,0)</f>
        <v>2.9540999999999999</v>
      </c>
      <c r="O23" s="66">
        <f t="shared" si="5"/>
        <v>39</v>
      </c>
      <c r="P23" s="65">
        <f>VLOOKUP($A23,'Return Data'!$B$7:$R$2843,11,0)</f>
        <v>3.2818000000000001</v>
      </c>
      <c r="Q23" s="66">
        <f t="shared" si="6"/>
        <v>8</v>
      </c>
      <c r="R23" s="65">
        <f>VLOOKUP($A23,'Return Data'!$B$7:$R$2843,12,0)</f>
        <v>3.2452000000000001</v>
      </c>
      <c r="S23" s="66">
        <f t="shared" si="7"/>
        <v>13</v>
      </c>
      <c r="T23" s="65">
        <f>VLOOKUP($A23,'Return Data'!$B$7:$R$2843,13,0)</f>
        <v>3.2353000000000001</v>
      </c>
      <c r="U23" s="66">
        <f t="shared" si="8"/>
        <v>29</v>
      </c>
      <c r="V23" s="65">
        <f>VLOOKUP($A23,'Return Data'!$B$7:$R$2843,17,0)</f>
        <v>4.5510999999999999</v>
      </c>
      <c r="W23" s="66">
        <f t="shared" si="9"/>
        <v>26</v>
      </c>
      <c r="X23" s="65">
        <f>VLOOKUP($A23,'Return Data'!$B$7:$R$2843,14,0)</f>
        <v>5.5286999999999997</v>
      </c>
      <c r="Y23" s="66">
        <f t="shared" si="10"/>
        <v>27</v>
      </c>
      <c r="Z23" s="65">
        <f>VLOOKUP($A23,'Return Data'!$B$7:$R$2843,16,0)</f>
        <v>7.2847999999999997</v>
      </c>
      <c r="AA23" s="67">
        <f t="shared" si="11"/>
        <v>10</v>
      </c>
    </row>
    <row r="24" spans="1:27" x14ac:dyDescent="0.3">
      <c r="A24" s="63" t="s">
        <v>135</v>
      </c>
      <c r="B24" s="64">
        <f>VLOOKUP($A24,'Return Data'!$B$7:$R$2843,3,0)</f>
        <v>44332</v>
      </c>
      <c r="C24" s="65">
        <f>VLOOKUP($A24,'Return Data'!$B$7:$R$2843,4,0)</f>
        <v>2003.6841999999999</v>
      </c>
      <c r="D24" s="65">
        <f>VLOOKUP($A24,'Return Data'!$B$7:$R$2843,5,0)</f>
        <v>2.74</v>
      </c>
      <c r="E24" s="66">
        <f t="shared" si="0"/>
        <v>42</v>
      </c>
      <c r="F24" s="65">
        <f>VLOOKUP($A24,'Return Data'!$B$7:$R$2843,6,0)</f>
        <v>2.7397999999999998</v>
      </c>
      <c r="G24" s="66">
        <f t="shared" si="1"/>
        <v>42</v>
      </c>
      <c r="H24" s="65">
        <f>VLOOKUP($A24,'Return Data'!$B$7:$R$2843,7,0)</f>
        <v>2.7406999999999999</v>
      </c>
      <c r="I24" s="66">
        <f t="shared" si="2"/>
        <v>42</v>
      </c>
      <c r="J24" s="65">
        <f>VLOOKUP($A24,'Return Data'!$B$7:$R$2843,8,0)</f>
        <v>2.3500999999999999</v>
      </c>
      <c r="K24" s="66">
        <f t="shared" si="3"/>
        <v>42</v>
      </c>
      <c r="L24" s="65">
        <f>VLOOKUP($A24,'Return Data'!$B$7:$R$2843,9,0)</f>
        <v>2.6078999999999999</v>
      </c>
      <c r="M24" s="66">
        <f t="shared" si="4"/>
        <v>42</v>
      </c>
      <c r="N24" s="65">
        <f>VLOOKUP($A24,'Return Data'!$B$7:$R$2843,10,0)</f>
        <v>2.8357000000000001</v>
      </c>
      <c r="O24" s="66">
        <f t="shared" si="5"/>
        <v>42</v>
      </c>
      <c r="P24" s="65">
        <f>VLOOKUP($A24,'Return Data'!$B$7:$R$2843,11,0)</f>
        <v>2.7926000000000002</v>
      </c>
      <c r="Q24" s="66">
        <f t="shared" si="6"/>
        <v>41</v>
      </c>
      <c r="R24" s="65">
        <f>VLOOKUP($A24,'Return Data'!$B$7:$R$2843,12,0)</f>
        <v>2.8593999999999999</v>
      </c>
      <c r="S24" s="66">
        <f t="shared" si="7"/>
        <v>41</v>
      </c>
      <c r="T24" s="65"/>
      <c r="U24" s="66"/>
      <c r="V24" s="65"/>
      <c r="W24" s="66"/>
      <c r="X24" s="65"/>
      <c r="Y24" s="66"/>
      <c r="Z24" s="65">
        <f>VLOOKUP($A24,'Return Data'!$B$7:$R$2843,16,0)</f>
        <v>3.3653</v>
      </c>
      <c r="AA24" s="67">
        <f t="shared" si="11"/>
        <v>42</v>
      </c>
    </row>
    <row r="25" spans="1:27" x14ac:dyDescent="0.3">
      <c r="A25" s="63" t="s">
        <v>136</v>
      </c>
      <c r="B25" s="64">
        <f>VLOOKUP($A25,'Return Data'!$B$7:$R$2843,3,0)</f>
        <v>44332</v>
      </c>
      <c r="C25" s="65">
        <f>VLOOKUP($A25,'Return Data'!$B$7:$R$2843,4,0)</f>
        <v>2013.9031</v>
      </c>
      <c r="D25" s="65">
        <f>VLOOKUP($A25,'Return Data'!$B$7:$R$2843,5,0)</f>
        <v>3.0487000000000002</v>
      </c>
      <c r="E25" s="66">
        <f t="shared" si="0"/>
        <v>35</v>
      </c>
      <c r="F25" s="65">
        <f>VLOOKUP($A25,'Return Data'!$B$7:$R$2843,6,0)</f>
        <v>3.1718999999999999</v>
      </c>
      <c r="G25" s="66">
        <f t="shared" si="1"/>
        <v>35</v>
      </c>
      <c r="H25" s="65">
        <f>VLOOKUP($A25,'Return Data'!$B$7:$R$2843,7,0)</f>
        <v>3.016</v>
      </c>
      <c r="I25" s="66">
        <f t="shared" si="2"/>
        <v>37</v>
      </c>
      <c r="J25" s="65">
        <f>VLOOKUP($A25,'Return Data'!$B$7:$R$2843,8,0)</f>
        <v>2.8868999999999998</v>
      </c>
      <c r="K25" s="66">
        <f t="shared" si="3"/>
        <v>38</v>
      </c>
      <c r="L25" s="65">
        <f>VLOOKUP($A25,'Return Data'!$B$7:$R$2843,9,0)</f>
        <v>2.8730000000000002</v>
      </c>
      <c r="M25" s="66">
        <f t="shared" si="4"/>
        <v>39</v>
      </c>
      <c r="N25" s="65">
        <f>VLOOKUP($A25,'Return Data'!$B$7:$R$2843,10,0)</f>
        <v>2.9579</v>
      </c>
      <c r="O25" s="66">
        <f t="shared" si="5"/>
        <v>38</v>
      </c>
      <c r="P25" s="65">
        <f>VLOOKUP($A25,'Return Data'!$B$7:$R$2843,11,0)</f>
        <v>3.2823000000000002</v>
      </c>
      <c r="Q25" s="66">
        <f t="shared" si="6"/>
        <v>7</v>
      </c>
      <c r="R25" s="65">
        <f>VLOOKUP($A25,'Return Data'!$B$7:$R$2843,12,0)</f>
        <v>3.2238000000000002</v>
      </c>
      <c r="S25" s="66">
        <f t="shared" si="7"/>
        <v>20</v>
      </c>
      <c r="T25" s="65"/>
      <c r="U25" s="66"/>
      <c r="V25" s="65"/>
      <c r="W25" s="66"/>
      <c r="X25" s="65"/>
      <c r="Y25" s="66"/>
      <c r="Z25" s="65">
        <f>VLOOKUP($A25,'Return Data'!$B$7:$R$2843,16,0)</f>
        <v>3.7513000000000001</v>
      </c>
      <c r="AA25" s="67">
        <f t="shared" si="11"/>
        <v>40</v>
      </c>
    </row>
    <row r="26" spans="1:27" x14ac:dyDescent="0.3">
      <c r="A26" s="63" t="s">
        <v>137</v>
      </c>
      <c r="B26" s="64">
        <f>VLOOKUP($A26,'Return Data'!$B$7:$R$2843,3,0)</f>
        <v>44332</v>
      </c>
      <c r="C26" s="65">
        <f>VLOOKUP($A26,'Return Data'!$B$7:$R$2843,4,0)</f>
        <v>2013.9246000000001</v>
      </c>
      <c r="D26" s="65">
        <f>VLOOKUP($A26,'Return Data'!$B$7:$R$2843,5,0)</f>
        <v>2.9544000000000001</v>
      </c>
      <c r="E26" s="66">
        <f t="shared" si="0"/>
        <v>39</v>
      </c>
      <c r="F26" s="65">
        <f>VLOOKUP($A26,'Return Data'!$B$7:$R$2843,6,0)</f>
        <v>3.0830000000000002</v>
      </c>
      <c r="G26" s="66">
        <f t="shared" si="1"/>
        <v>37</v>
      </c>
      <c r="H26" s="65">
        <f>VLOOKUP($A26,'Return Data'!$B$7:$R$2843,7,0)</f>
        <v>3.0750999999999999</v>
      </c>
      <c r="I26" s="66">
        <f t="shared" si="2"/>
        <v>35</v>
      </c>
      <c r="J26" s="65">
        <f>VLOOKUP($A26,'Return Data'!$B$7:$R$2843,8,0)</f>
        <v>2.9032</v>
      </c>
      <c r="K26" s="66">
        <f t="shared" si="3"/>
        <v>37</v>
      </c>
      <c r="L26" s="65">
        <f>VLOOKUP($A26,'Return Data'!$B$7:$R$2843,9,0)</f>
        <v>2.8794</v>
      </c>
      <c r="M26" s="66">
        <f t="shared" si="4"/>
        <v>38</v>
      </c>
      <c r="N26" s="65">
        <f>VLOOKUP($A26,'Return Data'!$B$7:$R$2843,10,0)</f>
        <v>2.9638</v>
      </c>
      <c r="O26" s="66">
        <f t="shared" si="5"/>
        <v>37</v>
      </c>
      <c r="P26" s="65">
        <f>VLOOKUP($A26,'Return Data'!$B$7:$R$2843,11,0)</f>
        <v>3.2862</v>
      </c>
      <c r="Q26" s="66">
        <f t="shared" si="6"/>
        <v>5</v>
      </c>
      <c r="R26" s="65">
        <f>VLOOKUP($A26,'Return Data'!$B$7:$R$2843,12,0)</f>
        <v>3.2483</v>
      </c>
      <c r="S26" s="66">
        <f t="shared" si="7"/>
        <v>12</v>
      </c>
      <c r="T26" s="65"/>
      <c r="U26" s="66"/>
      <c r="V26" s="65"/>
      <c r="W26" s="66"/>
      <c r="X26" s="65"/>
      <c r="Y26" s="66"/>
      <c r="Z26" s="65">
        <f>VLOOKUP($A26,'Return Data'!$B$7:$R$2843,16,0)</f>
        <v>3.7536</v>
      </c>
      <c r="AA26" s="67">
        <f t="shared" si="11"/>
        <v>39</v>
      </c>
    </row>
    <row r="27" spans="1:27" x14ac:dyDescent="0.3">
      <c r="A27" s="63" t="s">
        <v>138</v>
      </c>
      <c r="B27" s="64">
        <f>VLOOKUP($A27,'Return Data'!$B$7:$R$2843,3,0)</f>
        <v>44332</v>
      </c>
      <c r="C27" s="65">
        <f>VLOOKUP($A27,'Return Data'!$B$7:$R$2843,4,0)</f>
        <v>2013.5191</v>
      </c>
      <c r="D27" s="65">
        <f>VLOOKUP($A27,'Return Data'!$B$7:$R$2843,5,0)</f>
        <v>2.8643999999999998</v>
      </c>
      <c r="E27" s="66">
        <f t="shared" si="0"/>
        <v>41</v>
      </c>
      <c r="F27" s="65">
        <f>VLOOKUP($A27,'Return Data'!$B$7:$R$2843,6,0)</f>
        <v>3.0165999999999999</v>
      </c>
      <c r="G27" s="66">
        <f t="shared" si="1"/>
        <v>40</v>
      </c>
      <c r="H27" s="65">
        <f>VLOOKUP($A27,'Return Data'!$B$7:$R$2843,7,0)</f>
        <v>2.9316</v>
      </c>
      <c r="I27" s="66">
        <f t="shared" si="2"/>
        <v>39</v>
      </c>
      <c r="J27" s="65">
        <f>VLOOKUP($A27,'Return Data'!$B$7:$R$2843,8,0)</f>
        <v>2.8361000000000001</v>
      </c>
      <c r="K27" s="66">
        <f t="shared" si="3"/>
        <v>40</v>
      </c>
      <c r="L27" s="65">
        <f>VLOOKUP($A27,'Return Data'!$B$7:$R$2843,9,0)</f>
        <v>2.8822999999999999</v>
      </c>
      <c r="M27" s="66">
        <f t="shared" si="4"/>
        <v>37</v>
      </c>
      <c r="N27" s="65">
        <f>VLOOKUP($A27,'Return Data'!$B$7:$R$2843,10,0)</f>
        <v>2.9474</v>
      </c>
      <c r="O27" s="66">
        <f t="shared" si="5"/>
        <v>40</v>
      </c>
      <c r="P27" s="65">
        <f>VLOOKUP($A27,'Return Data'!$B$7:$R$2843,11,0)</f>
        <v>3.2656999999999998</v>
      </c>
      <c r="Q27" s="66">
        <f t="shared" si="6"/>
        <v>9</v>
      </c>
      <c r="R27" s="65">
        <f>VLOOKUP($A27,'Return Data'!$B$7:$R$2843,12,0)</f>
        <v>3.2229999999999999</v>
      </c>
      <c r="S27" s="66">
        <f t="shared" si="7"/>
        <v>21</v>
      </c>
      <c r="T27" s="65"/>
      <c r="U27" s="66"/>
      <c r="V27" s="65"/>
      <c r="W27" s="66"/>
      <c r="X27" s="65"/>
      <c r="Y27" s="66"/>
      <c r="Z27" s="65">
        <f>VLOOKUP($A27,'Return Data'!$B$7:$R$2843,16,0)</f>
        <v>3.7351999999999999</v>
      </c>
      <c r="AA27" s="67">
        <f t="shared" si="11"/>
        <v>41</v>
      </c>
    </row>
    <row r="28" spans="1:27" x14ac:dyDescent="0.3">
      <c r="A28" s="63" t="s">
        <v>139</v>
      </c>
      <c r="B28" s="64">
        <f>VLOOKUP($A28,'Return Data'!$B$7:$R$2843,3,0)</f>
        <v>44332</v>
      </c>
      <c r="C28" s="65">
        <f>VLOOKUP($A28,'Return Data'!$B$7:$R$2843,4,0)</f>
        <v>2837.1642000000002</v>
      </c>
      <c r="D28" s="65">
        <f>VLOOKUP($A28,'Return Data'!$B$7:$R$2843,5,0)</f>
        <v>3.2616000000000001</v>
      </c>
      <c r="E28" s="66">
        <f t="shared" si="0"/>
        <v>18</v>
      </c>
      <c r="F28" s="65">
        <f>VLOOKUP($A28,'Return Data'!$B$7:$R$2843,6,0)</f>
        <v>3.2004000000000001</v>
      </c>
      <c r="G28" s="66">
        <f t="shared" si="1"/>
        <v>33</v>
      </c>
      <c r="H28" s="65">
        <f>VLOOKUP($A28,'Return Data'!$B$7:$R$2843,7,0)</f>
        <v>3.1362999999999999</v>
      </c>
      <c r="I28" s="66">
        <f t="shared" si="2"/>
        <v>29</v>
      </c>
      <c r="J28" s="65">
        <f>VLOOKUP($A28,'Return Data'!$B$7:$R$2843,8,0)</f>
        <v>3.0106999999999999</v>
      </c>
      <c r="K28" s="66">
        <f t="shared" si="3"/>
        <v>35</v>
      </c>
      <c r="L28" s="65">
        <f>VLOOKUP($A28,'Return Data'!$B$7:$R$2843,9,0)</f>
        <v>3.1057000000000001</v>
      </c>
      <c r="M28" s="66">
        <f t="shared" si="4"/>
        <v>30</v>
      </c>
      <c r="N28" s="65">
        <f>VLOOKUP($A28,'Return Data'!$B$7:$R$2843,10,0)</f>
        <v>3.1907000000000001</v>
      </c>
      <c r="O28" s="66">
        <f t="shared" si="5"/>
        <v>29</v>
      </c>
      <c r="P28" s="65">
        <f>VLOOKUP($A28,'Return Data'!$B$7:$R$2843,11,0)</f>
        <v>3.1332</v>
      </c>
      <c r="Q28" s="66">
        <f t="shared" si="6"/>
        <v>29</v>
      </c>
      <c r="R28" s="65">
        <f>VLOOKUP($A28,'Return Data'!$B$7:$R$2843,12,0)</f>
        <v>3.1976</v>
      </c>
      <c r="S28" s="66">
        <f t="shared" si="7"/>
        <v>29</v>
      </c>
      <c r="T28" s="65">
        <f>VLOOKUP($A28,'Return Data'!$B$7:$R$2843,13,0)</f>
        <v>3.3007</v>
      </c>
      <c r="U28" s="66">
        <f t="shared" ref="U28:U50" si="12">RANK(T28,T$8:T$50,0)</f>
        <v>25</v>
      </c>
      <c r="V28" s="65">
        <f>VLOOKUP($A28,'Return Data'!$B$7:$R$2843,17,0)</f>
        <v>4.5450999999999997</v>
      </c>
      <c r="W28" s="66">
        <f>RANK(V28,V$8:V$50,0)</f>
        <v>28</v>
      </c>
      <c r="X28" s="65">
        <f>VLOOKUP($A28,'Return Data'!$B$7:$R$2843,14,0)</f>
        <v>5.5461</v>
      </c>
      <c r="Y28" s="66">
        <f>RANK(X28,X$8:X$50,0)</f>
        <v>25</v>
      </c>
      <c r="Z28" s="65">
        <f>VLOOKUP($A28,'Return Data'!$B$7:$R$2843,16,0)</f>
        <v>7.2441000000000004</v>
      </c>
      <c r="AA28" s="67">
        <f t="shared" si="11"/>
        <v>18</v>
      </c>
    </row>
    <row r="29" spans="1:27" x14ac:dyDescent="0.3">
      <c r="A29" s="63" t="s">
        <v>140</v>
      </c>
      <c r="B29" s="64">
        <f>VLOOKUP($A29,'Return Data'!$B$7:$R$2843,3,0)</f>
        <v>44332</v>
      </c>
      <c r="C29" s="65">
        <f>VLOOKUP($A29,'Return Data'!$B$7:$R$2843,4,0)</f>
        <v>1084.1134</v>
      </c>
      <c r="D29" s="65">
        <f>VLOOKUP($A29,'Return Data'!$B$7:$R$2843,5,0)</f>
        <v>3.1381000000000001</v>
      </c>
      <c r="E29" s="66">
        <f t="shared" si="0"/>
        <v>34</v>
      </c>
      <c r="F29" s="65">
        <f>VLOOKUP($A29,'Return Data'!$B$7:$R$2843,6,0)</f>
        <v>3.1476999999999999</v>
      </c>
      <c r="G29" s="66">
        <f t="shared" si="1"/>
        <v>36</v>
      </c>
      <c r="H29" s="65">
        <f>VLOOKUP($A29,'Return Data'!$B$7:$R$2843,7,0)</f>
        <v>3.1194999999999999</v>
      </c>
      <c r="I29" s="66">
        <f t="shared" si="2"/>
        <v>32</v>
      </c>
      <c r="J29" s="65">
        <f>VLOOKUP($A29,'Return Data'!$B$7:$R$2843,8,0)</f>
        <v>3.0703</v>
      </c>
      <c r="K29" s="66">
        <f t="shared" si="3"/>
        <v>23</v>
      </c>
      <c r="L29" s="65">
        <f>VLOOKUP($A29,'Return Data'!$B$7:$R$2843,9,0)</f>
        <v>3.0581</v>
      </c>
      <c r="M29" s="66">
        <f t="shared" si="4"/>
        <v>34</v>
      </c>
      <c r="N29" s="65">
        <f>VLOOKUP($A29,'Return Data'!$B$7:$R$2843,10,0)</f>
        <v>2.9950000000000001</v>
      </c>
      <c r="O29" s="66">
        <f t="shared" si="5"/>
        <v>35</v>
      </c>
      <c r="P29" s="65">
        <f>VLOOKUP($A29,'Return Data'!$B$7:$R$2843,11,0)</f>
        <v>2.9605000000000001</v>
      </c>
      <c r="Q29" s="66">
        <f t="shared" si="6"/>
        <v>39</v>
      </c>
      <c r="R29" s="65">
        <f>VLOOKUP($A29,'Return Data'!$B$7:$R$2843,12,0)</f>
        <v>2.9870000000000001</v>
      </c>
      <c r="S29" s="66">
        <f t="shared" si="7"/>
        <v>39</v>
      </c>
      <c r="T29" s="65">
        <f>VLOOKUP($A29,'Return Data'!$B$7:$R$2843,13,0)</f>
        <v>2.9794999999999998</v>
      </c>
      <c r="U29" s="66">
        <f t="shared" si="12"/>
        <v>37</v>
      </c>
      <c r="V29" s="65"/>
      <c r="W29" s="66"/>
      <c r="X29" s="65"/>
      <c r="Y29" s="66"/>
      <c r="Z29" s="65">
        <f>VLOOKUP($A29,'Return Data'!$B$7:$R$2843,16,0)</f>
        <v>3.988</v>
      </c>
      <c r="AA29" s="67">
        <f t="shared" si="11"/>
        <v>38</v>
      </c>
    </row>
    <row r="30" spans="1:27" x14ac:dyDescent="0.3">
      <c r="A30" s="63" t="s">
        <v>141</v>
      </c>
      <c r="B30" s="64">
        <f>VLOOKUP($A30,'Return Data'!$B$7:$R$2843,3,0)</f>
        <v>44332</v>
      </c>
      <c r="C30" s="65">
        <f>VLOOKUP($A30,'Return Data'!$B$7:$R$2843,4,0)</f>
        <v>56.4754</v>
      </c>
      <c r="D30" s="65">
        <f>VLOOKUP($A30,'Return Data'!$B$7:$R$2843,5,0)</f>
        <v>3.2964000000000002</v>
      </c>
      <c r="E30" s="66">
        <f t="shared" si="0"/>
        <v>13</v>
      </c>
      <c r="F30" s="65">
        <f>VLOOKUP($A30,'Return Data'!$B$7:$R$2843,6,0)</f>
        <v>3.3401000000000001</v>
      </c>
      <c r="G30" s="66">
        <f t="shared" si="1"/>
        <v>14</v>
      </c>
      <c r="H30" s="65">
        <f>VLOOKUP($A30,'Return Data'!$B$7:$R$2843,7,0)</f>
        <v>3.3258999999999999</v>
      </c>
      <c r="I30" s="66">
        <f t="shared" si="2"/>
        <v>5</v>
      </c>
      <c r="J30" s="65">
        <f>VLOOKUP($A30,'Return Data'!$B$7:$R$2843,8,0)</f>
        <v>3.2077</v>
      </c>
      <c r="K30" s="66">
        <f t="shared" si="3"/>
        <v>6</v>
      </c>
      <c r="L30" s="65">
        <f>VLOOKUP($A30,'Return Data'!$B$7:$R$2843,9,0)</f>
        <v>3.2704</v>
      </c>
      <c r="M30" s="66">
        <f t="shared" si="4"/>
        <v>7</v>
      </c>
      <c r="N30" s="65">
        <f>VLOOKUP($A30,'Return Data'!$B$7:$R$2843,10,0)</f>
        <v>3.3161999999999998</v>
      </c>
      <c r="O30" s="66">
        <f t="shared" si="5"/>
        <v>12</v>
      </c>
      <c r="P30" s="65">
        <f>VLOOKUP($A30,'Return Data'!$B$7:$R$2843,11,0)</f>
        <v>3.2029999999999998</v>
      </c>
      <c r="Q30" s="66">
        <f t="shared" si="6"/>
        <v>16</v>
      </c>
      <c r="R30" s="65">
        <f>VLOOKUP($A30,'Return Data'!$B$7:$R$2843,12,0)</f>
        <v>3.2216</v>
      </c>
      <c r="S30" s="66">
        <f t="shared" si="7"/>
        <v>22</v>
      </c>
      <c r="T30" s="65">
        <f>VLOOKUP($A30,'Return Data'!$B$7:$R$2843,13,0)</f>
        <v>3.3081999999999998</v>
      </c>
      <c r="U30" s="66">
        <f t="shared" si="12"/>
        <v>23</v>
      </c>
      <c r="V30" s="65">
        <f>VLOOKUP($A30,'Return Data'!$B$7:$R$2843,17,0)</f>
        <v>4.5475000000000003</v>
      </c>
      <c r="W30" s="66">
        <f t="shared" ref="W30:W35" si="13">RANK(V30,V$8:V$50,0)</f>
        <v>27</v>
      </c>
      <c r="X30" s="65">
        <f>VLOOKUP($A30,'Return Data'!$B$7:$R$2843,14,0)</f>
        <v>5.577</v>
      </c>
      <c r="Y30" s="66">
        <f t="shared" ref="Y30:Y35" si="14">RANK(X30,X$8:X$50,0)</f>
        <v>22</v>
      </c>
      <c r="Z30" s="65">
        <f>VLOOKUP($A30,'Return Data'!$B$7:$R$2843,16,0)</f>
        <v>7.2930000000000001</v>
      </c>
      <c r="AA30" s="67">
        <f t="shared" si="11"/>
        <v>7</v>
      </c>
    </row>
    <row r="31" spans="1:27" x14ac:dyDescent="0.3">
      <c r="A31" s="63" t="s">
        <v>142</v>
      </c>
      <c r="B31" s="64">
        <f>VLOOKUP($A31,'Return Data'!$B$7:$R$2843,3,0)</f>
        <v>44332</v>
      </c>
      <c r="C31" s="65">
        <f>VLOOKUP($A31,'Return Data'!$B$7:$R$2843,4,0)</f>
        <v>4175.7332999999999</v>
      </c>
      <c r="D31" s="65">
        <f>VLOOKUP($A31,'Return Data'!$B$7:$R$2843,5,0)</f>
        <v>3.2753999999999999</v>
      </c>
      <c r="E31" s="66">
        <f t="shared" si="0"/>
        <v>16</v>
      </c>
      <c r="F31" s="65">
        <f>VLOOKUP($A31,'Return Data'!$B$7:$R$2843,6,0)</f>
        <v>3.3332999999999999</v>
      </c>
      <c r="G31" s="66">
        <f t="shared" si="1"/>
        <v>15</v>
      </c>
      <c r="H31" s="65">
        <f>VLOOKUP($A31,'Return Data'!$B$7:$R$2843,7,0)</f>
        <v>3.18</v>
      </c>
      <c r="I31" s="66">
        <f t="shared" si="2"/>
        <v>21</v>
      </c>
      <c r="J31" s="65">
        <f>VLOOKUP($A31,'Return Data'!$B$7:$R$2843,8,0)</f>
        <v>3.0933000000000002</v>
      </c>
      <c r="K31" s="66">
        <f t="shared" si="3"/>
        <v>18</v>
      </c>
      <c r="L31" s="65">
        <f>VLOOKUP($A31,'Return Data'!$B$7:$R$2843,9,0)</f>
        <v>3.1676000000000002</v>
      </c>
      <c r="M31" s="66">
        <f t="shared" si="4"/>
        <v>19</v>
      </c>
      <c r="N31" s="65">
        <f>VLOOKUP($A31,'Return Data'!$B$7:$R$2843,10,0)</f>
        <v>3.2772999999999999</v>
      </c>
      <c r="O31" s="66">
        <f t="shared" si="5"/>
        <v>17</v>
      </c>
      <c r="P31" s="65">
        <f>VLOOKUP($A31,'Return Data'!$B$7:$R$2843,11,0)</f>
        <v>3.1375999999999999</v>
      </c>
      <c r="Q31" s="66">
        <f t="shared" si="6"/>
        <v>28</v>
      </c>
      <c r="R31" s="65">
        <f>VLOOKUP($A31,'Return Data'!$B$7:$R$2843,12,0)</f>
        <v>3.2016</v>
      </c>
      <c r="S31" s="66">
        <f t="shared" si="7"/>
        <v>27</v>
      </c>
      <c r="T31" s="65">
        <f>VLOOKUP($A31,'Return Data'!$B$7:$R$2843,13,0)</f>
        <v>3.3439999999999999</v>
      </c>
      <c r="U31" s="66">
        <f t="shared" si="12"/>
        <v>18</v>
      </c>
      <c r="V31" s="65">
        <f>VLOOKUP($A31,'Return Data'!$B$7:$R$2843,17,0)</f>
        <v>4.5778999999999996</v>
      </c>
      <c r="W31" s="66">
        <f t="shared" si="13"/>
        <v>24</v>
      </c>
      <c r="X31" s="65">
        <f>VLOOKUP($A31,'Return Data'!$B$7:$R$2843,14,0)</f>
        <v>5.5396000000000001</v>
      </c>
      <c r="Y31" s="66">
        <f t="shared" si="14"/>
        <v>26</v>
      </c>
      <c r="Z31" s="65">
        <f>VLOOKUP($A31,'Return Data'!$B$7:$R$2843,16,0)</f>
        <v>7.2121000000000004</v>
      </c>
      <c r="AA31" s="67">
        <f t="shared" si="11"/>
        <v>24</v>
      </c>
    </row>
    <row r="32" spans="1:27" x14ac:dyDescent="0.3">
      <c r="A32" s="63" t="s">
        <v>143</v>
      </c>
      <c r="B32" s="64">
        <f>VLOOKUP($A32,'Return Data'!$B$7:$R$2843,3,0)</f>
        <v>44332</v>
      </c>
      <c r="C32" s="65">
        <f>VLOOKUP($A32,'Return Data'!$B$7:$R$2843,4,0)</f>
        <v>2829.9825000000001</v>
      </c>
      <c r="D32" s="65">
        <f>VLOOKUP($A32,'Return Data'!$B$7:$R$2843,5,0)</f>
        <v>3.226</v>
      </c>
      <c r="E32" s="66">
        <f t="shared" si="0"/>
        <v>26</v>
      </c>
      <c r="F32" s="65">
        <f>VLOOKUP($A32,'Return Data'!$B$7:$R$2843,6,0)</f>
        <v>3.2136</v>
      </c>
      <c r="G32" s="66">
        <f t="shared" si="1"/>
        <v>32</v>
      </c>
      <c r="H32" s="65">
        <f>VLOOKUP($A32,'Return Data'!$B$7:$R$2843,7,0)</f>
        <v>3.1391</v>
      </c>
      <c r="I32" s="66">
        <f t="shared" si="2"/>
        <v>28</v>
      </c>
      <c r="J32" s="65">
        <f>VLOOKUP($A32,'Return Data'!$B$7:$R$2843,8,0)</f>
        <v>3.0181</v>
      </c>
      <c r="K32" s="66">
        <f t="shared" si="3"/>
        <v>33</v>
      </c>
      <c r="L32" s="65">
        <f>VLOOKUP($A32,'Return Data'!$B$7:$R$2843,9,0)</f>
        <v>3.0975000000000001</v>
      </c>
      <c r="M32" s="66">
        <f t="shared" si="4"/>
        <v>31</v>
      </c>
      <c r="N32" s="65">
        <f>VLOOKUP($A32,'Return Data'!$B$7:$R$2843,10,0)</f>
        <v>3.1909999999999998</v>
      </c>
      <c r="O32" s="66">
        <f t="shared" si="5"/>
        <v>28</v>
      </c>
      <c r="P32" s="65">
        <f>VLOOKUP($A32,'Return Data'!$B$7:$R$2843,11,0)</f>
        <v>3.1236000000000002</v>
      </c>
      <c r="Q32" s="66">
        <f t="shared" si="6"/>
        <v>30</v>
      </c>
      <c r="R32" s="65">
        <f>VLOOKUP($A32,'Return Data'!$B$7:$R$2843,12,0)</f>
        <v>3.1726000000000001</v>
      </c>
      <c r="S32" s="66">
        <f t="shared" si="7"/>
        <v>30</v>
      </c>
      <c r="T32" s="65">
        <f>VLOOKUP($A32,'Return Data'!$B$7:$R$2843,13,0)</f>
        <v>3.3006000000000002</v>
      </c>
      <c r="U32" s="66">
        <f t="shared" si="12"/>
        <v>26</v>
      </c>
      <c r="V32" s="65">
        <f>VLOOKUP($A32,'Return Data'!$B$7:$R$2843,17,0)</f>
        <v>4.6136999999999997</v>
      </c>
      <c r="W32" s="66">
        <f t="shared" si="13"/>
        <v>22</v>
      </c>
      <c r="X32" s="65">
        <f>VLOOKUP($A32,'Return Data'!$B$7:$R$2843,14,0)</f>
        <v>5.5867000000000004</v>
      </c>
      <c r="Y32" s="66">
        <f t="shared" si="14"/>
        <v>20</v>
      </c>
      <c r="Z32" s="65">
        <f>VLOOKUP($A32,'Return Data'!$B$7:$R$2843,16,0)</f>
        <v>7.2401999999999997</v>
      </c>
      <c r="AA32" s="67">
        <f t="shared" si="11"/>
        <v>21</v>
      </c>
    </row>
    <row r="33" spans="1:27" x14ac:dyDescent="0.3">
      <c r="A33" s="63" t="s">
        <v>144</v>
      </c>
      <c r="B33" s="64">
        <f>VLOOKUP($A33,'Return Data'!$B$7:$R$2843,3,0)</f>
        <v>44332</v>
      </c>
      <c r="C33" s="65">
        <f>VLOOKUP($A33,'Return Data'!$B$7:$R$2843,4,0)</f>
        <v>3752.11</v>
      </c>
      <c r="D33" s="65">
        <f>VLOOKUP($A33,'Return Data'!$B$7:$R$2843,5,0)</f>
        <v>3.3214000000000001</v>
      </c>
      <c r="E33" s="66">
        <f t="shared" si="0"/>
        <v>10</v>
      </c>
      <c r="F33" s="65">
        <f>VLOOKUP($A33,'Return Data'!$B$7:$R$2843,6,0)</f>
        <v>3.4278</v>
      </c>
      <c r="G33" s="66">
        <f t="shared" si="1"/>
        <v>5</v>
      </c>
      <c r="H33" s="65">
        <f>VLOOKUP($A33,'Return Data'!$B$7:$R$2843,7,0)</f>
        <v>3.2745000000000002</v>
      </c>
      <c r="I33" s="66">
        <f t="shared" si="2"/>
        <v>10</v>
      </c>
      <c r="J33" s="65">
        <f>VLOOKUP($A33,'Return Data'!$B$7:$R$2843,8,0)</f>
        <v>3.1781000000000001</v>
      </c>
      <c r="K33" s="66">
        <f t="shared" si="3"/>
        <v>9</v>
      </c>
      <c r="L33" s="65">
        <f>VLOOKUP($A33,'Return Data'!$B$7:$R$2843,9,0)</f>
        <v>3.2490000000000001</v>
      </c>
      <c r="M33" s="66">
        <f t="shared" si="4"/>
        <v>10</v>
      </c>
      <c r="N33" s="65">
        <f>VLOOKUP($A33,'Return Data'!$B$7:$R$2843,10,0)</f>
        <v>3.3247</v>
      </c>
      <c r="O33" s="66">
        <f t="shared" si="5"/>
        <v>11</v>
      </c>
      <c r="P33" s="65">
        <f>VLOOKUP($A33,'Return Data'!$B$7:$R$2843,11,0)</f>
        <v>3.2429000000000001</v>
      </c>
      <c r="Q33" s="66">
        <f t="shared" si="6"/>
        <v>12</v>
      </c>
      <c r="R33" s="65">
        <f>VLOOKUP($A33,'Return Data'!$B$7:$R$2843,12,0)</f>
        <v>3.2770999999999999</v>
      </c>
      <c r="S33" s="66">
        <f t="shared" si="7"/>
        <v>9</v>
      </c>
      <c r="T33" s="65">
        <f>VLOOKUP($A33,'Return Data'!$B$7:$R$2843,13,0)</f>
        <v>3.4329000000000001</v>
      </c>
      <c r="U33" s="66">
        <f t="shared" si="12"/>
        <v>7</v>
      </c>
      <c r="V33" s="65">
        <f>VLOOKUP($A33,'Return Data'!$B$7:$R$2843,17,0)</f>
        <v>4.7508999999999997</v>
      </c>
      <c r="W33" s="66">
        <f t="shared" si="13"/>
        <v>9</v>
      </c>
      <c r="X33" s="65">
        <f>VLOOKUP($A33,'Return Data'!$B$7:$R$2843,14,0)</f>
        <v>5.6778000000000004</v>
      </c>
      <c r="Y33" s="66">
        <f t="shared" si="14"/>
        <v>11</v>
      </c>
      <c r="Z33" s="65">
        <f>VLOOKUP($A33,'Return Data'!$B$7:$R$2843,16,0)</f>
        <v>7.2656000000000001</v>
      </c>
      <c r="AA33" s="67">
        <f t="shared" si="11"/>
        <v>13</v>
      </c>
    </row>
    <row r="34" spans="1:27" x14ac:dyDescent="0.3">
      <c r="A34" s="63" t="s">
        <v>436</v>
      </c>
      <c r="B34" s="64">
        <f>VLOOKUP($A34,'Return Data'!$B$7:$R$2843,3,0)</f>
        <v>44332</v>
      </c>
      <c r="C34" s="65">
        <f>VLOOKUP($A34,'Return Data'!$B$7:$R$2843,4,0)</f>
        <v>1342.7312999999999</v>
      </c>
      <c r="D34" s="65">
        <f>VLOOKUP($A34,'Return Data'!$B$7:$R$2843,5,0)</f>
        <v>3.3927999999999998</v>
      </c>
      <c r="E34" s="66">
        <f t="shared" si="0"/>
        <v>3</v>
      </c>
      <c r="F34" s="65">
        <f>VLOOKUP($A34,'Return Data'!$B$7:$R$2843,6,0)</f>
        <v>3.3898000000000001</v>
      </c>
      <c r="G34" s="66">
        <f t="shared" si="1"/>
        <v>8</v>
      </c>
      <c r="H34" s="65">
        <f>VLOOKUP($A34,'Return Data'!$B$7:$R$2843,7,0)</f>
        <v>3.3371</v>
      </c>
      <c r="I34" s="66">
        <f t="shared" si="2"/>
        <v>3</v>
      </c>
      <c r="J34" s="65">
        <f>VLOOKUP($A34,'Return Data'!$B$7:$R$2843,8,0)</f>
        <v>3.2050000000000001</v>
      </c>
      <c r="K34" s="66">
        <f t="shared" si="3"/>
        <v>7</v>
      </c>
      <c r="L34" s="65">
        <f>VLOOKUP($A34,'Return Data'!$B$7:$R$2843,9,0)</f>
        <v>3.2894999999999999</v>
      </c>
      <c r="M34" s="66">
        <f t="shared" si="4"/>
        <v>3</v>
      </c>
      <c r="N34" s="65">
        <f>VLOOKUP($A34,'Return Data'!$B$7:$R$2843,10,0)</f>
        <v>3.37</v>
      </c>
      <c r="O34" s="66">
        <f t="shared" si="5"/>
        <v>4</v>
      </c>
      <c r="P34" s="65">
        <f>VLOOKUP($A34,'Return Data'!$B$7:$R$2843,11,0)</f>
        <v>3.2604000000000002</v>
      </c>
      <c r="Q34" s="66">
        <f t="shared" si="6"/>
        <v>10</v>
      </c>
      <c r="R34" s="65">
        <f>VLOOKUP($A34,'Return Data'!$B$7:$R$2843,12,0)</f>
        <v>3.3372999999999999</v>
      </c>
      <c r="S34" s="66">
        <f t="shared" si="7"/>
        <v>5</v>
      </c>
      <c r="T34" s="65">
        <f>VLOOKUP($A34,'Return Data'!$B$7:$R$2843,13,0)</f>
        <v>3.4874000000000001</v>
      </c>
      <c r="U34" s="66">
        <f t="shared" si="12"/>
        <v>3</v>
      </c>
      <c r="V34" s="65">
        <f>VLOOKUP($A34,'Return Data'!$B$7:$R$2843,17,0)</f>
        <v>4.7984</v>
      </c>
      <c r="W34" s="66">
        <f t="shared" si="13"/>
        <v>5</v>
      </c>
      <c r="X34" s="65">
        <f>VLOOKUP($A34,'Return Data'!$B$7:$R$2843,14,0)</f>
        <v>5.7580999999999998</v>
      </c>
      <c r="Y34" s="66">
        <f t="shared" si="14"/>
        <v>4</v>
      </c>
      <c r="Z34" s="65">
        <f>VLOOKUP($A34,'Return Data'!$B$7:$R$2843,16,0)</f>
        <v>6.2367999999999997</v>
      </c>
      <c r="AA34" s="67">
        <f t="shared" si="11"/>
        <v>33</v>
      </c>
    </row>
    <row r="35" spans="1:27" x14ac:dyDescent="0.3">
      <c r="A35" s="63" t="s">
        <v>146</v>
      </c>
      <c r="B35" s="64">
        <f>VLOOKUP($A35,'Return Data'!$B$7:$R$2843,3,0)</f>
        <v>44332</v>
      </c>
      <c r="C35" s="65">
        <f>VLOOKUP($A35,'Return Data'!$B$7:$R$2843,4,0)</f>
        <v>2180.4117000000001</v>
      </c>
      <c r="D35" s="65">
        <f>VLOOKUP($A35,'Return Data'!$B$7:$R$2843,5,0)</f>
        <v>3.3603000000000001</v>
      </c>
      <c r="E35" s="66">
        <f t="shared" si="0"/>
        <v>7</v>
      </c>
      <c r="F35" s="65">
        <f>VLOOKUP($A35,'Return Data'!$B$7:$R$2843,6,0)</f>
        <v>3.3668</v>
      </c>
      <c r="G35" s="66">
        <f t="shared" si="1"/>
        <v>11</v>
      </c>
      <c r="H35" s="65">
        <f>VLOOKUP($A35,'Return Data'!$B$7:$R$2843,7,0)</f>
        <v>3.3296000000000001</v>
      </c>
      <c r="I35" s="66">
        <f t="shared" si="2"/>
        <v>4</v>
      </c>
      <c r="J35" s="65">
        <f>VLOOKUP($A35,'Return Data'!$B$7:$R$2843,8,0)</f>
        <v>3.2122000000000002</v>
      </c>
      <c r="K35" s="66">
        <f t="shared" si="3"/>
        <v>5</v>
      </c>
      <c r="L35" s="65">
        <f>VLOOKUP($A35,'Return Data'!$B$7:$R$2843,9,0)</f>
        <v>3.2791000000000001</v>
      </c>
      <c r="M35" s="66">
        <f t="shared" si="4"/>
        <v>5</v>
      </c>
      <c r="N35" s="65">
        <f>VLOOKUP($A35,'Return Data'!$B$7:$R$2843,10,0)</f>
        <v>3.3380999999999998</v>
      </c>
      <c r="O35" s="66">
        <f t="shared" si="5"/>
        <v>9</v>
      </c>
      <c r="P35" s="65">
        <f>VLOOKUP($A35,'Return Data'!$B$7:$R$2843,11,0)</f>
        <v>3.3010999999999999</v>
      </c>
      <c r="Q35" s="66">
        <f t="shared" si="6"/>
        <v>3</v>
      </c>
      <c r="R35" s="65">
        <f>VLOOKUP($A35,'Return Data'!$B$7:$R$2843,12,0)</f>
        <v>3.3424999999999998</v>
      </c>
      <c r="S35" s="66">
        <f t="shared" si="7"/>
        <v>4</v>
      </c>
      <c r="T35" s="65">
        <f>VLOOKUP($A35,'Return Data'!$B$7:$R$2843,13,0)</f>
        <v>3.4218000000000002</v>
      </c>
      <c r="U35" s="66">
        <f t="shared" si="12"/>
        <v>8</v>
      </c>
      <c r="V35" s="65">
        <f>VLOOKUP($A35,'Return Data'!$B$7:$R$2843,17,0)</f>
        <v>4.6825000000000001</v>
      </c>
      <c r="W35" s="66">
        <f t="shared" si="13"/>
        <v>15</v>
      </c>
      <c r="X35" s="65">
        <f>VLOOKUP($A35,'Return Data'!$B$7:$R$2843,14,0)</f>
        <v>5.6353999999999997</v>
      </c>
      <c r="Y35" s="66">
        <f t="shared" si="14"/>
        <v>17</v>
      </c>
      <c r="Z35" s="65">
        <f>VLOOKUP($A35,'Return Data'!$B$7:$R$2843,16,0)</f>
        <v>7.0503</v>
      </c>
      <c r="AA35" s="67">
        <f t="shared" si="11"/>
        <v>29</v>
      </c>
    </row>
    <row r="36" spans="1:27" x14ac:dyDescent="0.3">
      <c r="A36" s="63" t="s">
        <v>147</v>
      </c>
      <c r="B36" s="64">
        <f>VLOOKUP($A36,'Return Data'!$B$7:$R$2843,3,0)</f>
        <v>44332</v>
      </c>
      <c r="C36" s="65">
        <f>VLOOKUP($A36,'Return Data'!$B$7:$R$2843,4,0)</f>
        <v>11.077400000000001</v>
      </c>
      <c r="D36" s="65">
        <f>VLOOKUP($A36,'Return Data'!$B$7:$R$2843,5,0)</f>
        <v>2.9660000000000002</v>
      </c>
      <c r="E36" s="66">
        <f t="shared" si="0"/>
        <v>38</v>
      </c>
      <c r="F36" s="65">
        <f>VLOOKUP($A36,'Return Data'!$B$7:$R$2843,6,0)</f>
        <v>3.6255999999999999</v>
      </c>
      <c r="G36" s="66">
        <f t="shared" si="1"/>
        <v>2</v>
      </c>
      <c r="H36" s="65">
        <f>VLOOKUP($A36,'Return Data'!$B$7:$R$2843,7,0)</f>
        <v>2.9201000000000001</v>
      </c>
      <c r="I36" s="66">
        <f t="shared" si="2"/>
        <v>40</v>
      </c>
      <c r="J36" s="65">
        <f>VLOOKUP($A36,'Return Data'!$B$7:$R$2843,8,0)</f>
        <v>2.9217</v>
      </c>
      <c r="K36" s="66">
        <f t="shared" si="3"/>
        <v>36</v>
      </c>
      <c r="L36" s="65">
        <f>VLOOKUP($A36,'Return Data'!$B$7:$R$2843,9,0)</f>
        <v>2.9285999999999999</v>
      </c>
      <c r="M36" s="66">
        <f t="shared" si="4"/>
        <v>36</v>
      </c>
      <c r="N36" s="65">
        <f>VLOOKUP($A36,'Return Data'!$B$7:$R$2843,10,0)</f>
        <v>2.9832999999999998</v>
      </c>
      <c r="O36" s="66">
        <f t="shared" si="5"/>
        <v>36</v>
      </c>
      <c r="P36" s="65">
        <f>VLOOKUP($A36,'Return Data'!$B$7:$R$2843,11,0)</f>
        <v>2.9028999999999998</v>
      </c>
      <c r="Q36" s="66">
        <f t="shared" si="6"/>
        <v>40</v>
      </c>
      <c r="R36" s="65">
        <f>VLOOKUP($A36,'Return Data'!$B$7:$R$2843,12,0)</f>
        <v>2.9634</v>
      </c>
      <c r="S36" s="66">
        <f t="shared" si="7"/>
        <v>40</v>
      </c>
      <c r="T36" s="65">
        <f>VLOOKUP($A36,'Return Data'!$B$7:$R$2843,13,0)</f>
        <v>2.9847000000000001</v>
      </c>
      <c r="U36" s="66">
        <f t="shared" si="12"/>
        <v>36</v>
      </c>
      <c r="V36" s="65"/>
      <c r="W36" s="66"/>
      <c r="X36" s="65"/>
      <c r="Y36" s="66"/>
      <c r="Z36" s="65">
        <f>VLOOKUP($A36,'Return Data'!$B$7:$R$2843,16,0)</f>
        <v>4.3403999999999998</v>
      </c>
      <c r="AA36" s="67">
        <f t="shared" si="11"/>
        <v>37</v>
      </c>
    </row>
    <row r="37" spans="1:27" x14ac:dyDescent="0.3">
      <c r="A37" s="63" t="s">
        <v>2025</v>
      </c>
      <c r="B37" s="64">
        <f>VLOOKUP($A37,'Return Data'!$B$7:$R$2843,3,0)</f>
        <v>44332</v>
      </c>
      <c r="C37" s="65">
        <f>VLOOKUP($A37,'Return Data'!$B$7:$R$2843,4,0)</f>
        <v>2257.6251999999999</v>
      </c>
      <c r="D37" s="65">
        <f>VLOOKUP($A37,'Return Data'!$B$7:$R$2843,5,0)</f>
        <v>3.323</v>
      </c>
      <c r="E37" s="66">
        <f t="shared" si="0"/>
        <v>9</v>
      </c>
      <c r="F37" s="65">
        <f>VLOOKUP($A37,'Return Data'!$B$7:$R$2843,6,0)</f>
        <v>3.3298000000000001</v>
      </c>
      <c r="G37" s="66">
        <f t="shared" si="1"/>
        <v>18</v>
      </c>
      <c r="H37" s="65">
        <f>VLOOKUP($A37,'Return Data'!$B$7:$R$2843,7,0)</f>
        <v>3.1894999999999998</v>
      </c>
      <c r="I37" s="66">
        <f t="shared" si="2"/>
        <v>18</v>
      </c>
      <c r="J37" s="65">
        <f>VLOOKUP($A37,'Return Data'!$B$7:$R$2843,8,0)</f>
        <v>3.1215999999999999</v>
      </c>
      <c r="K37" s="66">
        <f t="shared" si="3"/>
        <v>14</v>
      </c>
      <c r="L37" s="65">
        <f>VLOOKUP($A37,'Return Data'!$B$7:$R$2843,9,0)</f>
        <v>3.2002999999999999</v>
      </c>
      <c r="M37" s="66">
        <f t="shared" si="4"/>
        <v>15</v>
      </c>
      <c r="N37" s="65">
        <f>VLOOKUP($A37,'Return Data'!$B$7:$R$2843,10,0)</f>
        <v>3.2397999999999998</v>
      </c>
      <c r="O37" s="66">
        <f t="shared" si="5"/>
        <v>23</v>
      </c>
      <c r="P37" s="65">
        <f>VLOOKUP($A37,'Return Data'!$B$7:$R$2843,11,0)</f>
        <v>3.0743</v>
      </c>
      <c r="Q37" s="66">
        <f t="shared" si="6"/>
        <v>34</v>
      </c>
      <c r="R37" s="65">
        <f>VLOOKUP($A37,'Return Data'!$B$7:$R$2843,12,0)</f>
        <v>3.0537999999999998</v>
      </c>
      <c r="S37" s="66">
        <f t="shared" si="7"/>
        <v>37</v>
      </c>
      <c r="T37" s="65">
        <f>VLOOKUP($A37,'Return Data'!$B$7:$R$2843,13,0)</f>
        <v>3.0842999999999998</v>
      </c>
      <c r="U37" s="66">
        <f t="shared" si="12"/>
        <v>34</v>
      </c>
      <c r="V37" s="65">
        <f>VLOOKUP($A37,'Return Data'!$B$7:$R$2843,17,0)</f>
        <v>4.1928000000000001</v>
      </c>
      <c r="W37" s="66">
        <f t="shared" ref="W37:W49" si="15">RANK(V37,V$8:V$50,0)</f>
        <v>33</v>
      </c>
      <c r="X37" s="65">
        <f>VLOOKUP($A37,'Return Data'!$B$7:$R$2843,14,0)</f>
        <v>5.3353000000000002</v>
      </c>
      <c r="Y37" s="66">
        <f>RANK(X37,X$8:X$50,0)</f>
        <v>29</v>
      </c>
      <c r="Z37" s="65">
        <f>VLOOKUP($A37,'Return Data'!$B$7:$R$2843,16,0)</f>
        <v>7.2461000000000002</v>
      </c>
      <c r="AA37" s="67">
        <f t="shared" si="11"/>
        <v>17</v>
      </c>
    </row>
    <row r="38" spans="1:27" x14ac:dyDescent="0.3">
      <c r="A38" s="63" t="s">
        <v>148</v>
      </c>
      <c r="B38" s="64">
        <f>VLOOKUP($A38,'Return Data'!$B$7:$R$2843,3,0)</f>
        <v>44332</v>
      </c>
      <c r="C38" s="65">
        <f>VLOOKUP($A38,'Return Data'!$B$7:$R$2843,4,0)</f>
        <v>5052.7021999999997</v>
      </c>
      <c r="D38" s="65">
        <f>VLOOKUP($A38,'Return Data'!$B$7:$R$2843,5,0)</f>
        <v>3.2892999999999999</v>
      </c>
      <c r="E38" s="66">
        <f t="shared" si="0"/>
        <v>14</v>
      </c>
      <c r="F38" s="65">
        <f>VLOOKUP($A38,'Return Data'!$B$7:$R$2843,6,0)</f>
        <v>3.2610000000000001</v>
      </c>
      <c r="G38" s="66">
        <f t="shared" si="1"/>
        <v>28</v>
      </c>
      <c r="H38" s="65">
        <f>VLOOKUP($A38,'Return Data'!$B$7:$R$2843,7,0)</f>
        <v>3.1343999999999999</v>
      </c>
      <c r="I38" s="66">
        <f t="shared" si="2"/>
        <v>30</v>
      </c>
      <c r="J38" s="65">
        <f>VLOOKUP($A38,'Return Data'!$B$7:$R$2843,8,0)</f>
        <v>3.0381</v>
      </c>
      <c r="K38" s="66">
        <f t="shared" si="3"/>
        <v>29</v>
      </c>
      <c r="L38" s="65">
        <f>VLOOKUP($A38,'Return Data'!$B$7:$R$2843,9,0)</f>
        <v>3.1446000000000001</v>
      </c>
      <c r="M38" s="66">
        <f t="shared" si="4"/>
        <v>22</v>
      </c>
      <c r="N38" s="65">
        <f>VLOOKUP($A38,'Return Data'!$B$7:$R$2843,10,0)</f>
        <v>3.3077999999999999</v>
      </c>
      <c r="O38" s="66">
        <f t="shared" si="5"/>
        <v>13</v>
      </c>
      <c r="P38" s="65">
        <f>VLOOKUP($A38,'Return Data'!$B$7:$R$2843,11,0)</f>
        <v>3.1808999999999998</v>
      </c>
      <c r="Q38" s="66">
        <f t="shared" si="6"/>
        <v>17</v>
      </c>
      <c r="R38" s="65">
        <f>VLOOKUP($A38,'Return Data'!$B$7:$R$2843,12,0)</f>
        <v>3.2338</v>
      </c>
      <c r="S38" s="66">
        <f t="shared" si="7"/>
        <v>17</v>
      </c>
      <c r="T38" s="65">
        <f>VLOOKUP($A38,'Return Data'!$B$7:$R$2843,13,0)</f>
        <v>3.3948999999999998</v>
      </c>
      <c r="U38" s="66">
        <f t="shared" si="12"/>
        <v>10</v>
      </c>
      <c r="V38" s="65">
        <f>VLOOKUP($A38,'Return Data'!$B$7:$R$2843,17,0)</f>
        <v>4.7583000000000002</v>
      </c>
      <c r="W38" s="66">
        <f t="shared" si="15"/>
        <v>8</v>
      </c>
      <c r="X38" s="65">
        <f>VLOOKUP($A38,'Return Data'!$B$7:$R$2843,14,0)</f>
        <v>5.7140000000000004</v>
      </c>
      <c r="Y38" s="66">
        <f>RANK(X38,X$8:X$50,0)</f>
        <v>7</v>
      </c>
      <c r="Z38" s="65">
        <f>VLOOKUP($A38,'Return Data'!$B$7:$R$2843,16,0)</f>
        <v>7.3109000000000002</v>
      </c>
      <c r="AA38" s="67">
        <f t="shared" si="11"/>
        <v>5</v>
      </c>
    </row>
    <row r="39" spans="1:27" x14ac:dyDescent="0.3">
      <c r="A39" s="63" t="s">
        <v>149</v>
      </c>
      <c r="B39" s="64">
        <f>VLOOKUP($A39,'Return Data'!$B$7:$R$2843,3,0)</f>
        <v>44332</v>
      </c>
      <c r="C39" s="65">
        <f>VLOOKUP($A39,'Return Data'!$B$7:$R$2843,4,0)</f>
        <v>1157.5309</v>
      </c>
      <c r="D39" s="65">
        <f>VLOOKUP($A39,'Return Data'!$B$7:$R$2843,5,0)</f>
        <v>3.1600999999999999</v>
      </c>
      <c r="E39" s="66">
        <f t="shared" si="0"/>
        <v>32</v>
      </c>
      <c r="F39" s="65">
        <f>VLOOKUP($A39,'Return Data'!$B$7:$R$2843,6,0)</f>
        <v>3.3329</v>
      </c>
      <c r="G39" s="66">
        <f t="shared" si="1"/>
        <v>16</v>
      </c>
      <c r="H39" s="65">
        <f>VLOOKUP($A39,'Return Data'!$B$7:$R$2843,7,0)</f>
        <v>3.1313</v>
      </c>
      <c r="I39" s="66">
        <f t="shared" si="2"/>
        <v>31</v>
      </c>
      <c r="J39" s="65">
        <f>VLOOKUP($A39,'Return Data'!$B$7:$R$2843,8,0)</f>
        <v>3.0468999999999999</v>
      </c>
      <c r="K39" s="66">
        <f t="shared" si="3"/>
        <v>27</v>
      </c>
      <c r="L39" s="65">
        <f>VLOOKUP($A39,'Return Data'!$B$7:$R$2843,9,0)</f>
        <v>3.0922000000000001</v>
      </c>
      <c r="M39" s="66">
        <f t="shared" si="4"/>
        <v>32</v>
      </c>
      <c r="N39" s="65">
        <f>VLOOKUP($A39,'Return Data'!$B$7:$R$2843,10,0)</f>
        <v>3.1164999999999998</v>
      </c>
      <c r="O39" s="66">
        <f t="shared" si="5"/>
        <v>32</v>
      </c>
      <c r="P39" s="65">
        <f>VLOOKUP($A39,'Return Data'!$B$7:$R$2843,11,0)</f>
        <v>3.0135999999999998</v>
      </c>
      <c r="Q39" s="66">
        <f t="shared" si="6"/>
        <v>37</v>
      </c>
      <c r="R39" s="65">
        <f>VLOOKUP($A39,'Return Data'!$B$7:$R$2843,12,0)</f>
        <v>3.0743999999999998</v>
      </c>
      <c r="S39" s="66">
        <f t="shared" si="7"/>
        <v>36</v>
      </c>
      <c r="T39" s="65">
        <f>VLOOKUP($A39,'Return Data'!$B$7:$R$2843,13,0)</f>
        <v>3.0994999999999999</v>
      </c>
      <c r="U39" s="66">
        <f t="shared" si="12"/>
        <v>32</v>
      </c>
      <c r="V39" s="65">
        <f>VLOOKUP($A39,'Return Data'!$B$7:$R$2843,17,0)</f>
        <v>4.2122000000000002</v>
      </c>
      <c r="W39" s="66">
        <f t="shared" si="15"/>
        <v>32</v>
      </c>
      <c r="X39" s="65"/>
      <c r="Y39" s="66"/>
      <c r="Z39" s="65">
        <f>VLOOKUP($A39,'Return Data'!$B$7:$R$2843,16,0)</f>
        <v>4.9692999999999996</v>
      </c>
      <c r="AA39" s="67">
        <f t="shared" si="11"/>
        <v>35</v>
      </c>
    </row>
    <row r="40" spans="1:27" x14ac:dyDescent="0.3">
      <c r="A40" s="63" t="s">
        <v>150</v>
      </c>
      <c r="B40" s="64">
        <f>VLOOKUP($A40,'Return Data'!$B$7:$R$2843,3,0)</f>
        <v>44332</v>
      </c>
      <c r="C40" s="65">
        <f>VLOOKUP($A40,'Return Data'!$B$7:$R$2843,4,0)</f>
        <v>269.17450000000002</v>
      </c>
      <c r="D40" s="65">
        <f>VLOOKUP($A40,'Return Data'!$B$7:$R$2843,5,0)</f>
        <v>3.3496000000000001</v>
      </c>
      <c r="E40" s="66">
        <f t="shared" si="0"/>
        <v>8</v>
      </c>
      <c r="F40" s="65">
        <f>VLOOKUP($A40,'Return Data'!$B$7:$R$2843,6,0)</f>
        <v>3.4136000000000002</v>
      </c>
      <c r="G40" s="66">
        <f t="shared" si="1"/>
        <v>7</v>
      </c>
      <c r="H40" s="65">
        <f>VLOOKUP($A40,'Return Data'!$B$7:$R$2843,7,0)</f>
        <v>3.2332000000000001</v>
      </c>
      <c r="I40" s="66">
        <f t="shared" si="2"/>
        <v>14</v>
      </c>
      <c r="J40" s="65">
        <f>VLOOKUP($A40,'Return Data'!$B$7:$R$2843,8,0)</f>
        <v>3.1555</v>
      </c>
      <c r="K40" s="66">
        <f t="shared" si="3"/>
        <v>11</v>
      </c>
      <c r="L40" s="65">
        <f>VLOOKUP($A40,'Return Data'!$B$7:$R$2843,9,0)</f>
        <v>3.2804000000000002</v>
      </c>
      <c r="M40" s="66">
        <f t="shared" si="4"/>
        <v>4</v>
      </c>
      <c r="N40" s="65">
        <f>VLOOKUP($A40,'Return Data'!$B$7:$R$2843,10,0)</f>
        <v>3.3448000000000002</v>
      </c>
      <c r="O40" s="66">
        <f t="shared" si="5"/>
        <v>7</v>
      </c>
      <c r="P40" s="65">
        <f>VLOOKUP($A40,'Return Data'!$B$7:$R$2843,11,0)</f>
        <v>3.2277</v>
      </c>
      <c r="Q40" s="66">
        <f t="shared" si="6"/>
        <v>14</v>
      </c>
      <c r="R40" s="65">
        <f>VLOOKUP($A40,'Return Data'!$B$7:$R$2843,12,0)</f>
        <v>3.2572000000000001</v>
      </c>
      <c r="S40" s="66">
        <f t="shared" si="7"/>
        <v>11</v>
      </c>
      <c r="T40" s="65">
        <f>VLOOKUP($A40,'Return Data'!$B$7:$R$2843,13,0)</f>
        <v>3.4750999999999999</v>
      </c>
      <c r="U40" s="66">
        <f t="shared" si="12"/>
        <v>4</v>
      </c>
      <c r="V40" s="65">
        <f>VLOOKUP($A40,'Return Data'!$B$7:$R$2843,17,0)</f>
        <v>4.7672999999999996</v>
      </c>
      <c r="W40" s="66">
        <f t="shared" si="15"/>
        <v>7</v>
      </c>
      <c r="X40" s="65">
        <f>VLOOKUP($A40,'Return Data'!$B$7:$R$2843,14,0)</f>
        <v>5.7221000000000002</v>
      </c>
      <c r="Y40" s="66">
        <f t="shared" ref="Y40:Y49" si="16">RANK(X40,X$8:X$50,0)</f>
        <v>6</v>
      </c>
      <c r="Z40" s="65">
        <f>VLOOKUP($A40,'Return Data'!$B$7:$R$2843,16,0)</f>
        <v>7.2915000000000001</v>
      </c>
      <c r="AA40" s="67">
        <f t="shared" si="11"/>
        <v>8</v>
      </c>
    </row>
    <row r="41" spans="1:27" x14ac:dyDescent="0.3">
      <c r="A41" s="63" t="s">
        <v>151</v>
      </c>
      <c r="B41" s="64">
        <f>VLOOKUP($A41,'Return Data'!$B$7:$R$2843,3,0)</f>
        <v>44332</v>
      </c>
      <c r="C41" s="65">
        <f>VLOOKUP($A41,'Return Data'!$B$7:$R$2843,4,0)</f>
        <v>2919.3107199999999</v>
      </c>
      <c r="D41" s="65">
        <f>VLOOKUP($A41,'Return Data'!$B$7:$R$2843,5,0)</f>
        <v>3.2610999999999999</v>
      </c>
      <c r="E41" s="66">
        <f t="shared" si="0"/>
        <v>19</v>
      </c>
      <c r="F41" s="65">
        <f>VLOOKUP($A41,'Return Data'!$B$7:$R$2843,6,0)</f>
        <v>3.2509999999999999</v>
      </c>
      <c r="G41" s="66">
        <f t="shared" si="1"/>
        <v>30</v>
      </c>
      <c r="H41" s="65">
        <f>VLOOKUP($A41,'Return Data'!$B$7:$R$2843,7,0)</f>
        <v>3.1821000000000002</v>
      </c>
      <c r="I41" s="66">
        <f t="shared" si="2"/>
        <v>20</v>
      </c>
      <c r="J41" s="65">
        <f>VLOOKUP($A41,'Return Data'!$B$7:$R$2843,8,0)</f>
        <v>3.1335000000000002</v>
      </c>
      <c r="K41" s="66">
        <f t="shared" si="3"/>
        <v>13</v>
      </c>
      <c r="L41" s="65">
        <f>VLOOKUP($A41,'Return Data'!$B$7:$R$2843,9,0)</f>
        <v>3.1358999999999999</v>
      </c>
      <c r="M41" s="66">
        <f t="shared" si="4"/>
        <v>24</v>
      </c>
      <c r="N41" s="65">
        <f>VLOOKUP($A41,'Return Data'!$B$7:$R$2843,10,0)</f>
        <v>3.1993999999999998</v>
      </c>
      <c r="O41" s="66">
        <f t="shared" si="5"/>
        <v>27</v>
      </c>
      <c r="P41" s="65">
        <f>VLOOKUP($A41,'Return Data'!$B$7:$R$2843,11,0)</f>
        <v>3.1086999999999998</v>
      </c>
      <c r="Q41" s="66">
        <f t="shared" si="6"/>
        <v>31</v>
      </c>
      <c r="R41" s="65">
        <f>VLOOKUP($A41,'Return Data'!$B$7:$R$2843,12,0)</f>
        <v>3.1433</v>
      </c>
      <c r="S41" s="66">
        <f t="shared" si="7"/>
        <v>32</v>
      </c>
      <c r="T41" s="65">
        <f>VLOOKUP($A41,'Return Data'!$B$7:$R$2843,13,0)</f>
        <v>3.2231999999999998</v>
      </c>
      <c r="U41" s="66">
        <f t="shared" si="12"/>
        <v>30</v>
      </c>
      <c r="V41" s="65">
        <f>VLOOKUP($A41,'Return Data'!$B$7:$R$2843,17,0)</f>
        <v>4.2927</v>
      </c>
      <c r="W41" s="66">
        <f t="shared" si="15"/>
        <v>30</v>
      </c>
      <c r="X41" s="65">
        <f>VLOOKUP($A41,'Return Data'!$B$7:$R$2843,14,0)</f>
        <v>2.2172000000000001</v>
      </c>
      <c r="Y41" s="66">
        <f t="shared" si="16"/>
        <v>34</v>
      </c>
      <c r="Z41" s="65">
        <f>VLOOKUP($A41,'Return Data'!$B$7:$R$2843,16,0)</f>
        <v>6.0345000000000004</v>
      </c>
      <c r="AA41" s="67">
        <f t="shared" si="11"/>
        <v>34</v>
      </c>
    </row>
    <row r="42" spans="1:27" x14ac:dyDescent="0.3">
      <c r="A42" s="63" t="s">
        <v>152</v>
      </c>
      <c r="B42" s="64">
        <f>VLOOKUP($A42,'Return Data'!$B$7:$R$2843,3,0)</f>
        <v>44332</v>
      </c>
      <c r="C42" s="65">
        <f>VLOOKUP($A42,'Return Data'!$B$7:$R$2843,4,0)</f>
        <v>33.110300000000002</v>
      </c>
      <c r="D42" s="65">
        <f>VLOOKUP($A42,'Return Data'!$B$7:$R$2843,5,0)</f>
        <v>4.4657</v>
      </c>
      <c r="E42" s="66">
        <f t="shared" si="0"/>
        <v>1</v>
      </c>
      <c r="F42" s="65">
        <f>VLOOKUP($A42,'Return Data'!$B$7:$R$2843,6,0)</f>
        <v>4.3376000000000001</v>
      </c>
      <c r="G42" s="66">
        <f t="shared" si="1"/>
        <v>1</v>
      </c>
      <c r="H42" s="65">
        <f>VLOOKUP($A42,'Return Data'!$B$7:$R$2843,7,0)</f>
        <v>4.3028000000000004</v>
      </c>
      <c r="I42" s="66">
        <f t="shared" si="2"/>
        <v>1</v>
      </c>
      <c r="J42" s="65">
        <f>VLOOKUP($A42,'Return Data'!$B$7:$R$2843,8,0)</f>
        <v>4.3537999999999997</v>
      </c>
      <c r="K42" s="66">
        <f t="shared" si="3"/>
        <v>1</v>
      </c>
      <c r="L42" s="65">
        <f>VLOOKUP($A42,'Return Data'!$B$7:$R$2843,9,0)</f>
        <v>4.6365999999999996</v>
      </c>
      <c r="M42" s="66">
        <f t="shared" si="4"/>
        <v>1</v>
      </c>
      <c r="N42" s="65">
        <f>VLOOKUP($A42,'Return Data'!$B$7:$R$2843,10,0)</f>
        <v>4.6714000000000002</v>
      </c>
      <c r="O42" s="66">
        <f t="shared" si="5"/>
        <v>1</v>
      </c>
      <c r="P42" s="65">
        <f>VLOOKUP($A42,'Return Data'!$B$7:$R$2843,11,0)</f>
        <v>4.5711000000000004</v>
      </c>
      <c r="Q42" s="66">
        <f t="shared" si="6"/>
        <v>1</v>
      </c>
      <c r="R42" s="65">
        <f>VLOOKUP($A42,'Return Data'!$B$7:$R$2843,12,0)</f>
        <v>4.7826000000000004</v>
      </c>
      <c r="S42" s="66">
        <f t="shared" si="7"/>
        <v>1</v>
      </c>
      <c r="T42" s="65">
        <f>VLOOKUP($A42,'Return Data'!$B$7:$R$2843,13,0)</f>
        <v>4.8249000000000004</v>
      </c>
      <c r="U42" s="66">
        <f t="shared" si="12"/>
        <v>1</v>
      </c>
      <c r="V42" s="65">
        <f>VLOOKUP($A42,'Return Data'!$B$7:$R$2843,17,0)</f>
        <v>5.7558999999999996</v>
      </c>
      <c r="W42" s="66">
        <f t="shared" si="15"/>
        <v>1</v>
      </c>
      <c r="X42" s="65">
        <f>VLOOKUP($A42,'Return Data'!$B$7:$R$2843,14,0)</f>
        <v>6.4310999999999998</v>
      </c>
      <c r="Y42" s="66">
        <f t="shared" si="16"/>
        <v>1</v>
      </c>
      <c r="Z42" s="65">
        <f>VLOOKUP($A42,'Return Data'!$B$7:$R$2843,16,0)</f>
        <v>7.7598000000000003</v>
      </c>
      <c r="AA42" s="67">
        <f t="shared" si="11"/>
        <v>1</v>
      </c>
    </row>
    <row r="43" spans="1:27" x14ac:dyDescent="0.3">
      <c r="A43" s="63" t="s">
        <v>153</v>
      </c>
      <c r="B43" s="64">
        <f>VLOOKUP($A43,'Return Data'!$B$7:$R$2843,3,0)</f>
        <v>44332</v>
      </c>
      <c r="C43" s="65">
        <f>VLOOKUP($A43,'Return Data'!$B$7:$R$2843,4,0)</f>
        <v>27.8931</v>
      </c>
      <c r="D43" s="65">
        <f>VLOOKUP($A43,'Return Data'!$B$7:$R$2843,5,0)</f>
        <v>3.1408</v>
      </c>
      <c r="E43" s="66">
        <f t="shared" si="0"/>
        <v>33</v>
      </c>
      <c r="F43" s="65">
        <f>VLOOKUP($A43,'Return Data'!$B$7:$R$2843,6,0)</f>
        <v>3.4904999999999999</v>
      </c>
      <c r="G43" s="66">
        <f t="shared" si="1"/>
        <v>3</v>
      </c>
      <c r="H43" s="65">
        <f>VLOOKUP($A43,'Return Data'!$B$7:$R$2843,7,0)</f>
        <v>3.1612</v>
      </c>
      <c r="I43" s="66">
        <f t="shared" si="2"/>
        <v>23</v>
      </c>
      <c r="J43" s="65">
        <f>VLOOKUP($A43,'Return Data'!$B$7:$R$2843,8,0)</f>
        <v>3.0131999999999999</v>
      </c>
      <c r="K43" s="66">
        <f t="shared" si="3"/>
        <v>34</v>
      </c>
      <c r="L43" s="65">
        <f>VLOOKUP($A43,'Return Data'!$B$7:$R$2843,9,0)</f>
        <v>3.0916999999999999</v>
      </c>
      <c r="M43" s="66">
        <f t="shared" si="4"/>
        <v>33</v>
      </c>
      <c r="N43" s="65">
        <f>VLOOKUP($A43,'Return Data'!$B$7:$R$2843,10,0)</f>
        <v>3.0857000000000001</v>
      </c>
      <c r="O43" s="66">
        <f t="shared" si="5"/>
        <v>33</v>
      </c>
      <c r="P43" s="65">
        <f>VLOOKUP($A43,'Return Data'!$B$7:$R$2843,11,0)</f>
        <v>3.0225</v>
      </c>
      <c r="Q43" s="66">
        <f t="shared" si="6"/>
        <v>36</v>
      </c>
      <c r="R43" s="65">
        <f>VLOOKUP($A43,'Return Data'!$B$7:$R$2843,12,0)</f>
        <v>3.0754999999999999</v>
      </c>
      <c r="S43" s="66">
        <f t="shared" si="7"/>
        <v>35</v>
      </c>
      <c r="T43" s="65">
        <f>VLOOKUP($A43,'Return Data'!$B$7:$R$2843,13,0)</f>
        <v>3.0977999999999999</v>
      </c>
      <c r="U43" s="66">
        <f t="shared" si="12"/>
        <v>33</v>
      </c>
      <c r="V43" s="65">
        <f>VLOOKUP($A43,'Return Data'!$B$7:$R$2843,17,0)</f>
        <v>4.1807999999999996</v>
      </c>
      <c r="W43" s="66">
        <f t="shared" si="15"/>
        <v>34</v>
      </c>
      <c r="X43" s="65">
        <f>VLOOKUP($A43,'Return Data'!$B$7:$R$2843,14,0)</f>
        <v>5.0376000000000003</v>
      </c>
      <c r="Y43" s="66">
        <f t="shared" si="16"/>
        <v>31</v>
      </c>
      <c r="Z43" s="65">
        <f>VLOOKUP($A43,'Return Data'!$B$7:$R$2843,16,0)</f>
        <v>7.0208000000000004</v>
      </c>
      <c r="AA43" s="67">
        <f t="shared" si="11"/>
        <v>30</v>
      </c>
    </row>
    <row r="44" spans="1:27" x14ac:dyDescent="0.3">
      <c r="A44" s="63" t="s">
        <v>156</v>
      </c>
      <c r="B44" s="64">
        <f>VLOOKUP($A44,'Return Data'!$B$7:$R$2843,3,0)</f>
        <v>44332</v>
      </c>
      <c r="C44" s="65">
        <f>VLOOKUP($A44,'Return Data'!$B$7:$R$2843,4,0)</f>
        <v>3234.3723</v>
      </c>
      <c r="D44" s="65">
        <f>VLOOKUP($A44,'Return Data'!$B$7:$R$2843,5,0)</f>
        <v>3.2368000000000001</v>
      </c>
      <c r="E44" s="66">
        <f t="shared" si="0"/>
        <v>25</v>
      </c>
      <c r="F44" s="65">
        <f>VLOOKUP($A44,'Return Data'!$B$7:$R$2843,6,0)</f>
        <v>3.3447</v>
      </c>
      <c r="G44" s="66">
        <f t="shared" si="1"/>
        <v>13</v>
      </c>
      <c r="H44" s="65">
        <f>VLOOKUP($A44,'Return Data'!$B$7:$R$2843,7,0)</f>
        <v>3.1061999999999999</v>
      </c>
      <c r="I44" s="66">
        <f t="shared" si="2"/>
        <v>34</v>
      </c>
      <c r="J44" s="65">
        <f>VLOOKUP($A44,'Return Data'!$B$7:$R$2843,8,0)</f>
        <v>3.0379</v>
      </c>
      <c r="K44" s="66">
        <f t="shared" si="3"/>
        <v>30</v>
      </c>
      <c r="L44" s="65">
        <f>VLOOKUP($A44,'Return Data'!$B$7:$R$2843,9,0)</f>
        <v>3.1200999999999999</v>
      </c>
      <c r="M44" s="66">
        <f t="shared" si="4"/>
        <v>27</v>
      </c>
      <c r="N44" s="65">
        <f>VLOOKUP($A44,'Return Data'!$B$7:$R$2843,10,0)</f>
        <v>3.2667000000000002</v>
      </c>
      <c r="O44" s="66">
        <f t="shared" si="5"/>
        <v>19</v>
      </c>
      <c r="P44" s="65">
        <f>VLOOKUP($A44,'Return Data'!$B$7:$R$2843,11,0)</f>
        <v>3.1495000000000002</v>
      </c>
      <c r="Q44" s="66">
        <f t="shared" si="6"/>
        <v>25</v>
      </c>
      <c r="R44" s="65">
        <f>VLOOKUP($A44,'Return Data'!$B$7:$R$2843,12,0)</f>
        <v>3.2145000000000001</v>
      </c>
      <c r="S44" s="66">
        <f t="shared" si="7"/>
        <v>24</v>
      </c>
      <c r="T44" s="65">
        <f>VLOOKUP($A44,'Return Data'!$B$7:$R$2843,13,0)</f>
        <v>3.3456000000000001</v>
      </c>
      <c r="U44" s="66">
        <f t="shared" si="12"/>
        <v>17</v>
      </c>
      <c r="V44" s="65">
        <f>VLOOKUP($A44,'Return Data'!$B$7:$R$2843,17,0)</f>
        <v>4.6245000000000003</v>
      </c>
      <c r="W44" s="66">
        <f t="shared" si="15"/>
        <v>20</v>
      </c>
      <c r="X44" s="65">
        <f>VLOOKUP($A44,'Return Data'!$B$7:$R$2843,14,0)</f>
        <v>5.5815000000000001</v>
      </c>
      <c r="Y44" s="66">
        <f t="shared" si="16"/>
        <v>21</v>
      </c>
      <c r="Z44" s="65">
        <f>VLOOKUP($A44,'Return Data'!$B$7:$R$2843,16,0)</f>
        <v>7.2065000000000001</v>
      </c>
      <c r="AA44" s="67">
        <f t="shared" si="11"/>
        <v>25</v>
      </c>
    </row>
    <row r="45" spans="1:27" x14ac:dyDescent="0.3">
      <c r="A45" s="63" t="s">
        <v>157</v>
      </c>
      <c r="B45" s="64">
        <f>VLOOKUP($A45,'Return Data'!$B$7:$R$2843,3,0)</f>
        <v>44332</v>
      </c>
      <c r="C45" s="65">
        <f>VLOOKUP($A45,'Return Data'!$B$7:$R$2843,4,0)</f>
        <v>43.5732</v>
      </c>
      <c r="D45" s="65">
        <f>VLOOKUP($A45,'Return Data'!$B$7:$R$2843,5,0)</f>
        <v>3.2671999999999999</v>
      </c>
      <c r="E45" s="66">
        <f t="shared" si="0"/>
        <v>17</v>
      </c>
      <c r="F45" s="65">
        <f>VLOOKUP($A45,'Return Data'!$B$7:$R$2843,6,0)</f>
        <v>3.2677999999999998</v>
      </c>
      <c r="G45" s="66">
        <f t="shared" si="1"/>
        <v>25</v>
      </c>
      <c r="H45" s="65">
        <f>VLOOKUP($A45,'Return Data'!$B$7:$R$2843,7,0)</f>
        <v>3.3169</v>
      </c>
      <c r="I45" s="66">
        <f t="shared" si="2"/>
        <v>6</v>
      </c>
      <c r="J45" s="65">
        <f>VLOOKUP($A45,'Return Data'!$B$7:$R$2843,8,0)</f>
        <v>3.2229999999999999</v>
      </c>
      <c r="K45" s="66">
        <f t="shared" si="3"/>
        <v>4</v>
      </c>
      <c r="L45" s="65">
        <f>VLOOKUP($A45,'Return Data'!$B$7:$R$2843,9,0)</f>
        <v>3.242</v>
      </c>
      <c r="M45" s="66">
        <f t="shared" si="4"/>
        <v>11</v>
      </c>
      <c r="N45" s="65">
        <f>VLOOKUP($A45,'Return Data'!$B$7:$R$2843,10,0)</f>
        <v>3.3351999999999999</v>
      </c>
      <c r="O45" s="66">
        <f t="shared" si="5"/>
        <v>10</v>
      </c>
      <c r="P45" s="65">
        <f>VLOOKUP($A45,'Return Data'!$B$7:$R$2843,11,0)</f>
        <v>3.2342</v>
      </c>
      <c r="Q45" s="66">
        <f t="shared" si="6"/>
        <v>13</v>
      </c>
      <c r="R45" s="65">
        <f>VLOOKUP($A45,'Return Data'!$B$7:$R$2843,12,0)</f>
        <v>3.2888000000000002</v>
      </c>
      <c r="S45" s="66">
        <f t="shared" si="7"/>
        <v>7</v>
      </c>
      <c r="T45" s="65">
        <f>VLOOKUP($A45,'Return Data'!$B$7:$R$2843,13,0)</f>
        <v>3.3875999999999999</v>
      </c>
      <c r="U45" s="66">
        <f t="shared" si="12"/>
        <v>12</v>
      </c>
      <c r="V45" s="65">
        <f>VLOOKUP($A45,'Return Data'!$B$7:$R$2843,17,0)</f>
        <v>4.6727999999999996</v>
      </c>
      <c r="W45" s="66">
        <f t="shared" si="15"/>
        <v>17</v>
      </c>
      <c r="X45" s="65">
        <f>VLOOKUP($A45,'Return Data'!$B$7:$R$2843,14,0)</f>
        <v>5.6466000000000003</v>
      </c>
      <c r="Y45" s="66">
        <f t="shared" si="16"/>
        <v>15</v>
      </c>
      <c r="Z45" s="65">
        <f>VLOOKUP($A45,'Return Data'!$B$7:$R$2843,16,0)</f>
        <v>7.2619999999999996</v>
      </c>
      <c r="AA45" s="67">
        <f t="shared" si="11"/>
        <v>15</v>
      </c>
    </row>
    <row r="46" spans="1:27" x14ac:dyDescent="0.3">
      <c r="A46" s="63" t="s">
        <v>158</v>
      </c>
      <c r="B46" s="64">
        <f>VLOOKUP($A46,'Return Data'!$B$7:$R$2843,3,0)</f>
        <v>44332</v>
      </c>
      <c r="C46" s="65">
        <f>VLOOKUP($A46,'Return Data'!$B$7:$R$2843,4,0)</f>
        <v>3260.6936000000001</v>
      </c>
      <c r="D46" s="65">
        <f>VLOOKUP($A46,'Return Data'!$B$7:$R$2843,5,0)</f>
        <v>3.2387000000000001</v>
      </c>
      <c r="E46" s="66">
        <f t="shared" si="0"/>
        <v>24</v>
      </c>
      <c r="F46" s="65">
        <f>VLOOKUP($A46,'Return Data'!$B$7:$R$2843,6,0)</f>
        <v>3.4752000000000001</v>
      </c>
      <c r="G46" s="66">
        <f t="shared" si="1"/>
        <v>4</v>
      </c>
      <c r="H46" s="65">
        <f>VLOOKUP($A46,'Return Data'!$B$7:$R$2843,7,0)</f>
        <v>3.1671999999999998</v>
      </c>
      <c r="I46" s="66">
        <f t="shared" si="2"/>
        <v>22</v>
      </c>
      <c r="J46" s="65">
        <f>VLOOKUP($A46,'Return Data'!$B$7:$R$2843,8,0)</f>
        <v>3.0373999999999999</v>
      </c>
      <c r="K46" s="66">
        <f t="shared" si="3"/>
        <v>31</v>
      </c>
      <c r="L46" s="65">
        <f>VLOOKUP($A46,'Return Data'!$B$7:$R$2843,9,0)</f>
        <v>3.1711</v>
      </c>
      <c r="M46" s="66">
        <f t="shared" si="4"/>
        <v>18</v>
      </c>
      <c r="N46" s="65">
        <f>VLOOKUP($A46,'Return Data'!$B$7:$R$2843,10,0)</f>
        <v>3.2589999999999999</v>
      </c>
      <c r="O46" s="66">
        <f t="shared" si="5"/>
        <v>20</v>
      </c>
      <c r="P46" s="65">
        <f>VLOOKUP($A46,'Return Data'!$B$7:$R$2843,11,0)</f>
        <v>3.1421999999999999</v>
      </c>
      <c r="Q46" s="66">
        <f t="shared" si="6"/>
        <v>27</v>
      </c>
      <c r="R46" s="65">
        <f>VLOOKUP($A46,'Return Data'!$B$7:$R$2843,12,0)</f>
        <v>3.2275999999999998</v>
      </c>
      <c r="S46" s="66">
        <f t="shared" si="7"/>
        <v>18</v>
      </c>
      <c r="T46" s="65">
        <f>VLOOKUP($A46,'Return Data'!$B$7:$R$2843,13,0)</f>
        <v>3.3635000000000002</v>
      </c>
      <c r="U46" s="66">
        <f t="shared" si="12"/>
        <v>15</v>
      </c>
      <c r="V46" s="65">
        <f>VLOOKUP($A46,'Return Data'!$B$7:$R$2843,17,0)</f>
        <v>4.7499000000000002</v>
      </c>
      <c r="W46" s="66">
        <f t="shared" si="15"/>
        <v>10</v>
      </c>
      <c r="X46" s="65">
        <f>VLOOKUP($A46,'Return Data'!$B$7:$R$2843,14,0)</f>
        <v>5.6843000000000004</v>
      </c>
      <c r="Y46" s="66">
        <f t="shared" si="16"/>
        <v>10</v>
      </c>
      <c r="Z46" s="65">
        <f>VLOOKUP($A46,'Return Data'!$B$7:$R$2843,16,0)</f>
        <v>7.3106999999999998</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44332</v>
      </c>
      <c r="C48" s="65">
        <f>VLOOKUP($A48,'Return Data'!$B$7:$R$2843,4,0)</f>
        <v>1990.1669999999999</v>
      </c>
      <c r="D48" s="65">
        <f>VLOOKUP($A48,'Return Data'!$B$7:$R$2843,5,0)</f>
        <v>3.3144</v>
      </c>
      <c r="E48" s="66">
        <f t="shared" si="0"/>
        <v>11</v>
      </c>
      <c r="F48" s="65">
        <f>VLOOKUP($A48,'Return Data'!$B$7:$R$2843,6,0)</f>
        <v>3.3241000000000001</v>
      </c>
      <c r="G48" s="66">
        <f t="shared" si="1"/>
        <v>19</v>
      </c>
      <c r="H48" s="65">
        <f>VLOOKUP($A48,'Return Data'!$B$7:$R$2843,7,0)</f>
        <v>3.2711000000000001</v>
      </c>
      <c r="I48" s="66">
        <f t="shared" si="2"/>
        <v>11</v>
      </c>
      <c r="J48" s="65">
        <f>VLOOKUP($A48,'Return Data'!$B$7:$R$2843,8,0)</f>
        <v>3.1751</v>
      </c>
      <c r="K48" s="66">
        <f t="shared" si="3"/>
        <v>10</v>
      </c>
      <c r="L48" s="65">
        <f>VLOOKUP($A48,'Return Data'!$B$7:$R$2843,9,0)</f>
        <v>3.2193999999999998</v>
      </c>
      <c r="M48" s="66">
        <f t="shared" si="4"/>
        <v>12</v>
      </c>
      <c r="N48" s="65">
        <f>VLOOKUP($A48,'Return Data'!$B$7:$R$2843,10,0)</f>
        <v>3.3454000000000002</v>
      </c>
      <c r="O48" s="66">
        <f t="shared" si="5"/>
        <v>6</v>
      </c>
      <c r="P48" s="65">
        <f>VLOOKUP($A48,'Return Data'!$B$7:$R$2843,11,0)</f>
        <v>3.2178</v>
      </c>
      <c r="Q48" s="66">
        <f t="shared" si="6"/>
        <v>15</v>
      </c>
      <c r="R48" s="65">
        <f>VLOOKUP($A48,'Return Data'!$B$7:$R$2843,12,0)</f>
        <v>3.2664</v>
      </c>
      <c r="S48" s="66">
        <f t="shared" si="7"/>
        <v>10</v>
      </c>
      <c r="T48" s="65">
        <f>VLOOKUP($A48,'Return Data'!$B$7:$R$2843,13,0)</f>
        <v>3.3921000000000001</v>
      </c>
      <c r="U48" s="66">
        <f t="shared" si="12"/>
        <v>11</v>
      </c>
      <c r="V48" s="65">
        <f>VLOOKUP($A48,'Return Data'!$B$7:$R$2843,17,0)</f>
        <v>4.7096999999999998</v>
      </c>
      <c r="W48" s="66">
        <f t="shared" si="15"/>
        <v>13</v>
      </c>
      <c r="X48" s="65">
        <f>VLOOKUP($A48,'Return Data'!$B$7:$R$2843,14,0)</f>
        <v>4.3784999999999998</v>
      </c>
      <c r="Y48" s="66">
        <f t="shared" si="16"/>
        <v>33</v>
      </c>
      <c r="Z48" s="65">
        <f>VLOOKUP($A48,'Return Data'!$B$7:$R$2843,16,0)</f>
        <v>6.7576999999999998</v>
      </c>
      <c r="AA48" s="67">
        <f t="shared" si="11"/>
        <v>31</v>
      </c>
    </row>
    <row r="49" spans="1:27" x14ac:dyDescent="0.3">
      <c r="A49" s="63" t="s">
        <v>161</v>
      </c>
      <c r="B49" s="64">
        <f>VLOOKUP($A49,'Return Data'!$B$7:$R$2843,3,0)</f>
        <v>44332</v>
      </c>
      <c r="C49" s="65">
        <f>VLOOKUP($A49,'Return Data'!$B$7:$R$2843,4,0)</f>
        <v>3384.0293999999999</v>
      </c>
      <c r="D49" s="65">
        <f>VLOOKUP($A49,'Return Data'!$B$7:$R$2843,5,0)</f>
        <v>3.2803</v>
      </c>
      <c r="E49" s="66">
        <f t="shared" si="0"/>
        <v>15</v>
      </c>
      <c r="F49" s="65">
        <f>VLOOKUP($A49,'Return Data'!$B$7:$R$2843,6,0)</f>
        <v>3.2618</v>
      </c>
      <c r="G49" s="66">
        <f t="shared" si="1"/>
        <v>27</v>
      </c>
      <c r="H49" s="65">
        <f>VLOOKUP($A49,'Return Data'!$B$7:$R$2843,7,0)</f>
        <v>3.2035</v>
      </c>
      <c r="I49" s="66">
        <f t="shared" si="2"/>
        <v>17</v>
      </c>
      <c r="J49" s="65">
        <f>VLOOKUP($A49,'Return Data'!$B$7:$R$2843,8,0)</f>
        <v>3.0895000000000001</v>
      </c>
      <c r="K49" s="66">
        <f t="shared" si="3"/>
        <v>19</v>
      </c>
      <c r="L49" s="65">
        <f>VLOOKUP($A49,'Return Data'!$B$7:$R$2843,9,0)</f>
        <v>3.1778</v>
      </c>
      <c r="M49" s="66">
        <f t="shared" si="4"/>
        <v>16</v>
      </c>
      <c r="N49" s="65">
        <f>VLOOKUP($A49,'Return Data'!$B$7:$R$2843,10,0)</f>
        <v>3.2766000000000002</v>
      </c>
      <c r="O49" s="66">
        <f t="shared" si="5"/>
        <v>18</v>
      </c>
      <c r="P49" s="65">
        <f>VLOOKUP($A49,'Return Data'!$B$7:$R$2843,11,0)</f>
        <v>3.1707999999999998</v>
      </c>
      <c r="Q49" s="66">
        <f t="shared" si="6"/>
        <v>21</v>
      </c>
      <c r="R49" s="65">
        <f>VLOOKUP($A49,'Return Data'!$B$7:$R$2843,12,0)</f>
        <v>3.2376</v>
      </c>
      <c r="S49" s="66">
        <f t="shared" si="7"/>
        <v>14</v>
      </c>
      <c r="T49" s="65">
        <f>VLOOKUP($A49,'Return Data'!$B$7:$R$2843,13,0)</f>
        <v>3.3643999999999998</v>
      </c>
      <c r="U49" s="66">
        <f t="shared" si="12"/>
        <v>14</v>
      </c>
      <c r="V49" s="65">
        <f>VLOOKUP($A49,'Return Data'!$B$7:$R$2843,17,0)</f>
        <v>4.6711999999999998</v>
      </c>
      <c r="W49" s="66">
        <f t="shared" si="15"/>
        <v>18</v>
      </c>
      <c r="X49" s="65">
        <f>VLOOKUP($A49,'Return Data'!$B$7:$R$2843,14,0)</f>
        <v>5.6440999999999999</v>
      </c>
      <c r="Y49" s="66">
        <f t="shared" si="16"/>
        <v>16</v>
      </c>
      <c r="Z49" s="65">
        <f>VLOOKUP($A49,'Return Data'!$B$7:$R$2843,16,0)</f>
        <v>7.2408999999999999</v>
      </c>
      <c r="AA49" s="67">
        <f t="shared" si="11"/>
        <v>20</v>
      </c>
    </row>
    <row r="50" spans="1:27" x14ac:dyDescent="0.3">
      <c r="A50" s="63" t="s">
        <v>162</v>
      </c>
      <c r="B50" s="64">
        <f>VLOOKUP($A50,'Return Data'!$B$7:$R$2843,3,0)</f>
        <v>44332</v>
      </c>
      <c r="C50" s="65">
        <f>VLOOKUP($A50,'Return Data'!$B$7:$R$2843,4,0)</f>
        <v>1116.2915</v>
      </c>
      <c r="D50" s="65">
        <f>VLOOKUP($A50,'Return Data'!$B$7:$R$2843,5,0)</f>
        <v>3.0478999999999998</v>
      </c>
      <c r="E50" s="66">
        <f t="shared" si="0"/>
        <v>36</v>
      </c>
      <c r="F50" s="65">
        <f>VLOOKUP($A50,'Return Data'!$B$7:$R$2843,6,0)</f>
        <v>3.0503999999999998</v>
      </c>
      <c r="G50" s="66">
        <f t="shared" si="1"/>
        <v>39</v>
      </c>
      <c r="H50" s="65">
        <f>VLOOKUP($A50,'Return Data'!$B$7:$R$2843,7,0)</f>
        <v>3.0318999999999998</v>
      </c>
      <c r="I50" s="66">
        <f t="shared" si="2"/>
        <v>36</v>
      </c>
      <c r="J50" s="65">
        <f>VLOOKUP($A50,'Return Data'!$B$7:$R$2843,8,0)</f>
        <v>3.0545</v>
      </c>
      <c r="K50" s="66">
        <f t="shared" si="3"/>
        <v>25</v>
      </c>
      <c r="L50" s="65">
        <f>VLOOKUP($A50,'Return Data'!$B$7:$R$2843,9,0)</f>
        <v>3.0468000000000002</v>
      </c>
      <c r="M50" s="66">
        <f t="shared" si="4"/>
        <v>35</v>
      </c>
      <c r="N50" s="65">
        <f>VLOOKUP($A50,'Return Data'!$B$7:$R$2843,10,0)</f>
        <v>3.0301999999999998</v>
      </c>
      <c r="O50" s="66">
        <f t="shared" si="5"/>
        <v>34</v>
      </c>
      <c r="P50" s="65">
        <f>VLOOKUP($A50,'Return Data'!$B$7:$R$2843,11,0)</f>
        <v>2.9733000000000001</v>
      </c>
      <c r="Q50" s="66">
        <f t="shared" si="6"/>
        <v>38</v>
      </c>
      <c r="R50" s="65">
        <f>VLOOKUP($A50,'Return Data'!$B$7:$R$2843,12,0)</f>
        <v>3.0148000000000001</v>
      </c>
      <c r="S50" s="66">
        <f t="shared" si="7"/>
        <v>38</v>
      </c>
      <c r="T50" s="65">
        <f>VLOOKUP($A50,'Return Data'!$B$7:$R$2843,13,0)</f>
        <v>3.0489000000000002</v>
      </c>
      <c r="U50" s="66">
        <f t="shared" si="12"/>
        <v>35</v>
      </c>
      <c r="V50" s="65"/>
      <c r="W50" s="66"/>
      <c r="X50" s="65"/>
      <c r="Y50" s="66"/>
      <c r="Z50" s="65">
        <f>VLOOKUP($A50,'Return Data'!$B$7:$R$2843,16,0)</f>
        <v>4.8209999999999997</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3.1649093023255812</v>
      </c>
      <c r="E52" s="74"/>
      <c r="F52" s="75">
        <f>AVERAGE(F8:F50)</f>
        <v>3.2223441860465112</v>
      </c>
      <c r="G52" s="74"/>
      <c r="H52" s="75">
        <f>AVERAGE(H8:H50)</f>
        <v>3.1149860465116288</v>
      </c>
      <c r="I52" s="74"/>
      <c r="J52" s="75">
        <f>AVERAGE(J8:J50)</f>
        <v>3.014576744186046</v>
      </c>
      <c r="K52" s="74"/>
      <c r="L52" s="75">
        <f>AVERAGE(L8:L50)</f>
        <v>3.0844767441860457</v>
      </c>
      <c r="M52" s="74"/>
      <c r="N52" s="75">
        <f>AVERAGE(N8:N50)</f>
        <v>3.1598162790697684</v>
      </c>
      <c r="O52" s="74"/>
      <c r="P52" s="75">
        <f>AVERAGE(P8:P50)</f>
        <v>3.1072186046511621</v>
      </c>
      <c r="Q52" s="74"/>
      <c r="R52" s="75">
        <f>AVERAGE(R8:R50)</f>
        <v>3.1511953488372084</v>
      </c>
      <c r="S52" s="74"/>
      <c r="T52" s="75">
        <f>AVERAGE(T8:T50)</f>
        <v>3.2476615384615397</v>
      </c>
      <c r="U52" s="74"/>
      <c r="V52" s="75">
        <f>AVERAGE(V8:V50)</f>
        <v>4.4975222222222229</v>
      </c>
      <c r="W52" s="74"/>
      <c r="X52" s="75">
        <f>AVERAGE(X8:X50)</f>
        <v>5.3147400000000005</v>
      </c>
      <c r="Y52" s="74"/>
      <c r="Z52" s="75">
        <f>AVERAGE(Z8:Z50)</f>
        <v>6.417437209302328</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4.4657</v>
      </c>
      <c r="E54" s="78"/>
      <c r="F54" s="79">
        <f>MAX(F8:F50)</f>
        <v>4.3376000000000001</v>
      </c>
      <c r="G54" s="78"/>
      <c r="H54" s="79">
        <f>MAX(H8:H50)</f>
        <v>4.3028000000000004</v>
      </c>
      <c r="I54" s="78"/>
      <c r="J54" s="79">
        <f>MAX(J8:J50)</f>
        <v>4.3537999999999997</v>
      </c>
      <c r="K54" s="78"/>
      <c r="L54" s="79">
        <f>MAX(L8:L50)</f>
        <v>4.6365999999999996</v>
      </c>
      <c r="M54" s="78"/>
      <c r="N54" s="79">
        <f>MAX(N8:N50)</f>
        <v>4.6714000000000002</v>
      </c>
      <c r="O54" s="78"/>
      <c r="P54" s="79">
        <f>MAX(P8:P50)</f>
        <v>4.5711000000000004</v>
      </c>
      <c r="Q54" s="78"/>
      <c r="R54" s="79">
        <f>MAX(R8:R50)</f>
        <v>4.7826000000000004</v>
      </c>
      <c r="S54" s="78"/>
      <c r="T54" s="79">
        <f>MAX(T8:T50)</f>
        <v>4.8249000000000004</v>
      </c>
      <c r="U54" s="78"/>
      <c r="V54" s="79">
        <f>MAX(V8:V50)</f>
        <v>5.7558999999999996</v>
      </c>
      <c r="W54" s="78"/>
      <c r="X54" s="79">
        <f>MAX(X8:X50)</f>
        <v>6.4310999999999998</v>
      </c>
      <c r="Y54" s="78"/>
      <c r="Z54" s="79">
        <f>MAX(Z8:Z50)</f>
        <v>7.7598000000000003</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350</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44332</v>
      </c>
      <c r="C8" s="65">
        <f>VLOOKUP($A8,'Return Data'!$B$7:$R$2843,4,0)</f>
        <v>330.58710000000002</v>
      </c>
      <c r="D8" s="65">
        <f>VLOOKUP($A8,'Return Data'!$B$7:$R$2843,5,0)</f>
        <v>3.2574000000000001</v>
      </c>
      <c r="E8" s="66">
        <f t="shared" ref="E8:E45" si="0">RANK(D8,D$8:D$45,0)</f>
        <v>7</v>
      </c>
      <c r="F8" s="65">
        <f>VLOOKUP($A8,'Return Data'!$B$7:$R$2843,6,0)</f>
        <v>3.1217000000000001</v>
      </c>
      <c r="G8" s="66">
        <f t="shared" ref="G8:G45" si="1">RANK(F8,F$8:F$45,0)</f>
        <v>31</v>
      </c>
      <c r="H8" s="65">
        <f>VLOOKUP($A8,'Return Data'!$B$7:$R$2843,7,0)</f>
        <v>3.0459000000000001</v>
      </c>
      <c r="I8" s="66">
        <f t="shared" ref="I8:I45" si="2">RANK(H8,H$8:H$45,0)</f>
        <v>27</v>
      </c>
      <c r="J8" s="65">
        <f>VLOOKUP($A8,'Return Data'!$B$7:$R$2843,8,0)</f>
        <v>2.9710000000000001</v>
      </c>
      <c r="K8" s="66">
        <f t="shared" ref="K8:K45" si="3">RANK(J8,J$8:J$45,0)</f>
        <v>24</v>
      </c>
      <c r="L8" s="65">
        <f>VLOOKUP($A8,'Return Data'!$B$7:$R$2843,9,0)</f>
        <v>3.0731000000000002</v>
      </c>
      <c r="M8" s="66">
        <f t="shared" ref="M8:M45" si="4">RANK(L8,L$8:L$45,0)</f>
        <v>18</v>
      </c>
      <c r="N8" s="65">
        <f>VLOOKUP($A8,'Return Data'!$B$7:$R$2843,10,0)</f>
        <v>3.1694</v>
      </c>
      <c r="O8" s="66">
        <f t="shared" ref="O8:O45" si="5">RANK(N8,N$8:N$45,0)</f>
        <v>18</v>
      </c>
      <c r="P8" s="65">
        <f>VLOOKUP($A8,'Return Data'!$B$7:$R$2843,11,0)</f>
        <v>3.0571000000000002</v>
      </c>
      <c r="Q8" s="66">
        <f t="shared" ref="Q8:Q45" si="6">RANK(P8,P$8:P$45,0)</f>
        <v>22</v>
      </c>
      <c r="R8" s="65">
        <f>VLOOKUP($A8,'Return Data'!$B$7:$R$2843,12,0)</f>
        <v>3.1263000000000001</v>
      </c>
      <c r="S8" s="66">
        <f t="shared" ref="S8:S45" si="7">RANK(R8,R$8:R$45,0)</f>
        <v>16</v>
      </c>
      <c r="T8" s="65">
        <f>VLOOKUP($A8,'Return Data'!$B$7:$R$2843,13,0)</f>
        <v>3.3376999999999999</v>
      </c>
      <c r="U8" s="66">
        <f t="shared" ref="U8:U45" si="8">RANK(T8,T$8:T$45,0)</f>
        <v>4</v>
      </c>
      <c r="V8" s="65">
        <f>VLOOKUP($A8,'Return Data'!$B$7:$R$2843,17,0)</f>
        <v>4.6741999999999999</v>
      </c>
      <c r="W8" s="66">
        <f t="shared" ref="W8:W23" si="9">RANK(V8,V$8:V$45,0)</f>
        <v>4</v>
      </c>
      <c r="X8" s="65">
        <f>VLOOKUP($A8,'Return Data'!$B$7:$R$2843,14,0)</f>
        <v>5.6119000000000003</v>
      </c>
      <c r="Y8" s="66">
        <f t="shared" ref="Y8:Y23" si="10">RANK(X8,X$8:X$45,0)</f>
        <v>4</v>
      </c>
      <c r="Z8" s="65">
        <f>VLOOKUP($A8,'Return Data'!$B$7:$R$2843,16,0)</f>
        <v>7.2244999999999999</v>
      </c>
      <c r="AA8" s="67">
        <f t="shared" ref="AA8:AA45" si="11">RANK(Z8,Z$8:Z$45,0)</f>
        <v>16</v>
      </c>
    </row>
    <row r="9" spans="1:27" x14ac:dyDescent="0.3">
      <c r="A9" s="63" t="s">
        <v>228</v>
      </c>
      <c r="B9" s="64">
        <f>VLOOKUP($A9,'Return Data'!$B$7:$R$2843,3,0)</f>
        <v>44332</v>
      </c>
      <c r="C9" s="65">
        <f>VLOOKUP($A9,'Return Data'!$B$7:$R$2843,4,0)</f>
        <v>2281.5889999999999</v>
      </c>
      <c r="D9" s="65">
        <f>VLOOKUP($A9,'Return Data'!$B$7:$R$2843,5,0)</f>
        <v>3.1406000000000001</v>
      </c>
      <c r="E9" s="66">
        <f t="shared" si="0"/>
        <v>26</v>
      </c>
      <c r="F9" s="65">
        <f>VLOOKUP($A9,'Return Data'!$B$7:$R$2843,6,0)</f>
        <v>3.1454</v>
      </c>
      <c r="G9" s="66">
        <f t="shared" si="1"/>
        <v>28</v>
      </c>
      <c r="H9" s="65">
        <f>VLOOKUP($A9,'Return Data'!$B$7:$R$2843,7,0)</f>
        <v>3.0762999999999998</v>
      </c>
      <c r="I9" s="66">
        <f t="shared" si="2"/>
        <v>21</v>
      </c>
      <c r="J9" s="65">
        <f>VLOOKUP($A9,'Return Data'!$B$7:$R$2843,8,0)</f>
        <v>2.9969000000000001</v>
      </c>
      <c r="K9" s="66">
        <f t="shared" si="3"/>
        <v>19</v>
      </c>
      <c r="L9" s="65">
        <f>VLOOKUP($A9,'Return Data'!$B$7:$R$2843,9,0)</f>
        <v>3.0642999999999998</v>
      </c>
      <c r="M9" s="66">
        <f t="shared" si="4"/>
        <v>21</v>
      </c>
      <c r="N9" s="65">
        <f>VLOOKUP($A9,'Return Data'!$B$7:$R$2843,10,0)</f>
        <v>3.1825999999999999</v>
      </c>
      <c r="O9" s="66">
        <f t="shared" si="5"/>
        <v>17</v>
      </c>
      <c r="P9" s="65">
        <f>VLOOKUP($A9,'Return Data'!$B$7:$R$2843,11,0)</f>
        <v>3.0825999999999998</v>
      </c>
      <c r="Q9" s="66">
        <f t="shared" si="6"/>
        <v>16</v>
      </c>
      <c r="R9" s="65">
        <f>VLOOKUP($A9,'Return Data'!$B$7:$R$2843,12,0)</f>
        <v>3.1537999999999999</v>
      </c>
      <c r="S9" s="66">
        <f t="shared" si="7"/>
        <v>10</v>
      </c>
      <c r="T9" s="65">
        <f>VLOOKUP($A9,'Return Data'!$B$7:$R$2843,13,0)</f>
        <v>3.2816000000000001</v>
      </c>
      <c r="U9" s="66">
        <f t="shared" si="8"/>
        <v>11</v>
      </c>
      <c r="V9" s="65">
        <f>VLOOKUP($A9,'Return Data'!$B$7:$R$2843,17,0)</f>
        <v>4.6379999999999999</v>
      </c>
      <c r="W9" s="66">
        <f t="shared" si="9"/>
        <v>6</v>
      </c>
      <c r="X9" s="65">
        <f>VLOOKUP($A9,'Return Data'!$B$7:$R$2843,14,0)</f>
        <v>5.6013999999999999</v>
      </c>
      <c r="Y9" s="66">
        <f t="shared" si="10"/>
        <v>7</v>
      </c>
      <c r="Z9" s="65">
        <f>VLOOKUP($A9,'Return Data'!$B$7:$R$2843,16,0)</f>
        <v>7.3644999999999996</v>
      </c>
      <c r="AA9" s="67">
        <f t="shared" si="11"/>
        <v>9</v>
      </c>
    </row>
    <row r="10" spans="1:27" x14ac:dyDescent="0.3">
      <c r="A10" s="63" t="s">
        <v>229</v>
      </c>
      <c r="B10" s="64">
        <f>VLOOKUP($A10,'Return Data'!$B$7:$R$2843,3,0)</f>
        <v>44332</v>
      </c>
      <c r="C10" s="65">
        <f>VLOOKUP($A10,'Return Data'!$B$7:$R$2843,4,0)</f>
        <v>2360.1455000000001</v>
      </c>
      <c r="D10" s="65">
        <f>VLOOKUP($A10,'Return Data'!$B$7:$R$2843,5,0)</f>
        <v>3.2078000000000002</v>
      </c>
      <c r="E10" s="66">
        <f t="shared" si="0"/>
        <v>10</v>
      </c>
      <c r="F10" s="65">
        <f>VLOOKUP($A10,'Return Data'!$B$7:$R$2843,6,0)</f>
        <v>3.2073</v>
      </c>
      <c r="G10" s="66">
        <f t="shared" si="1"/>
        <v>20</v>
      </c>
      <c r="H10" s="65">
        <f>VLOOKUP($A10,'Return Data'!$B$7:$R$2843,7,0)</f>
        <v>3.2149999999999999</v>
      </c>
      <c r="I10" s="66">
        <f t="shared" si="2"/>
        <v>8</v>
      </c>
      <c r="J10" s="65">
        <f>VLOOKUP($A10,'Return Data'!$B$7:$R$2843,8,0)</f>
        <v>3.1029</v>
      </c>
      <c r="K10" s="66">
        <f t="shared" si="3"/>
        <v>6</v>
      </c>
      <c r="L10" s="65">
        <f>VLOOKUP($A10,'Return Data'!$B$7:$R$2843,9,0)</f>
        <v>3.1619000000000002</v>
      </c>
      <c r="M10" s="66">
        <f t="shared" si="4"/>
        <v>8</v>
      </c>
      <c r="N10" s="65">
        <f>VLOOKUP($A10,'Return Data'!$B$7:$R$2843,10,0)</f>
        <v>3.2942</v>
      </c>
      <c r="O10" s="66">
        <f t="shared" si="5"/>
        <v>3</v>
      </c>
      <c r="P10" s="65">
        <f>VLOOKUP($A10,'Return Data'!$B$7:$R$2843,11,0)</f>
        <v>3.1465000000000001</v>
      </c>
      <c r="Q10" s="66">
        <f t="shared" si="6"/>
        <v>7</v>
      </c>
      <c r="R10" s="65">
        <f>VLOOKUP($A10,'Return Data'!$B$7:$R$2843,12,0)</f>
        <v>3.1812</v>
      </c>
      <c r="S10" s="66">
        <f t="shared" si="7"/>
        <v>7</v>
      </c>
      <c r="T10" s="65">
        <f>VLOOKUP($A10,'Return Data'!$B$7:$R$2843,13,0)</f>
        <v>3.2107999999999999</v>
      </c>
      <c r="U10" s="66">
        <f t="shared" si="8"/>
        <v>24</v>
      </c>
      <c r="V10" s="65">
        <f>VLOOKUP($A10,'Return Data'!$B$7:$R$2843,17,0)</f>
        <v>4.5735000000000001</v>
      </c>
      <c r="W10" s="66">
        <f t="shared" si="9"/>
        <v>16</v>
      </c>
      <c r="X10" s="65">
        <f>VLOOKUP($A10,'Return Data'!$B$7:$R$2843,14,0)</f>
        <v>5.5605000000000002</v>
      </c>
      <c r="Y10" s="66">
        <f t="shared" si="10"/>
        <v>12</v>
      </c>
      <c r="Z10" s="65">
        <f>VLOOKUP($A10,'Return Data'!$B$7:$R$2843,16,0)</f>
        <v>7.2417999999999996</v>
      </c>
      <c r="AA10" s="67">
        <f t="shared" si="11"/>
        <v>15</v>
      </c>
    </row>
    <row r="11" spans="1:27" x14ac:dyDescent="0.3">
      <c r="A11" s="63" t="s">
        <v>230</v>
      </c>
      <c r="B11" s="64">
        <f>VLOOKUP($A11,'Return Data'!$B$7:$R$2843,3,0)</f>
        <v>44332</v>
      </c>
      <c r="C11" s="65">
        <f>VLOOKUP($A11,'Return Data'!$B$7:$R$2843,4,0)</f>
        <v>3153.8189000000002</v>
      </c>
      <c r="D11" s="65">
        <f>VLOOKUP($A11,'Return Data'!$B$7:$R$2843,5,0)</f>
        <v>3.2926000000000002</v>
      </c>
      <c r="E11" s="66">
        <f t="shared" si="0"/>
        <v>3</v>
      </c>
      <c r="F11" s="65">
        <f>VLOOKUP($A11,'Return Data'!$B$7:$R$2843,6,0)</f>
        <v>3.3235999999999999</v>
      </c>
      <c r="G11" s="66">
        <f t="shared" si="1"/>
        <v>6</v>
      </c>
      <c r="H11" s="65">
        <f>VLOOKUP($A11,'Return Data'!$B$7:$R$2843,7,0)</f>
        <v>3.2867000000000002</v>
      </c>
      <c r="I11" s="66">
        <f t="shared" si="2"/>
        <v>2</v>
      </c>
      <c r="J11" s="65">
        <f>VLOOKUP($A11,'Return Data'!$B$7:$R$2843,8,0)</f>
        <v>3.1267999999999998</v>
      </c>
      <c r="K11" s="66">
        <f t="shared" si="3"/>
        <v>2</v>
      </c>
      <c r="L11" s="65">
        <f>VLOOKUP($A11,'Return Data'!$B$7:$R$2843,9,0)</f>
        <v>3.1709000000000001</v>
      </c>
      <c r="M11" s="66">
        <f t="shared" si="4"/>
        <v>7</v>
      </c>
      <c r="N11" s="65">
        <f>VLOOKUP($A11,'Return Data'!$B$7:$R$2843,10,0)</f>
        <v>3.2389999999999999</v>
      </c>
      <c r="O11" s="66">
        <f t="shared" si="5"/>
        <v>8</v>
      </c>
      <c r="P11" s="65">
        <f>VLOOKUP($A11,'Return Data'!$B$7:$R$2843,11,0)</f>
        <v>3.1852</v>
      </c>
      <c r="Q11" s="66">
        <f t="shared" si="6"/>
        <v>4</v>
      </c>
      <c r="R11" s="65">
        <f>VLOOKUP($A11,'Return Data'!$B$7:$R$2843,12,0)</f>
        <v>3.2151999999999998</v>
      </c>
      <c r="S11" s="66">
        <f t="shared" si="7"/>
        <v>5</v>
      </c>
      <c r="T11" s="65">
        <f>VLOOKUP($A11,'Return Data'!$B$7:$R$2843,13,0)</f>
        <v>3.2642000000000002</v>
      </c>
      <c r="U11" s="66">
        <f t="shared" si="8"/>
        <v>14</v>
      </c>
      <c r="V11" s="65">
        <f>VLOOKUP($A11,'Return Data'!$B$7:$R$2843,17,0)</f>
        <v>4.6098999999999997</v>
      </c>
      <c r="W11" s="66">
        <f t="shared" si="9"/>
        <v>10</v>
      </c>
      <c r="X11" s="65">
        <f>VLOOKUP($A11,'Return Data'!$B$7:$R$2843,14,0)</f>
        <v>5.5731999999999999</v>
      </c>
      <c r="Y11" s="66">
        <f t="shared" si="10"/>
        <v>9</v>
      </c>
      <c r="Z11" s="65">
        <f>VLOOKUP($A11,'Return Data'!$B$7:$R$2843,16,0)</f>
        <v>7.1144999999999996</v>
      </c>
      <c r="AA11" s="67">
        <f t="shared" si="11"/>
        <v>18</v>
      </c>
    </row>
    <row r="12" spans="1:27" x14ac:dyDescent="0.3">
      <c r="A12" s="63" t="s">
        <v>231</v>
      </c>
      <c r="B12" s="64">
        <f>VLOOKUP($A12,'Return Data'!$B$7:$R$2843,3,0)</f>
        <v>44332</v>
      </c>
      <c r="C12" s="65">
        <f>VLOOKUP($A12,'Return Data'!$B$7:$R$2843,4,0)</f>
        <v>2358.0672</v>
      </c>
      <c r="D12" s="65">
        <f>VLOOKUP($A12,'Return Data'!$B$7:$R$2843,5,0)</f>
        <v>3.1069</v>
      </c>
      <c r="E12" s="66">
        <f t="shared" si="0"/>
        <v>29</v>
      </c>
      <c r="F12" s="65">
        <f>VLOOKUP($A12,'Return Data'!$B$7:$R$2843,6,0)</f>
        <v>3.2833999999999999</v>
      </c>
      <c r="G12" s="66">
        <f t="shared" si="1"/>
        <v>9</v>
      </c>
      <c r="H12" s="65">
        <f>VLOOKUP($A12,'Return Data'!$B$7:$R$2843,7,0)</f>
        <v>3.1507000000000001</v>
      </c>
      <c r="I12" s="66">
        <f t="shared" si="2"/>
        <v>10</v>
      </c>
      <c r="J12" s="65">
        <f>VLOOKUP($A12,'Return Data'!$B$7:$R$2843,8,0)</f>
        <v>3.0186000000000002</v>
      </c>
      <c r="K12" s="66">
        <f t="shared" si="3"/>
        <v>16</v>
      </c>
      <c r="L12" s="65">
        <f>VLOOKUP($A12,'Return Data'!$B$7:$R$2843,9,0)</f>
        <v>3.0709</v>
      </c>
      <c r="M12" s="66">
        <f t="shared" si="4"/>
        <v>19</v>
      </c>
      <c r="N12" s="65">
        <f>VLOOKUP($A12,'Return Data'!$B$7:$R$2843,10,0)</f>
        <v>3.1997</v>
      </c>
      <c r="O12" s="66">
        <f t="shared" si="5"/>
        <v>11</v>
      </c>
      <c r="P12" s="65">
        <f>VLOOKUP($A12,'Return Data'!$B$7:$R$2843,11,0)</f>
        <v>3.0743</v>
      </c>
      <c r="Q12" s="66">
        <f t="shared" si="6"/>
        <v>17</v>
      </c>
      <c r="R12" s="65">
        <f>VLOOKUP($A12,'Return Data'!$B$7:$R$2843,12,0)</f>
        <v>3.1168999999999998</v>
      </c>
      <c r="S12" s="66">
        <f t="shared" si="7"/>
        <v>20</v>
      </c>
      <c r="T12" s="65">
        <f>VLOOKUP($A12,'Return Data'!$B$7:$R$2843,13,0)</f>
        <v>3.2427000000000001</v>
      </c>
      <c r="U12" s="66">
        <f t="shared" si="8"/>
        <v>19</v>
      </c>
      <c r="V12" s="65">
        <f>VLOOKUP($A12,'Return Data'!$B$7:$R$2843,17,0)</f>
        <v>4.4734999999999996</v>
      </c>
      <c r="W12" s="66">
        <f t="shared" si="9"/>
        <v>24</v>
      </c>
      <c r="X12" s="65">
        <f>VLOOKUP($A12,'Return Data'!$B$7:$R$2843,14,0)</f>
        <v>5.4608999999999996</v>
      </c>
      <c r="Y12" s="66">
        <f t="shared" si="10"/>
        <v>24</v>
      </c>
      <c r="Z12" s="65">
        <f>VLOOKUP($A12,'Return Data'!$B$7:$R$2843,16,0)</f>
        <v>6.9085999999999999</v>
      </c>
      <c r="AA12" s="67">
        <f t="shared" si="11"/>
        <v>27</v>
      </c>
    </row>
    <row r="13" spans="1:27" x14ac:dyDescent="0.3">
      <c r="A13" s="63" t="s">
        <v>232</v>
      </c>
      <c r="B13" s="64">
        <f>VLOOKUP($A13,'Return Data'!$B$7:$R$2843,3,0)</f>
        <v>44332</v>
      </c>
      <c r="C13" s="65">
        <f>VLOOKUP($A13,'Return Data'!$B$7:$R$2843,4,0)</f>
        <v>2468.8865000000001</v>
      </c>
      <c r="D13" s="65">
        <f>VLOOKUP($A13,'Return Data'!$B$7:$R$2843,5,0)</f>
        <v>3.1861999999999999</v>
      </c>
      <c r="E13" s="66">
        <f t="shared" si="0"/>
        <v>15</v>
      </c>
      <c r="F13" s="65">
        <f>VLOOKUP($A13,'Return Data'!$B$7:$R$2843,6,0)</f>
        <v>3.2464</v>
      </c>
      <c r="G13" s="66">
        <f t="shared" si="1"/>
        <v>15</v>
      </c>
      <c r="H13" s="65">
        <f>VLOOKUP($A13,'Return Data'!$B$7:$R$2843,7,0)</f>
        <v>3.1225999999999998</v>
      </c>
      <c r="I13" s="66">
        <f t="shared" si="2"/>
        <v>16</v>
      </c>
      <c r="J13" s="65">
        <f>VLOOKUP($A13,'Return Data'!$B$7:$R$2843,8,0)</f>
        <v>3.0621</v>
      </c>
      <c r="K13" s="66">
        <f t="shared" si="3"/>
        <v>11</v>
      </c>
      <c r="L13" s="65">
        <f>VLOOKUP($A13,'Return Data'!$B$7:$R$2843,9,0)</f>
        <v>3.0975999999999999</v>
      </c>
      <c r="M13" s="66">
        <f t="shared" si="4"/>
        <v>15</v>
      </c>
      <c r="N13" s="65">
        <f>VLOOKUP($A13,'Return Data'!$B$7:$R$2843,10,0)</f>
        <v>3.1482000000000001</v>
      </c>
      <c r="O13" s="66">
        <f t="shared" si="5"/>
        <v>22</v>
      </c>
      <c r="P13" s="65">
        <f>VLOOKUP($A13,'Return Data'!$B$7:$R$2843,11,0)</f>
        <v>3.0615999999999999</v>
      </c>
      <c r="Q13" s="66">
        <f t="shared" si="6"/>
        <v>21</v>
      </c>
      <c r="R13" s="65">
        <f>VLOOKUP($A13,'Return Data'!$B$7:$R$2843,12,0)</f>
        <v>3.1053000000000002</v>
      </c>
      <c r="S13" s="66">
        <f t="shared" si="7"/>
        <v>24</v>
      </c>
      <c r="T13" s="65">
        <f>VLOOKUP($A13,'Return Data'!$B$7:$R$2843,13,0)</f>
        <v>3.1257999999999999</v>
      </c>
      <c r="U13" s="66">
        <f t="shared" si="8"/>
        <v>30</v>
      </c>
      <c r="V13" s="65">
        <f>VLOOKUP($A13,'Return Data'!$B$7:$R$2843,17,0)</f>
        <v>4.2281000000000004</v>
      </c>
      <c r="W13" s="66">
        <f t="shared" si="9"/>
        <v>30</v>
      </c>
      <c r="X13" s="65">
        <f>VLOOKUP($A13,'Return Data'!$B$7:$R$2843,14,0)</f>
        <v>5.2849000000000004</v>
      </c>
      <c r="Y13" s="66">
        <f t="shared" si="10"/>
        <v>28</v>
      </c>
      <c r="Z13" s="65">
        <f>VLOOKUP($A13,'Return Data'!$B$7:$R$2843,16,0)</f>
        <v>7.2538</v>
      </c>
      <c r="AA13" s="67">
        <f t="shared" si="11"/>
        <v>14</v>
      </c>
    </row>
    <row r="14" spans="1:27" x14ac:dyDescent="0.3">
      <c r="A14" s="63" t="s">
        <v>233</v>
      </c>
      <c r="B14" s="64">
        <f>VLOOKUP($A14,'Return Data'!$B$7:$R$2843,3,0)</f>
        <v>44332</v>
      </c>
      <c r="C14" s="65">
        <f>VLOOKUP($A14,'Return Data'!$B$7:$R$2843,4,0)</f>
        <v>2931.1905999999999</v>
      </c>
      <c r="D14" s="65">
        <f>VLOOKUP($A14,'Return Data'!$B$7:$R$2843,5,0)</f>
        <v>3.1656</v>
      </c>
      <c r="E14" s="66">
        <f t="shared" si="0"/>
        <v>21</v>
      </c>
      <c r="F14" s="65">
        <f>VLOOKUP($A14,'Return Data'!$B$7:$R$2843,6,0)</f>
        <v>3.1665999999999999</v>
      </c>
      <c r="G14" s="66">
        <f t="shared" si="1"/>
        <v>24</v>
      </c>
      <c r="H14" s="65">
        <f>VLOOKUP($A14,'Return Data'!$B$7:$R$2843,7,0)</f>
        <v>3.1467999999999998</v>
      </c>
      <c r="I14" s="66">
        <f t="shared" si="2"/>
        <v>11</v>
      </c>
      <c r="J14" s="65">
        <f>VLOOKUP($A14,'Return Data'!$B$7:$R$2843,8,0)</f>
        <v>3.0566</v>
      </c>
      <c r="K14" s="66">
        <f t="shared" si="3"/>
        <v>12</v>
      </c>
      <c r="L14" s="65">
        <f>VLOOKUP($A14,'Return Data'!$B$7:$R$2843,9,0)</f>
        <v>3.1154999999999999</v>
      </c>
      <c r="M14" s="66">
        <f t="shared" si="4"/>
        <v>12</v>
      </c>
      <c r="N14" s="65">
        <f>VLOOKUP($A14,'Return Data'!$B$7:$R$2843,10,0)</f>
        <v>3.1905999999999999</v>
      </c>
      <c r="O14" s="66">
        <f t="shared" si="5"/>
        <v>13</v>
      </c>
      <c r="P14" s="65">
        <f>VLOOKUP($A14,'Return Data'!$B$7:$R$2843,11,0)</f>
        <v>3.0872000000000002</v>
      </c>
      <c r="Q14" s="66">
        <f t="shared" si="6"/>
        <v>14</v>
      </c>
      <c r="R14" s="65">
        <f>VLOOKUP($A14,'Return Data'!$B$7:$R$2843,12,0)</f>
        <v>3.1352000000000002</v>
      </c>
      <c r="S14" s="66">
        <f t="shared" si="7"/>
        <v>13</v>
      </c>
      <c r="T14" s="65">
        <f>VLOOKUP($A14,'Return Data'!$B$7:$R$2843,13,0)</f>
        <v>3.2191999999999998</v>
      </c>
      <c r="U14" s="66">
        <f t="shared" si="8"/>
        <v>23</v>
      </c>
      <c r="V14" s="65">
        <f>VLOOKUP($A14,'Return Data'!$B$7:$R$2843,17,0)</f>
        <v>4.5353000000000003</v>
      </c>
      <c r="W14" s="66">
        <f t="shared" si="9"/>
        <v>20</v>
      </c>
      <c r="X14" s="65">
        <f>VLOOKUP($A14,'Return Data'!$B$7:$R$2843,14,0)</f>
        <v>5.5133999999999999</v>
      </c>
      <c r="Y14" s="66">
        <f t="shared" si="10"/>
        <v>19</v>
      </c>
      <c r="Z14" s="65">
        <f>VLOOKUP($A14,'Return Data'!$B$7:$R$2843,16,0)</f>
        <v>7.1890999999999998</v>
      </c>
      <c r="AA14" s="67">
        <f t="shared" si="11"/>
        <v>17</v>
      </c>
    </row>
    <row r="15" spans="1:27" x14ac:dyDescent="0.3">
      <c r="A15" s="63" t="s">
        <v>234</v>
      </c>
      <c r="B15" s="64">
        <f>VLOOKUP($A15,'Return Data'!$B$7:$R$2843,3,0)</f>
        <v>44332</v>
      </c>
      <c r="C15" s="65">
        <f>VLOOKUP($A15,'Return Data'!$B$7:$R$2843,4,0)</f>
        <v>2633.8101000000001</v>
      </c>
      <c r="D15" s="65">
        <f>VLOOKUP($A15,'Return Data'!$B$7:$R$2843,5,0)</f>
        <v>3.1848999999999998</v>
      </c>
      <c r="E15" s="66">
        <f t="shared" si="0"/>
        <v>16</v>
      </c>
      <c r="F15" s="65">
        <f>VLOOKUP($A15,'Return Data'!$B$7:$R$2843,6,0)</f>
        <v>3.0815000000000001</v>
      </c>
      <c r="G15" s="66">
        <f t="shared" si="1"/>
        <v>33</v>
      </c>
      <c r="H15" s="65">
        <f>VLOOKUP($A15,'Return Data'!$B$7:$R$2843,7,0)</f>
        <v>3.0495999999999999</v>
      </c>
      <c r="I15" s="66">
        <f t="shared" si="2"/>
        <v>26</v>
      </c>
      <c r="J15" s="65">
        <f>VLOOKUP($A15,'Return Data'!$B$7:$R$2843,8,0)</f>
        <v>2.9775999999999998</v>
      </c>
      <c r="K15" s="66">
        <f t="shared" si="3"/>
        <v>21</v>
      </c>
      <c r="L15" s="65">
        <f>VLOOKUP($A15,'Return Data'!$B$7:$R$2843,9,0)</f>
        <v>3.1023999999999998</v>
      </c>
      <c r="M15" s="66">
        <f t="shared" si="4"/>
        <v>14</v>
      </c>
      <c r="N15" s="65">
        <f>VLOOKUP($A15,'Return Data'!$B$7:$R$2843,10,0)</f>
        <v>3.1684999999999999</v>
      </c>
      <c r="O15" s="66">
        <f t="shared" si="5"/>
        <v>19</v>
      </c>
      <c r="P15" s="65">
        <f>VLOOKUP($A15,'Return Data'!$B$7:$R$2843,11,0)</f>
        <v>3.1038999999999999</v>
      </c>
      <c r="Q15" s="66">
        <f t="shared" si="6"/>
        <v>11</v>
      </c>
      <c r="R15" s="65">
        <f>VLOOKUP($A15,'Return Data'!$B$7:$R$2843,12,0)</f>
        <v>3.1213000000000002</v>
      </c>
      <c r="S15" s="66">
        <f t="shared" si="7"/>
        <v>19</v>
      </c>
      <c r="T15" s="65">
        <f>VLOOKUP($A15,'Return Data'!$B$7:$R$2843,13,0)</f>
        <v>3.1779000000000002</v>
      </c>
      <c r="U15" s="66">
        <f t="shared" si="8"/>
        <v>26</v>
      </c>
      <c r="V15" s="65">
        <f>VLOOKUP($A15,'Return Data'!$B$7:$R$2843,17,0)</f>
        <v>4.5575000000000001</v>
      </c>
      <c r="W15" s="66">
        <f t="shared" si="9"/>
        <v>18</v>
      </c>
      <c r="X15" s="65">
        <f>VLOOKUP($A15,'Return Data'!$B$7:$R$2843,14,0)</f>
        <v>5.5365000000000002</v>
      </c>
      <c r="Y15" s="66">
        <f t="shared" si="10"/>
        <v>15</v>
      </c>
      <c r="Z15" s="65">
        <f>VLOOKUP($A15,'Return Data'!$B$7:$R$2843,16,0)</f>
        <v>7.2610000000000001</v>
      </c>
      <c r="AA15" s="67">
        <f t="shared" si="11"/>
        <v>13</v>
      </c>
    </row>
    <row r="16" spans="1:27" x14ac:dyDescent="0.3">
      <c r="A16" s="63" t="s">
        <v>236</v>
      </c>
      <c r="B16" s="64">
        <f>VLOOKUP($A16,'Return Data'!$B$7:$R$2843,3,0)</f>
        <v>44332</v>
      </c>
      <c r="C16" s="65">
        <f>VLOOKUP($A16,'Return Data'!$B$7:$R$2843,4,0)</f>
        <v>4032.8152</v>
      </c>
      <c r="D16" s="65">
        <f>VLOOKUP($A16,'Return Data'!$B$7:$R$2843,5,0)</f>
        <v>3.0893000000000002</v>
      </c>
      <c r="E16" s="66">
        <f t="shared" si="0"/>
        <v>30</v>
      </c>
      <c r="F16" s="65">
        <f>VLOOKUP($A16,'Return Data'!$B$7:$R$2843,6,0)</f>
        <v>3.1976</v>
      </c>
      <c r="G16" s="66">
        <f t="shared" si="1"/>
        <v>21</v>
      </c>
      <c r="H16" s="65">
        <f>VLOOKUP($A16,'Return Data'!$B$7:$R$2843,7,0)</f>
        <v>3.0116000000000001</v>
      </c>
      <c r="I16" s="66">
        <f t="shared" si="2"/>
        <v>31</v>
      </c>
      <c r="J16" s="65">
        <f>VLOOKUP($A16,'Return Data'!$B$7:$R$2843,8,0)</f>
        <v>2.9304000000000001</v>
      </c>
      <c r="K16" s="66">
        <f t="shared" si="3"/>
        <v>30</v>
      </c>
      <c r="L16" s="65">
        <f>VLOOKUP($A16,'Return Data'!$B$7:$R$2843,9,0)</f>
        <v>3.0055999999999998</v>
      </c>
      <c r="M16" s="66">
        <f t="shared" si="4"/>
        <v>29</v>
      </c>
      <c r="N16" s="65">
        <f>VLOOKUP($A16,'Return Data'!$B$7:$R$2843,10,0)</f>
        <v>3.0760000000000001</v>
      </c>
      <c r="O16" s="66">
        <f t="shared" si="5"/>
        <v>30</v>
      </c>
      <c r="P16" s="65">
        <f>VLOOKUP($A16,'Return Data'!$B$7:$R$2843,11,0)</f>
        <v>2.9727000000000001</v>
      </c>
      <c r="Q16" s="66">
        <f t="shared" si="6"/>
        <v>31</v>
      </c>
      <c r="R16" s="65">
        <f>VLOOKUP($A16,'Return Data'!$B$7:$R$2843,12,0)</f>
        <v>3.0377999999999998</v>
      </c>
      <c r="S16" s="66">
        <f t="shared" si="7"/>
        <v>30</v>
      </c>
      <c r="T16" s="65">
        <f>VLOOKUP($A16,'Return Data'!$B$7:$R$2843,13,0)</f>
        <v>3.1610999999999998</v>
      </c>
      <c r="U16" s="66">
        <f t="shared" si="8"/>
        <v>27</v>
      </c>
      <c r="V16" s="65">
        <f>VLOOKUP($A16,'Return Data'!$B$7:$R$2843,17,0)</f>
        <v>4.4930000000000003</v>
      </c>
      <c r="W16" s="66">
        <f t="shared" si="9"/>
        <v>23</v>
      </c>
      <c r="X16" s="65">
        <f>VLOOKUP($A16,'Return Data'!$B$7:$R$2843,14,0)</f>
        <v>5.4485000000000001</v>
      </c>
      <c r="Y16" s="66">
        <f t="shared" si="10"/>
        <v>25</v>
      </c>
      <c r="Z16" s="65">
        <f>VLOOKUP($A16,'Return Data'!$B$7:$R$2843,16,0)</f>
        <v>7.0065</v>
      </c>
      <c r="AA16" s="67">
        <f t="shared" si="11"/>
        <v>24</v>
      </c>
    </row>
    <row r="17" spans="1:27" x14ac:dyDescent="0.3">
      <c r="A17" s="63" t="s">
        <v>237</v>
      </c>
      <c r="B17" s="64">
        <f>VLOOKUP($A17,'Return Data'!$B$7:$R$2843,3,0)</f>
        <v>44332</v>
      </c>
      <c r="C17" s="65">
        <f>VLOOKUP($A17,'Return Data'!$B$7:$R$2843,4,0)</f>
        <v>2046.31</v>
      </c>
      <c r="D17" s="65">
        <f>VLOOKUP($A17,'Return Data'!$B$7:$R$2843,5,0)</f>
        <v>3.1613000000000002</v>
      </c>
      <c r="E17" s="66">
        <f t="shared" si="0"/>
        <v>22</v>
      </c>
      <c r="F17" s="65">
        <f>VLOOKUP($A17,'Return Data'!$B$7:$R$2843,6,0)</f>
        <v>3.2109000000000001</v>
      </c>
      <c r="G17" s="66">
        <f t="shared" si="1"/>
        <v>19</v>
      </c>
      <c r="H17" s="65">
        <f>VLOOKUP($A17,'Return Data'!$B$7:$R$2843,7,0)</f>
        <v>3.1381000000000001</v>
      </c>
      <c r="I17" s="66">
        <f t="shared" si="2"/>
        <v>13</v>
      </c>
      <c r="J17" s="65">
        <f>VLOOKUP($A17,'Return Data'!$B$7:$R$2843,8,0)</f>
        <v>2.9799000000000002</v>
      </c>
      <c r="K17" s="66">
        <f t="shared" si="3"/>
        <v>20</v>
      </c>
      <c r="L17" s="65">
        <f>VLOOKUP($A17,'Return Data'!$B$7:$R$2843,9,0)</f>
        <v>3.0644</v>
      </c>
      <c r="M17" s="66">
        <f t="shared" si="4"/>
        <v>20</v>
      </c>
      <c r="N17" s="65">
        <f>VLOOKUP($A17,'Return Data'!$B$7:$R$2843,10,0)</f>
        <v>3.1362999999999999</v>
      </c>
      <c r="O17" s="66">
        <f t="shared" si="5"/>
        <v>26</v>
      </c>
      <c r="P17" s="65">
        <f>VLOOKUP($A17,'Return Data'!$B$7:$R$2843,11,0)</f>
        <v>3.0468999999999999</v>
      </c>
      <c r="Q17" s="66">
        <f t="shared" si="6"/>
        <v>25</v>
      </c>
      <c r="R17" s="65">
        <f>VLOOKUP($A17,'Return Data'!$B$7:$R$2843,12,0)</f>
        <v>3.1046</v>
      </c>
      <c r="S17" s="66">
        <f t="shared" si="7"/>
        <v>25</v>
      </c>
      <c r="T17" s="65">
        <f>VLOOKUP($A17,'Return Data'!$B$7:$R$2843,13,0)</f>
        <v>3.2292000000000001</v>
      </c>
      <c r="U17" s="66">
        <f t="shared" si="8"/>
        <v>20</v>
      </c>
      <c r="V17" s="65">
        <f>VLOOKUP($A17,'Return Data'!$B$7:$R$2843,17,0)</f>
        <v>4.5178000000000003</v>
      </c>
      <c r="W17" s="66">
        <f t="shared" si="9"/>
        <v>21</v>
      </c>
      <c r="X17" s="65">
        <f>VLOOKUP($A17,'Return Data'!$B$7:$R$2843,14,0)</f>
        <v>5.5179</v>
      </c>
      <c r="Y17" s="66">
        <f t="shared" si="10"/>
        <v>18</v>
      </c>
      <c r="Z17" s="65">
        <f>VLOOKUP($A17,'Return Data'!$B$7:$R$2843,16,0)</f>
        <v>4.3105000000000002</v>
      </c>
      <c r="AA17" s="67">
        <f t="shared" si="11"/>
        <v>35</v>
      </c>
    </row>
    <row r="18" spans="1:27" x14ac:dyDescent="0.3">
      <c r="A18" s="63" t="s">
        <v>238</v>
      </c>
      <c r="B18" s="64">
        <f>VLOOKUP($A18,'Return Data'!$B$7:$R$2843,3,0)</f>
        <v>44332</v>
      </c>
      <c r="C18" s="65">
        <f>VLOOKUP($A18,'Return Data'!$B$7:$R$2843,4,0)</f>
        <v>304.2002</v>
      </c>
      <c r="D18" s="65">
        <f>VLOOKUP($A18,'Return Data'!$B$7:$R$2843,5,0)</f>
        <v>3.1198999999999999</v>
      </c>
      <c r="E18" s="66">
        <f t="shared" si="0"/>
        <v>28</v>
      </c>
      <c r="F18" s="65">
        <f>VLOOKUP($A18,'Return Data'!$B$7:$R$2843,6,0)</f>
        <v>3.1564999999999999</v>
      </c>
      <c r="G18" s="66">
        <f t="shared" si="1"/>
        <v>27</v>
      </c>
      <c r="H18" s="65">
        <f>VLOOKUP($A18,'Return Data'!$B$7:$R$2843,7,0)</f>
        <v>3.0339999999999998</v>
      </c>
      <c r="I18" s="66">
        <f t="shared" si="2"/>
        <v>28</v>
      </c>
      <c r="J18" s="65">
        <f>VLOOKUP($A18,'Return Data'!$B$7:$R$2843,8,0)</f>
        <v>2.9249999999999998</v>
      </c>
      <c r="K18" s="66">
        <f t="shared" si="3"/>
        <v>32</v>
      </c>
      <c r="L18" s="65">
        <f>VLOOKUP($A18,'Return Data'!$B$7:$R$2843,9,0)</f>
        <v>3.028</v>
      </c>
      <c r="M18" s="66">
        <f t="shared" si="4"/>
        <v>28</v>
      </c>
      <c r="N18" s="65">
        <f>VLOOKUP($A18,'Return Data'!$B$7:$R$2843,10,0)</f>
        <v>3.1314000000000002</v>
      </c>
      <c r="O18" s="66">
        <f t="shared" si="5"/>
        <v>27</v>
      </c>
      <c r="P18" s="65">
        <f>VLOOKUP($A18,'Return Data'!$B$7:$R$2843,11,0)</f>
        <v>3.0508000000000002</v>
      </c>
      <c r="Q18" s="66">
        <f t="shared" si="6"/>
        <v>23</v>
      </c>
      <c r="R18" s="65">
        <f>VLOOKUP($A18,'Return Data'!$B$7:$R$2843,12,0)</f>
        <v>3.1145</v>
      </c>
      <c r="S18" s="66">
        <f t="shared" si="7"/>
        <v>22</v>
      </c>
      <c r="T18" s="65">
        <f>VLOOKUP($A18,'Return Data'!$B$7:$R$2843,13,0)</f>
        <v>3.2972000000000001</v>
      </c>
      <c r="U18" s="66">
        <f t="shared" si="8"/>
        <v>7</v>
      </c>
      <c r="V18" s="65">
        <f>VLOOKUP($A18,'Return Data'!$B$7:$R$2843,17,0)</f>
        <v>4.6200999999999999</v>
      </c>
      <c r="W18" s="66">
        <f t="shared" si="9"/>
        <v>9</v>
      </c>
      <c r="X18" s="65">
        <f>VLOOKUP($A18,'Return Data'!$B$7:$R$2843,14,0)</f>
        <v>5.5659999999999998</v>
      </c>
      <c r="Y18" s="66">
        <f t="shared" si="10"/>
        <v>10</v>
      </c>
      <c r="Z18" s="65">
        <f>VLOOKUP($A18,'Return Data'!$B$7:$R$2843,16,0)</f>
        <v>7.4393000000000002</v>
      </c>
      <c r="AA18" s="67">
        <f t="shared" si="11"/>
        <v>6</v>
      </c>
    </row>
    <row r="19" spans="1:27" x14ac:dyDescent="0.3">
      <c r="A19" s="63" t="s">
        <v>239</v>
      </c>
      <c r="B19" s="64">
        <f>VLOOKUP($A19,'Return Data'!$B$7:$R$2843,3,0)</f>
        <v>44332</v>
      </c>
      <c r="C19" s="65">
        <f>VLOOKUP($A19,'Return Data'!$B$7:$R$2843,4,0)</f>
        <v>2205.2458999999999</v>
      </c>
      <c r="D19" s="65">
        <f>VLOOKUP($A19,'Return Data'!$B$7:$R$2843,5,0)</f>
        <v>3.3454000000000002</v>
      </c>
      <c r="E19" s="66">
        <f t="shared" si="0"/>
        <v>2</v>
      </c>
      <c r="F19" s="65">
        <f>VLOOKUP($A19,'Return Data'!$B$7:$R$2843,6,0)</f>
        <v>3.3449</v>
      </c>
      <c r="G19" s="66">
        <f t="shared" si="1"/>
        <v>5</v>
      </c>
      <c r="H19" s="65">
        <f>VLOOKUP($A19,'Return Data'!$B$7:$R$2843,7,0)</f>
        <v>3.2359</v>
      </c>
      <c r="I19" s="66">
        <f t="shared" si="2"/>
        <v>4</v>
      </c>
      <c r="J19" s="65">
        <f>VLOOKUP($A19,'Return Data'!$B$7:$R$2843,8,0)</f>
        <v>3.0708000000000002</v>
      </c>
      <c r="K19" s="66">
        <f t="shared" si="3"/>
        <v>10</v>
      </c>
      <c r="L19" s="65">
        <f>VLOOKUP($A19,'Return Data'!$B$7:$R$2843,9,0)</f>
        <v>3.2269999999999999</v>
      </c>
      <c r="M19" s="66">
        <f t="shared" si="4"/>
        <v>2</v>
      </c>
      <c r="N19" s="65">
        <f>VLOOKUP($A19,'Return Data'!$B$7:$R$2843,10,0)</f>
        <v>3.3052999999999999</v>
      </c>
      <c r="O19" s="66">
        <f t="shared" si="5"/>
        <v>2</v>
      </c>
      <c r="P19" s="65">
        <f>VLOOKUP($A19,'Return Data'!$B$7:$R$2843,11,0)</f>
        <v>3.2429000000000001</v>
      </c>
      <c r="Q19" s="66">
        <f t="shared" si="6"/>
        <v>2</v>
      </c>
      <c r="R19" s="65">
        <f>VLOOKUP($A19,'Return Data'!$B$7:$R$2843,12,0)</f>
        <v>3.3273000000000001</v>
      </c>
      <c r="S19" s="66">
        <f t="shared" si="7"/>
        <v>2</v>
      </c>
      <c r="T19" s="65">
        <f>VLOOKUP($A19,'Return Data'!$B$7:$R$2843,13,0)</f>
        <v>3.5185</v>
      </c>
      <c r="U19" s="66">
        <f t="shared" si="8"/>
        <v>2</v>
      </c>
      <c r="V19" s="65">
        <f>VLOOKUP($A19,'Return Data'!$B$7:$R$2843,17,0)</f>
        <v>4.8093000000000004</v>
      </c>
      <c r="W19" s="66">
        <f t="shared" si="9"/>
        <v>2</v>
      </c>
      <c r="X19" s="65">
        <f>VLOOKUP($A19,'Return Data'!$B$7:$R$2843,14,0)</f>
        <v>5.7146999999999997</v>
      </c>
      <c r="Y19" s="66">
        <f t="shared" si="10"/>
        <v>2</v>
      </c>
      <c r="Z19" s="65">
        <f>VLOOKUP($A19,'Return Data'!$B$7:$R$2843,16,0)</f>
        <v>7.5536000000000003</v>
      </c>
      <c r="AA19" s="67">
        <f t="shared" si="11"/>
        <v>3</v>
      </c>
    </row>
    <row r="20" spans="1:27" x14ac:dyDescent="0.3">
      <c r="A20" s="63" t="s">
        <v>240</v>
      </c>
      <c r="B20" s="64">
        <f>VLOOKUP($A20,'Return Data'!$B$7:$R$2843,3,0)</f>
        <v>44332</v>
      </c>
      <c r="C20" s="65">
        <f>VLOOKUP($A20,'Return Data'!$B$7:$R$2843,4,0)</f>
        <v>2483.1134999999999</v>
      </c>
      <c r="D20" s="65">
        <f>VLOOKUP($A20,'Return Data'!$B$7:$R$2843,5,0)</f>
        <v>3.1739000000000002</v>
      </c>
      <c r="E20" s="66">
        <f t="shared" si="0"/>
        <v>19</v>
      </c>
      <c r="F20" s="65">
        <f>VLOOKUP($A20,'Return Data'!$B$7:$R$2843,6,0)</f>
        <v>3.1332</v>
      </c>
      <c r="G20" s="66">
        <f t="shared" si="1"/>
        <v>29</v>
      </c>
      <c r="H20" s="65">
        <f>VLOOKUP($A20,'Return Data'!$B$7:$R$2843,7,0)</f>
        <v>3.0966999999999998</v>
      </c>
      <c r="I20" s="66">
        <f t="shared" si="2"/>
        <v>18</v>
      </c>
      <c r="J20" s="65">
        <f>VLOOKUP($A20,'Return Data'!$B$7:$R$2843,8,0)</f>
        <v>3.0041000000000002</v>
      </c>
      <c r="K20" s="66">
        <f t="shared" si="3"/>
        <v>17</v>
      </c>
      <c r="L20" s="65">
        <f>VLOOKUP($A20,'Return Data'!$B$7:$R$2843,9,0)</f>
        <v>3.0834999999999999</v>
      </c>
      <c r="M20" s="66">
        <f t="shared" si="4"/>
        <v>17</v>
      </c>
      <c r="N20" s="65">
        <f>VLOOKUP($A20,'Return Data'!$B$7:$R$2843,10,0)</f>
        <v>3.1616</v>
      </c>
      <c r="O20" s="66">
        <f t="shared" si="5"/>
        <v>20</v>
      </c>
      <c r="P20" s="65">
        <f>VLOOKUP($A20,'Return Data'!$B$7:$R$2843,11,0)</f>
        <v>3.0482999999999998</v>
      </c>
      <c r="Q20" s="66">
        <f t="shared" si="6"/>
        <v>24</v>
      </c>
      <c r="R20" s="65">
        <f>VLOOKUP($A20,'Return Data'!$B$7:$R$2843,12,0)</f>
        <v>3.1019999999999999</v>
      </c>
      <c r="S20" s="66">
        <f t="shared" si="7"/>
        <v>26</v>
      </c>
      <c r="T20" s="65">
        <f>VLOOKUP($A20,'Return Data'!$B$7:$R$2843,13,0)</f>
        <v>3.1960000000000002</v>
      </c>
      <c r="U20" s="66">
        <f t="shared" si="8"/>
        <v>25</v>
      </c>
      <c r="V20" s="65">
        <f>VLOOKUP($A20,'Return Data'!$B$7:$R$2843,17,0)</f>
        <v>4.4166999999999996</v>
      </c>
      <c r="W20" s="66">
        <f t="shared" si="9"/>
        <v>28</v>
      </c>
      <c r="X20" s="65">
        <f>VLOOKUP($A20,'Return Data'!$B$7:$R$2843,14,0)</f>
        <v>5.3868999999999998</v>
      </c>
      <c r="Y20" s="66">
        <f t="shared" si="10"/>
        <v>27</v>
      </c>
      <c r="Z20" s="65">
        <f>VLOOKUP($A20,'Return Data'!$B$7:$R$2843,16,0)</f>
        <v>5.4516999999999998</v>
      </c>
      <c r="AA20" s="67">
        <f t="shared" si="11"/>
        <v>32</v>
      </c>
    </row>
    <row r="21" spans="1:27" x14ac:dyDescent="0.3">
      <c r="A21" s="63" t="s">
        <v>241</v>
      </c>
      <c r="B21" s="64">
        <f>VLOOKUP($A21,'Return Data'!$B$7:$R$2843,3,0)</f>
        <v>44332</v>
      </c>
      <c r="C21" s="65">
        <f>VLOOKUP($A21,'Return Data'!$B$7:$R$2843,4,0)</f>
        <v>1589.7746</v>
      </c>
      <c r="D21" s="65">
        <f>VLOOKUP($A21,'Return Data'!$B$7:$R$2843,5,0)</f>
        <v>2.9565000000000001</v>
      </c>
      <c r="E21" s="66">
        <f t="shared" si="0"/>
        <v>36</v>
      </c>
      <c r="F21" s="65">
        <f>VLOOKUP($A21,'Return Data'!$B$7:$R$2843,6,0)</f>
        <v>2.9594</v>
      </c>
      <c r="G21" s="66">
        <f t="shared" si="1"/>
        <v>37</v>
      </c>
      <c r="H21" s="65">
        <f>VLOOKUP($A21,'Return Data'!$B$7:$R$2843,7,0)</f>
        <v>2.8605999999999998</v>
      </c>
      <c r="I21" s="66">
        <f t="shared" si="2"/>
        <v>36</v>
      </c>
      <c r="J21" s="65">
        <f>VLOOKUP($A21,'Return Data'!$B$7:$R$2843,8,0)</f>
        <v>2.7688999999999999</v>
      </c>
      <c r="K21" s="66">
        <f t="shared" si="3"/>
        <v>36</v>
      </c>
      <c r="L21" s="65">
        <f>VLOOKUP($A21,'Return Data'!$B$7:$R$2843,9,0)</f>
        <v>2.7993000000000001</v>
      </c>
      <c r="M21" s="66">
        <f t="shared" si="4"/>
        <v>35</v>
      </c>
      <c r="N21" s="65">
        <f>VLOOKUP($A21,'Return Data'!$B$7:$R$2843,10,0)</f>
        <v>2.81</v>
      </c>
      <c r="O21" s="66">
        <f t="shared" si="5"/>
        <v>37</v>
      </c>
      <c r="P21" s="65">
        <f>VLOOKUP($A21,'Return Data'!$B$7:$R$2843,11,0)</f>
        <v>2.7267999999999999</v>
      </c>
      <c r="Q21" s="66">
        <f t="shared" si="6"/>
        <v>37</v>
      </c>
      <c r="R21" s="65">
        <f>VLOOKUP($A21,'Return Data'!$B$7:$R$2843,12,0)</f>
        <v>2.7744</v>
      </c>
      <c r="S21" s="66">
        <f t="shared" si="7"/>
        <v>37</v>
      </c>
      <c r="T21" s="65">
        <f>VLOOKUP($A21,'Return Data'!$B$7:$R$2843,13,0)</f>
        <v>2.8565999999999998</v>
      </c>
      <c r="U21" s="66">
        <f t="shared" si="8"/>
        <v>36</v>
      </c>
      <c r="V21" s="65">
        <f>VLOOKUP($A21,'Return Data'!$B$7:$R$2843,17,0)</f>
        <v>3.9523000000000001</v>
      </c>
      <c r="W21" s="66">
        <f t="shared" si="9"/>
        <v>34</v>
      </c>
      <c r="X21" s="65">
        <f>VLOOKUP($A21,'Return Data'!$B$7:$R$2843,14,0)</f>
        <v>4.8994999999999997</v>
      </c>
      <c r="Y21" s="66">
        <f t="shared" si="10"/>
        <v>31</v>
      </c>
      <c r="Z21" s="65">
        <f>VLOOKUP($A21,'Return Data'!$B$7:$R$2843,16,0)</f>
        <v>6.3646000000000003</v>
      </c>
      <c r="AA21" s="67">
        <f t="shared" si="11"/>
        <v>30</v>
      </c>
    </row>
    <row r="22" spans="1:27" x14ac:dyDescent="0.3">
      <c r="A22" s="63" t="s">
        <v>242</v>
      </c>
      <c r="B22" s="64">
        <f>VLOOKUP($A22,'Return Data'!$B$7:$R$2843,3,0)</f>
        <v>44332</v>
      </c>
      <c r="C22" s="65">
        <f>VLOOKUP($A22,'Return Data'!$B$7:$R$2843,4,0)</f>
        <v>1997.0583999999999</v>
      </c>
      <c r="D22" s="65">
        <f>VLOOKUP($A22,'Return Data'!$B$7:$R$2843,5,0)</f>
        <v>2.8513999999999999</v>
      </c>
      <c r="E22" s="66">
        <f t="shared" si="0"/>
        <v>37</v>
      </c>
      <c r="F22" s="65">
        <f>VLOOKUP($A22,'Return Data'!$B$7:$R$2843,6,0)</f>
        <v>2.9805000000000001</v>
      </c>
      <c r="G22" s="66">
        <f t="shared" si="1"/>
        <v>35</v>
      </c>
      <c r="H22" s="65">
        <f>VLOOKUP($A22,'Return Data'!$B$7:$R$2843,7,0)</f>
        <v>2.8912</v>
      </c>
      <c r="I22" s="66">
        <f t="shared" si="2"/>
        <v>35</v>
      </c>
      <c r="J22" s="65">
        <f>VLOOKUP($A22,'Return Data'!$B$7:$R$2843,8,0)</f>
        <v>2.7595999999999998</v>
      </c>
      <c r="K22" s="66">
        <f t="shared" si="3"/>
        <v>37</v>
      </c>
      <c r="L22" s="65">
        <f>VLOOKUP($A22,'Return Data'!$B$7:$R$2843,9,0)</f>
        <v>2.7591999999999999</v>
      </c>
      <c r="M22" s="66">
        <f t="shared" si="4"/>
        <v>37</v>
      </c>
      <c r="N22" s="65">
        <f>VLOOKUP($A22,'Return Data'!$B$7:$R$2843,10,0)</f>
        <v>2.8544999999999998</v>
      </c>
      <c r="O22" s="66">
        <f t="shared" si="5"/>
        <v>35</v>
      </c>
      <c r="P22" s="65">
        <f>VLOOKUP($A22,'Return Data'!$B$7:$R$2843,11,0)</f>
        <v>3.1791999999999998</v>
      </c>
      <c r="Q22" s="66">
        <f t="shared" si="6"/>
        <v>5</v>
      </c>
      <c r="R22" s="65">
        <f>VLOOKUP($A22,'Return Data'!$B$7:$R$2843,12,0)</f>
        <v>3.1421000000000001</v>
      </c>
      <c r="S22" s="66">
        <f t="shared" si="7"/>
        <v>11</v>
      </c>
      <c r="T22" s="65">
        <f>VLOOKUP($A22,'Return Data'!$B$7:$R$2843,13,0)</f>
        <v>3.1316000000000002</v>
      </c>
      <c r="U22" s="66">
        <f t="shared" si="8"/>
        <v>29</v>
      </c>
      <c r="V22" s="65">
        <f>VLOOKUP($A22,'Return Data'!$B$7:$R$2843,17,0)</f>
        <v>4.4463999999999997</v>
      </c>
      <c r="W22" s="66">
        <f t="shared" si="9"/>
        <v>27</v>
      </c>
      <c r="X22" s="65">
        <f>VLOOKUP($A22,'Return Data'!$B$7:$R$2843,14,0)</f>
        <v>5.423</v>
      </c>
      <c r="Y22" s="66">
        <f t="shared" si="10"/>
        <v>26</v>
      </c>
      <c r="Z22" s="65">
        <f>VLOOKUP($A22,'Return Data'!$B$7:$R$2843,16,0)</f>
        <v>7.4996999999999998</v>
      </c>
      <c r="AA22" s="67">
        <f t="shared" si="11"/>
        <v>4</v>
      </c>
    </row>
    <row r="23" spans="1:27" x14ac:dyDescent="0.3">
      <c r="A23" s="63" t="s">
        <v>243</v>
      </c>
      <c r="B23" s="64">
        <f>VLOOKUP($A23,'Return Data'!$B$7:$R$2843,3,0)</f>
        <v>44332</v>
      </c>
      <c r="C23" s="65">
        <f>VLOOKUP($A23,'Return Data'!$B$7:$R$2843,4,0)</f>
        <v>2821.0266999999999</v>
      </c>
      <c r="D23" s="65">
        <f>VLOOKUP($A23,'Return Data'!$B$7:$R$2843,5,0)</f>
        <v>3.1909000000000001</v>
      </c>
      <c r="E23" s="66">
        <f t="shared" si="0"/>
        <v>12</v>
      </c>
      <c r="F23" s="65">
        <f>VLOOKUP($A23,'Return Data'!$B$7:$R$2843,6,0)</f>
        <v>3.1301999999999999</v>
      </c>
      <c r="G23" s="66">
        <f t="shared" si="1"/>
        <v>30</v>
      </c>
      <c r="H23" s="65">
        <f>VLOOKUP($A23,'Return Data'!$B$7:$R$2843,7,0)</f>
        <v>3.0659999999999998</v>
      </c>
      <c r="I23" s="66">
        <f t="shared" si="2"/>
        <v>22</v>
      </c>
      <c r="J23" s="65">
        <f>VLOOKUP($A23,'Return Data'!$B$7:$R$2843,8,0)</f>
        <v>2.9403000000000001</v>
      </c>
      <c r="K23" s="66">
        <f t="shared" si="3"/>
        <v>29</v>
      </c>
      <c r="L23" s="65">
        <f>VLOOKUP($A23,'Return Data'!$B$7:$R$2843,9,0)</f>
        <v>3.0352999999999999</v>
      </c>
      <c r="M23" s="66">
        <f t="shared" si="4"/>
        <v>27</v>
      </c>
      <c r="N23" s="65">
        <f>VLOOKUP($A23,'Return Data'!$B$7:$R$2843,10,0)</f>
        <v>3.1198999999999999</v>
      </c>
      <c r="O23" s="66">
        <f t="shared" si="5"/>
        <v>28</v>
      </c>
      <c r="P23" s="65">
        <f>VLOOKUP($A23,'Return Data'!$B$7:$R$2843,11,0)</f>
        <v>3.0619000000000001</v>
      </c>
      <c r="Q23" s="66">
        <f t="shared" si="6"/>
        <v>20</v>
      </c>
      <c r="R23" s="65">
        <f>VLOOKUP($A23,'Return Data'!$B$7:$R$2843,12,0)</f>
        <v>3.1257000000000001</v>
      </c>
      <c r="S23" s="66">
        <f t="shared" si="7"/>
        <v>17</v>
      </c>
      <c r="T23" s="65">
        <f>VLOOKUP($A23,'Return Data'!$B$7:$R$2843,13,0)</f>
        <v>3.2282000000000002</v>
      </c>
      <c r="U23" s="66">
        <f t="shared" si="8"/>
        <v>21</v>
      </c>
      <c r="V23" s="65">
        <f>VLOOKUP($A23,'Return Data'!$B$7:$R$2843,17,0)</f>
        <v>4.4718999999999998</v>
      </c>
      <c r="W23" s="66">
        <f t="shared" si="9"/>
        <v>25</v>
      </c>
      <c r="X23" s="65">
        <f>VLOOKUP($A23,'Return Data'!$B$7:$R$2843,14,0)</f>
        <v>5.4722</v>
      </c>
      <c r="Y23" s="66">
        <f t="shared" si="10"/>
        <v>23</v>
      </c>
      <c r="Z23" s="65">
        <f>VLOOKUP($A23,'Return Data'!$B$7:$R$2843,16,0)</f>
        <v>7.4122000000000003</v>
      </c>
      <c r="AA23" s="67">
        <f t="shared" si="11"/>
        <v>8</v>
      </c>
    </row>
    <row r="24" spans="1:27" x14ac:dyDescent="0.3">
      <c r="A24" s="63" t="s">
        <v>244</v>
      </c>
      <c r="B24" s="64">
        <f>VLOOKUP($A24,'Return Data'!$B$7:$R$2843,3,0)</f>
        <v>44332</v>
      </c>
      <c r="C24" s="65">
        <f>VLOOKUP($A24,'Return Data'!$B$7:$R$2843,4,0)</f>
        <v>1081.6541</v>
      </c>
      <c r="D24" s="65">
        <f>VLOOKUP($A24,'Return Data'!$B$7:$R$2843,5,0)</f>
        <v>3.0339</v>
      </c>
      <c r="E24" s="66">
        <f t="shared" si="0"/>
        <v>32</v>
      </c>
      <c r="F24" s="65">
        <f>VLOOKUP($A24,'Return Data'!$B$7:$R$2843,6,0)</f>
        <v>3.0377999999999998</v>
      </c>
      <c r="G24" s="66">
        <f t="shared" si="1"/>
        <v>34</v>
      </c>
      <c r="H24" s="65">
        <f>VLOOKUP($A24,'Return Data'!$B$7:$R$2843,7,0)</f>
        <v>3.0097999999999998</v>
      </c>
      <c r="I24" s="66">
        <f t="shared" si="2"/>
        <v>32</v>
      </c>
      <c r="J24" s="65">
        <f>VLOOKUP($A24,'Return Data'!$B$7:$R$2843,8,0)</f>
        <v>2.9603000000000002</v>
      </c>
      <c r="K24" s="66">
        <f t="shared" si="3"/>
        <v>26</v>
      </c>
      <c r="L24" s="65">
        <f>VLOOKUP($A24,'Return Data'!$B$7:$R$2843,9,0)</f>
        <v>2.9479000000000002</v>
      </c>
      <c r="M24" s="66">
        <f t="shared" si="4"/>
        <v>34</v>
      </c>
      <c r="N24" s="65">
        <f>VLOOKUP($A24,'Return Data'!$B$7:$R$2843,10,0)</f>
        <v>2.8833000000000002</v>
      </c>
      <c r="O24" s="66">
        <f t="shared" si="5"/>
        <v>34</v>
      </c>
      <c r="P24" s="65">
        <f>VLOOKUP($A24,'Return Data'!$B$7:$R$2843,11,0)</f>
        <v>2.8483999999999998</v>
      </c>
      <c r="Q24" s="66">
        <f t="shared" si="6"/>
        <v>35</v>
      </c>
      <c r="R24" s="65">
        <f>VLOOKUP($A24,'Return Data'!$B$7:$R$2843,12,0)</f>
        <v>2.8742000000000001</v>
      </c>
      <c r="S24" s="66">
        <f t="shared" si="7"/>
        <v>35</v>
      </c>
      <c r="T24" s="65">
        <f>VLOOKUP($A24,'Return Data'!$B$7:$R$2843,13,0)</f>
        <v>2.8660999999999999</v>
      </c>
      <c r="U24" s="66">
        <f t="shared" si="8"/>
        <v>35</v>
      </c>
      <c r="V24" s="65"/>
      <c r="W24" s="66"/>
      <c r="X24" s="65"/>
      <c r="Y24" s="66"/>
      <c r="Z24" s="65">
        <f>VLOOKUP($A24,'Return Data'!$B$7:$R$2843,16,0)</f>
        <v>3.8738000000000001</v>
      </c>
      <c r="AA24" s="67">
        <f t="shared" si="11"/>
        <v>37</v>
      </c>
    </row>
    <row r="25" spans="1:27" x14ac:dyDescent="0.3">
      <c r="A25" s="63" t="s">
        <v>245</v>
      </c>
      <c r="B25" s="64">
        <f>VLOOKUP($A25,'Return Data'!$B$7:$R$2843,3,0)</f>
        <v>44332</v>
      </c>
      <c r="C25" s="65">
        <f>VLOOKUP($A25,'Return Data'!$B$7:$R$2843,4,0)</f>
        <v>56.101500000000001</v>
      </c>
      <c r="D25" s="65">
        <f>VLOOKUP($A25,'Return Data'!$B$7:$R$2843,5,0)</f>
        <v>3.1882999999999999</v>
      </c>
      <c r="E25" s="66">
        <f t="shared" si="0"/>
        <v>14</v>
      </c>
      <c r="F25" s="65">
        <f>VLOOKUP($A25,'Return Data'!$B$7:$R$2843,6,0)</f>
        <v>3.2755999999999998</v>
      </c>
      <c r="G25" s="66">
        <f t="shared" si="1"/>
        <v>12</v>
      </c>
      <c r="H25" s="65">
        <f>VLOOKUP($A25,'Return Data'!$B$7:$R$2843,7,0)</f>
        <v>3.2458</v>
      </c>
      <c r="I25" s="66">
        <f t="shared" si="2"/>
        <v>3</v>
      </c>
      <c r="J25" s="65">
        <f>VLOOKUP($A25,'Return Data'!$B$7:$R$2843,8,0)</f>
        <v>3.1267</v>
      </c>
      <c r="K25" s="66">
        <f t="shared" si="3"/>
        <v>3</v>
      </c>
      <c r="L25" s="65">
        <f>VLOOKUP($A25,'Return Data'!$B$7:$R$2843,9,0)</f>
        <v>3.1898</v>
      </c>
      <c r="M25" s="66">
        <f t="shared" si="4"/>
        <v>3</v>
      </c>
      <c r="N25" s="65">
        <f>VLOOKUP($A25,'Return Data'!$B$7:$R$2843,10,0)</f>
        <v>3.2351999999999999</v>
      </c>
      <c r="O25" s="66">
        <f t="shared" si="5"/>
        <v>9</v>
      </c>
      <c r="P25" s="65">
        <f>VLOOKUP($A25,'Return Data'!$B$7:$R$2843,11,0)</f>
        <v>3.1219999999999999</v>
      </c>
      <c r="Q25" s="66">
        <f t="shared" si="6"/>
        <v>10</v>
      </c>
      <c r="R25" s="65">
        <f>VLOOKUP($A25,'Return Data'!$B$7:$R$2843,12,0)</f>
        <v>3.1396999999999999</v>
      </c>
      <c r="S25" s="66">
        <f t="shared" si="7"/>
        <v>12</v>
      </c>
      <c r="T25" s="65">
        <f>VLOOKUP($A25,'Return Data'!$B$7:$R$2843,13,0)</f>
        <v>3.2256999999999998</v>
      </c>
      <c r="U25" s="66">
        <f t="shared" si="8"/>
        <v>22</v>
      </c>
      <c r="V25" s="65">
        <f>VLOOKUP($A25,'Return Data'!$B$7:$R$2843,17,0)</f>
        <v>4.4640000000000004</v>
      </c>
      <c r="W25" s="66">
        <f t="shared" ref="W25:W30" si="12">RANK(V25,V$8:V$45,0)</f>
        <v>26</v>
      </c>
      <c r="X25" s="65">
        <f>VLOOKUP($A25,'Return Data'!$B$7:$R$2843,14,0)</f>
        <v>5.4924999999999997</v>
      </c>
      <c r="Y25" s="66">
        <f t="shared" ref="Y25:Y30" si="13">RANK(X25,X$8:X$45,0)</f>
        <v>21</v>
      </c>
      <c r="Z25" s="65">
        <f>VLOOKUP($A25,'Return Data'!$B$7:$R$2843,16,0)</f>
        <v>7.6520999999999999</v>
      </c>
      <c r="AA25" s="67">
        <f t="shared" si="11"/>
        <v>2</v>
      </c>
    </row>
    <row r="26" spans="1:27" x14ac:dyDescent="0.3">
      <c r="A26" s="63" t="s">
        <v>246</v>
      </c>
      <c r="B26" s="64">
        <f>VLOOKUP($A26,'Return Data'!$B$7:$R$2843,3,0)</f>
        <v>44332</v>
      </c>
      <c r="C26" s="65">
        <f>VLOOKUP($A26,'Return Data'!$B$7:$R$2843,4,0)</f>
        <v>4156.777</v>
      </c>
      <c r="D26" s="65">
        <f>VLOOKUP($A26,'Return Data'!$B$7:$R$2843,5,0)</f>
        <v>3.1537000000000002</v>
      </c>
      <c r="E26" s="66">
        <f t="shared" si="0"/>
        <v>24</v>
      </c>
      <c r="F26" s="65">
        <f>VLOOKUP($A26,'Return Data'!$B$7:$R$2843,6,0)</f>
        <v>3.2113999999999998</v>
      </c>
      <c r="G26" s="66">
        <f t="shared" si="1"/>
        <v>18</v>
      </c>
      <c r="H26" s="65">
        <f>VLOOKUP($A26,'Return Data'!$B$7:$R$2843,7,0)</f>
        <v>3.0583</v>
      </c>
      <c r="I26" s="66">
        <f t="shared" si="2"/>
        <v>23</v>
      </c>
      <c r="J26" s="65">
        <f>VLOOKUP($A26,'Return Data'!$B$7:$R$2843,8,0)</f>
        <v>2.9714</v>
      </c>
      <c r="K26" s="66">
        <f t="shared" si="3"/>
        <v>23</v>
      </c>
      <c r="L26" s="65">
        <f>VLOOKUP($A26,'Return Data'!$B$7:$R$2843,9,0)</f>
        <v>3.0455999999999999</v>
      </c>
      <c r="M26" s="66">
        <f t="shared" si="4"/>
        <v>25</v>
      </c>
      <c r="N26" s="65">
        <f>VLOOKUP($A26,'Return Data'!$B$7:$R$2843,10,0)</f>
        <v>3.1581000000000001</v>
      </c>
      <c r="O26" s="66">
        <f t="shared" si="5"/>
        <v>21</v>
      </c>
      <c r="P26" s="65">
        <f>VLOOKUP($A26,'Return Data'!$B$7:$R$2843,11,0)</f>
        <v>3.0259</v>
      </c>
      <c r="Q26" s="66">
        <f t="shared" si="6"/>
        <v>27</v>
      </c>
      <c r="R26" s="65">
        <f>VLOOKUP($A26,'Return Data'!$B$7:$R$2843,12,0)</f>
        <v>3.0972</v>
      </c>
      <c r="S26" s="66">
        <f t="shared" si="7"/>
        <v>28</v>
      </c>
      <c r="T26" s="65">
        <f>VLOOKUP($A26,'Return Data'!$B$7:$R$2843,13,0)</f>
        <v>3.2517999999999998</v>
      </c>
      <c r="U26" s="66">
        <f t="shared" si="8"/>
        <v>16</v>
      </c>
      <c r="V26" s="65">
        <f>VLOOKUP($A26,'Return Data'!$B$7:$R$2843,17,0)</f>
        <v>4.5045000000000002</v>
      </c>
      <c r="W26" s="66">
        <f t="shared" si="12"/>
        <v>22</v>
      </c>
      <c r="X26" s="65">
        <f>VLOOKUP($A26,'Return Data'!$B$7:$R$2843,14,0)</f>
        <v>5.4725000000000001</v>
      </c>
      <c r="Y26" s="66">
        <f t="shared" si="13"/>
        <v>22</v>
      </c>
      <c r="Z26" s="65">
        <f>VLOOKUP($A26,'Return Data'!$B$7:$R$2843,16,0)</f>
        <v>7.1001000000000003</v>
      </c>
      <c r="AA26" s="67">
        <f t="shared" si="11"/>
        <v>19</v>
      </c>
    </row>
    <row r="27" spans="1:27" x14ac:dyDescent="0.3">
      <c r="A27" s="63" t="s">
        <v>247</v>
      </c>
      <c r="B27" s="64">
        <f>VLOOKUP($A27,'Return Data'!$B$7:$R$2843,3,0)</f>
        <v>44332</v>
      </c>
      <c r="C27" s="65">
        <f>VLOOKUP($A27,'Return Data'!$B$7:$R$2843,4,0)</f>
        <v>2817.0531999999998</v>
      </c>
      <c r="D27" s="65">
        <f>VLOOKUP($A27,'Return Data'!$B$7:$R$2843,5,0)</f>
        <v>3.1760000000000002</v>
      </c>
      <c r="E27" s="66">
        <f t="shared" si="0"/>
        <v>18</v>
      </c>
      <c r="F27" s="65">
        <f>VLOOKUP($A27,'Return Data'!$B$7:$R$2843,6,0)</f>
        <v>3.1640000000000001</v>
      </c>
      <c r="G27" s="66">
        <f t="shared" si="1"/>
        <v>25</v>
      </c>
      <c r="H27" s="65">
        <f>VLOOKUP($A27,'Return Data'!$B$7:$R$2843,7,0)</f>
        <v>3.0891000000000002</v>
      </c>
      <c r="I27" s="66">
        <f t="shared" si="2"/>
        <v>20</v>
      </c>
      <c r="J27" s="65">
        <f>VLOOKUP($A27,'Return Data'!$B$7:$R$2843,8,0)</f>
        <v>2.968</v>
      </c>
      <c r="K27" s="66">
        <f t="shared" si="3"/>
        <v>25</v>
      </c>
      <c r="L27" s="65">
        <f>VLOOKUP($A27,'Return Data'!$B$7:$R$2843,9,0)</f>
        <v>3.0474000000000001</v>
      </c>
      <c r="M27" s="66">
        <f t="shared" si="4"/>
        <v>23</v>
      </c>
      <c r="N27" s="65">
        <f>VLOOKUP($A27,'Return Data'!$B$7:$R$2843,10,0)</f>
        <v>3.1404999999999998</v>
      </c>
      <c r="O27" s="66">
        <f t="shared" si="5"/>
        <v>25</v>
      </c>
      <c r="P27" s="65">
        <f>VLOOKUP($A27,'Return Data'!$B$7:$R$2843,11,0)</f>
        <v>3.0728</v>
      </c>
      <c r="Q27" s="66">
        <f t="shared" si="6"/>
        <v>18</v>
      </c>
      <c r="R27" s="65">
        <f>VLOOKUP($A27,'Return Data'!$B$7:$R$2843,12,0)</f>
        <v>3.1214</v>
      </c>
      <c r="S27" s="66">
        <f t="shared" si="7"/>
        <v>18</v>
      </c>
      <c r="T27" s="65">
        <f>VLOOKUP($A27,'Return Data'!$B$7:$R$2843,13,0)</f>
        <v>3.2488999999999999</v>
      </c>
      <c r="U27" s="66">
        <f t="shared" si="8"/>
        <v>17</v>
      </c>
      <c r="V27" s="65">
        <f>VLOOKUP($A27,'Return Data'!$B$7:$R$2843,17,0)</f>
        <v>4.5613999999999999</v>
      </c>
      <c r="W27" s="66">
        <f t="shared" si="12"/>
        <v>17</v>
      </c>
      <c r="X27" s="65">
        <f>VLOOKUP($A27,'Return Data'!$B$7:$R$2843,14,0)</f>
        <v>5.5326000000000004</v>
      </c>
      <c r="Y27" s="66">
        <f t="shared" si="13"/>
        <v>16</v>
      </c>
      <c r="Z27" s="65">
        <f>VLOOKUP($A27,'Return Data'!$B$7:$R$2843,16,0)</f>
        <v>7.3372000000000002</v>
      </c>
      <c r="AA27" s="67">
        <f t="shared" si="11"/>
        <v>11</v>
      </c>
    </row>
    <row r="28" spans="1:27" x14ac:dyDescent="0.3">
      <c r="A28" s="63" t="s">
        <v>248</v>
      </c>
      <c r="B28" s="64">
        <f>VLOOKUP($A28,'Return Data'!$B$7:$R$2843,3,0)</f>
        <v>44332</v>
      </c>
      <c r="C28" s="65">
        <f>VLOOKUP($A28,'Return Data'!$B$7:$R$2843,4,0)</f>
        <v>3717.3060999999998</v>
      </c>
      <c r="D28" s="65">
        <f>VLOOKUP($A28,'Return Data'!$B$7:$R$2843,5,0)</f>
        <v>3.1816</v>
      </c>
      <c r="E28" s="66">
        <f t="shared" si="0"/>
        <v>17</v>
      </c>
      <c r="F28" s="65">
        <f>VLOOKUP($A28,'Return Data'!$B$7:$R$2843,6,0)</f>
        <v>3.2875999999999999</v>
      </c>
      <c r="G28" s="66">
        <f t="shared" si="1"/>
        <v>8</v>
      </c>
      <c r="H28" s="65">
        <f>VLOOKUP($A28,'Return Data'!$B$7:$R$2843,7,0)</f>
        <v>3.1343999999999999</v>
      </c>
      <c r="I28" s="66">
        <f t="shared" si="2"/>
        <v>14</v>
      </c>
      <c r="J28" s="65">
        <f>VLOOKUP($A28,'Return Data'!$B$7:$R$2843,8,0)</f>
        <v>3.0379</v>
      </c>
      <c r="K28" s="66">
        <f t="shared" si="3"/>
        <v>15</v>
      </c>
      <c r="L28" s="65">
        <f>VLOOKUP($A28,'Return Data'!$B$7:$R$2843,9,0)</f>
        <v>3.1086</v>
      </c>
      <c r="M28" s="66">
        <f t="shared" si="4"/>
        <v>13</v>
      </c>
      <c r="N28" s="65">
        <f>VLOOKUP($A28,'Return Data'!$B$7:$R$2843,10,0)</f>
        <v>3.1835</v>
      </c>
      <c r="O28" s="66">
        <f t="shared" si="5"/>
        <v>16</v>
      </c>
      <c r="P28" s="65">
        <f>VLOOKUP($A28,'Return Data'!$B$7:$R$2843,11,0)</f>
        <v>3.0998999999999999</v>
      </c>
      <c r="Q28" s="66">
        <f t="shared" si="6"/>
        <v>12</v>
      </c>
      <c r="R28" s="65">
        <f>VLOOKUP($A28,'Return Data'!$B$7:$R$2843,12,0)</f>
        <v>3.1351</v>
      </c>
      <c r="S28" s="66">
        <f t="shared" si="7"/>
        <v>14</v>
      </c>
      <c r="T28" s="65">
        <f>VLOOKUP($A28,'Return Data'!$B$7:$R$2843,13,0)</f>
        <v>3.2892000000000001</v>
      </c>
      <c r="U28" s="66">
        <f t="shared" si="8"/>
        <v>10</v>
      </c>
      <c r="V28" s="65">
        <f>VLOOKUP($A28,'Return Data'!$B$7:$R$2843,17,0)</f>
        <v>4.6078000000000001</v>
      </c>
      <c r="W28" s="66">
        <f t="shared" si="12"/>
        <v>11</v>
      </c>
      <c r="X28" s="65">
        <f>VLOOKUP($A28,'Return Data'!$B$7:$R$2843,14,0)</f>
        <v>5.5323000000000002</v>
      </c>
      <c r="Y28" s="66">
        <f t="shared" si="13"/>
        <v>17</v>
      </c>
      <c r="Z28" s="65">
        <f>VLOOKUP($A28,'Return Data'!$B$7:$R$2843,16,0)</f>
        <v>7.0819999999999999</v>
      </c>
      <c r="AA28" s="67">
        <f t="shared" si="11"/>
        <v>21</v>
      </c>
    </row>
    <row r="29" spans="1:27" x14ac:dyDescent="0.3">
      <c r="A29" s="63" t="s">
        <v>437</v>
      </c>
      <c r="B29" s="64">
        <f>VLOOKUP($A29,'Return Data'!$B$7:$R$2843,3,0)</f>
        <v>44332</v>
      </c>
      <c r="C29" s="65">
        <f>VLOOKUP($A29,'Return Data'!$B$7:$R$2843,4,0)</f>
        <v>1334.5662</v>
      </c>
      <c r="D29" s="65">
        <f>VLOOKUP($A29,'Return Data'!$B$7:$R$2843,5,0)</f>
        <v>3.2823000000000002</v>
      </c>
      <c r="E29" s="66">
        <f t="shared" si="0"/>
        <v>4</v>
      </c>
      <c r="F29" s="65">
        <f>VLOOKUP($A29,'Return Data'!$B$7:$R$2843,6,0)</f>
        <v>3.2810000000000001</v>
      </c>
      <c r="G29" s="66">
        <f t="shared" si="1"/>
        <v>10</v>
      </c>
      <c r="H29" s="65">
        <f>VLOOKUP($A29,'Return Data'!$B$7:$R$2843,7,0)</f>
        <v>3.2277</v>
      </c>
      <c r="I29" s="66">
        <f t="shared" si="2"/>
        <v>6</v>
      </c>
      <c r="J29" s="65">
        <f>VLOOKUP($A29,'Return Data'!$B$7:$R$2843,8,0)</f>
        <v>3.0950000000000002</v>
      </c>
      <c r="K29" s="66">
        <f t="shared" si="3"/>
        <v>7</v>
      </c>
      <c r="L29" s="65">
        <f>VLOOKUP($A29,'Return Data'!$B$7:$R$2843,9,0)</f>
        <v>3.1793999999999998</v>
      </c>
      <c r="M29" s="66">
        <f t="shared" si="4"/>
        <v>5</v>
      </c>
      <c r="N29" s="65">
        <f>VLOOKUP($A29,'Return Data'!$B$7:$R$2843,10,0)</f>
        <v>3.2591000000000001</v>
      </c>
      <c r="O29" s="66">
        <f t="shared" si="5"/>
        <v>4</v>
      </c>
      <c r="P29" s="65">
        <f>VLOOKUP($A29,'Return Data'!$B$7:$R$2843,11,0)</f>
        <v>3.1486999999999998</v>
      </c>
      <c r="Q29" s="66">
        <f t="shared" si="6"/>
        <v>6</v>
      </c>
      <c r="R29" s="65">
        <f>VLOOKUP($A29,'Return Data'!$B$7:$R$2843,12,0)</f>
        <v>3.2244999999999999</v>
      </c>
      <c r="S29" s="66">
        <f t="shared" si="7"/>
        <v>4</v>
      </c>
      <c r="T29" s="65">
        <f>VLOOKUP($A29,'Return Data'!$B$7:$R$2843,13,0)</f>
        <v>3.3733</v>
      </c>
      <c r="U29" s="66">
        <f t="shared" si="8"/>
        <v>3</v>
      </c>
      <c r="V29" s="65">
        <f>VLOOKUP($A29,'Return Data'!$B$7:$R$2843,17,0)</f>
        <v>4.6833999999999998</v>
      </c>
      <c r="W29" s="66">
        <f t="shared" si="12"/>
        <v>3</v>
      </c>
      <c r="X29" s="65">
        <f>VLOOKUP($A29,'Return Data'!$B$7:$R$2843,14,0)</f>
        <v>5.6369999999999996</v>
      </c>
      <c r="Y29" s="66">
        <f t="shared" si="13"/>
        <v>3</v>
      </c>
      <c r="Z29" s="65">
        <f>VLOOKUP($A29,'Return Data'!$B$7:$R$2843,16,0)</f>
        <v>6.1037999999999997</v>
      </c>
      <c r="AA29" s="67">
        <f t="shared" si="11"/>
        <v>31</v>
      </c>
    </row>
    <row r="30" spans="1:27" x14ac:dyDescent="0.3">
      <c r="A30" s="63" t="s">
        <v>250</v>
      </c>
      <c r="B30" s="64">
        <f>VLOOKUP($A30,'Return Data'!$B$7:$R$2843,3,0)</f>
        <v>44332</v>
      </c>
      <c r="C30" s="65">
        <f>VLOOKUP($A30,'Return Data'!$B$7:$R$2843,4,0)</f>
        <v>2152.4212000000002</v>
      </c>
      <c r="D30" s="65">
        <f>VLOOKUP($A30,'Return Data'!$B$7:$R$2843,5,0)</f>
        <v>3.2641</v>
      </c>
      <c r="E30" s="66">
        <f t="shared" si="0"/>
        <v>6</v>
      </c>
      <c r="F30" s="65">
        <f>VLOOKUP($A30,'Return Data'!$B$7:$R$2843,6,0)</f>
        <v>3.2696999999999998</v>
      </c>
      <c r="G30" s="66">
        <f t="shared" si="1"/>
        <v>13</v>
      </c>
      <c r="H30" s="65">
        <f>VLOOKUP($A30,'Return Data'!$B$7:$R$2843,7,0)</f>
        <v>3.2317</v>
      </c>
      <c r="I30" s="66">
        <f t="shared" si="2"/>
        <v>5</v>
      </c>
      <c r="J30" s="65">
        <f>VLOOKUP($A30,'Return Data'!$B$7:$R$2843,8,0)</f>
        <v>3.1143999999999998</v>
      </c>
      <c r="K30" s="66">
        <f t="shared" si="3"/>
        <v>4</v>
      </c>
      <c r="L30" s="65">
        <f>VLOOKUP($A30,'Return Data'!$B$7:$R$2843,9,0)</f>
        <v>3.1819000000000002</v>
      </c>
      <c r="M30" s="66">
        <f t="shared" si="4"/>
        <v>4</v>
      </c>
      <c r="N30" s="65">
        <f>VLOOKUP($A30,'Return Data'!$B$7:$R$2843,10,0)</f>
        <v>3.2429000000000001</v>
      </c>
      <c r="O30" s="66">
        <f t="shared" si="5"/>
        <v>6</v>
      </c>
      <c r="P30" s="65">
        <f>VLOOKUP($A30,'Return Data'!$B$7:$R$2843,11,0)</f>
        <v>3.2033999999999998</v>
      </c>
      <c r="Q30" s="66">
        <f t="shared" si="6"/>
        <v>3</v>
      </c>
      <c r="R30" s="65">
        <f>VLOOKUP($A30,'Return Data'!$B$7:$R$2843,12,0)</f>
        <v>3.2440000000000002</v>
      </c>
      <c r="S30" s="66">
        <f t="shared" si="7"/>
        <v>3</v>
      </c>
      <c r="T30" s="65">
        <f>VLOOKUP($A30,'Return Data'!$B$7:$R$2843,13,0)</f>
        <v>3.3237000000000001</v>
      </c>
      <c r="U30" s="66">
        <f t="shared" si="8"/>
        <v>5</v>
      </c>
      <c r="V30" s="65">
        <f>VLOOKUP($A30,'Return Data'!$B$7:$R$2843,17,0)</f>
        <v>4.5808</v>
      </c>
      <c r="W30" s="66">
        <f t="shared" si="12"/>
        <v>15</v>
      </c>
      <c r="X30" s="65">
        <f>VLOOKUP($A30,'Return Data'!$B$7:$R$2843,14,0)</f>
        <v>5.5475000000000003</v>
      </c>
      <c r="Y30" s="66">
        <f t="shared" si="13"/>
        <v>14</v>
      </c>
      <c r="Z30" s="65">
        <f>VLOOKUP($A30,'Return Data'!$B$7:$R$2843,16,0)</f>
        <v>6.4050000000000002</v>
      </c>
      <c r="AA30" s="67">
        <f t="shared" si="11"/>
        <v>29</v>
      </c>
    </row>
    <row r="31" spans="1:27" x14ac:dyDescent="0.3">
      <c r="A31" s="63" t="s">
        <v>251</v>
      </c>
      <c r="B31" s="64">
        <f>VLOOKUP($A31,'Return Data'!$B$7:$R$2843,3,0)</f>
        <v>44332</v>
      </c>
      <c r="C31" s="65">
        <f>VLOOKUP($A31,'Return Data'!$B$7:$R$2843,4,0)</f>
        <v>11.0375</v>
      </c>
      <c r="D31" s="65">
        <f>VLOOKUP($A31,'Return Data'!$B$7:$R$2843,5,0)</f>
        <v>2.9767000000000001</v>
      </c>
      <c r="E31" s="66">
        <f t="shared" si="0"/>
        <v>34</v>
      </c>
      <c r="F31" s="65">
        <f>VLOOKUP($A31,'Return Data'!$B$7:$R$2843,6,0)</f>
        <v>3.5284</v>
      </c>
      <c r="G31" s="66">
        <f t="shared" si="1"/>
        <v>2</v>
      </c>
      <c r="H31" s="65">
        <f>VLOOKUP($A31,'Return Data'!$B$7:$R$2843,7,0)</f>
        <v>2.7887</v>
      </c>
      <c r="I31" s="66">
        <f t="shared" si="2"/>
        <v>37</v>
      </c>
      <c r="J31" s="65">
        <f>VLOOKUP($A31,'Return Data'!$B$7:$R$2843,8,0)</f>
        <v>2.7902</v>
      </c>
      <c r="K31" s="66">
        <f t="shared" si="3"/>
        <v>35</v>
      </c>
      <c r="L31" s="65">
        <f>VLOOKUP($A31,'Return Data'!$B$7:$R$2843,9,0)</f>
        <v>2.7841999999999998</v>
      </c>
      <c r="M31" s="66">
        <f t="shared" si="4"/>
        <v>36</v>
      </c>
      <c r="N31" s="65">
        <f>VLOOKUP($A31,'Return Data'!$B$7:$R$2843,10,0)</f>
        <v>2.8397000000000001</v>
      </c>
      <c r="O31" s="66">
        <f t="shared" si="5"/>
        <v>36</v>
      </c>
      <c r="P31" s="65">
        <f>VLOOKUP($A31,'Return Data'!$B$7:$R$2843,11,0)</f>
        <v>2.7519999999999998</v>
      </c>
      <c r="Q31" s="66">
        <f t="shared" si="6"/>
        <v>36</v>
      </c>
      <c r="R31" s="65">
        <f>VLOOKUP($A31,'Return Data'!$B$7:$R$2843,12,0)</f>
        <v>2.81</v>
      </c>
      <c r="S31" s="66">
        <f t="shared" si="7"/>
        <v>36</v>
      </c>
      <c r="T31" s="65">
        <f>VLOOKUP($A31,'Return Data'!$B$7:$R$2843,13,0)</f>
        <v>2.8311999999999999</v>
      </c>
      <c r="U31" s="66">
        <f t="shared" si="8"/>
        <v>37</v>
      </c>
      <c r="V31" s="65"/>
      <c r="W31" s="66"/>
      <c r="X31" s="65"/>
      <c r="Y31" s="66"/>
      <c r="Z31" s="65">
        <f>VLOOKUP($A31,'Return Data'!$B$7:$R$2843,16,0)</f>
        <v>4.1841999999999997</v>
      </c>
      <c r="AA31" s="67">
        <f t="shared" si="11"/>
        <v>36</v>
      </c>
    </row>
    <row r="32" spans="1:27" x14ac:dyDescent="0.3">
      <c r="A32" s="63" t="s">
        <v>2026</v>
      </c>
      <c r="B32" s="64">
        <f>VLOOKUP($A32,'Return Data'!$B$7:$R$2843,3,0)</f>
        <v>44332</v>
      </c>
      <c r="C32" s="65">
        <f>VLOOKUP($A32,'Return Data'!$B$7:$R$2843,4,0)</f>
        <v>2241.9238999999998</v>
      </c>
      <c r="D32" s="65">
        <f>VLOOKUP($A32,'Return Data'!$B$7:$R$2843,5,0)</f>
        <v>3.2730000000000001</v>
      </c>
      <c r="E32" s="66">
        <f t="shared" si="0"/>
        <v>5</v>
      </c>
      <c r="F32" s="65">
        <f>VLOOKUP($A32,'Return Data'!$B$7:$R$2843,6,0)</f>
        <v>3.2787000000000002</v>
      </c>
      <c r="G32" s="66">
        <f t="shared" si="1"/>
        <v>11</v>
      </c>
      <c r="H32" s="65">
        <f>VLOOKUP($A32,'Return Data'!$B$7:$R$2843,7,0)</f>
        <v>3.1389</v>
      </c>
      <c r="I32" s="66">
        <f t="shared" si="2"/>
        <v>12</v>
      </c>
      <c r="J32" s="65">
        <f>VLOOKUP($A32,'Return Data'!$B$7:$R$2843,8,0)</f>
        <v>3.0722</v>
      </c>
      <c r="K32" s="66">
        <f t="shared" si="3"/>
        <v>9</v>
      </c>
      <c r="L32" s="65">
        <f>VLOOKUP($A32,'Return Data'!$B$7:$R$2843,9,0)</f>
        <v>3.1503999999999999</v>
      </c>
      <c r="M32" s="66">
        <f t="shared" si="4"/>
        <v>9</v>
      </c>
      <c r="N32" s="65">
        <f>VLOOKUP($A32,'Return Data'!$B$7:$R$2843,10,0)</f>
        <v>3.1894999999999998</v>
      </c>
      <c r="O32" s="66">
        <f t="shared" si="5"/>
        <v>14</v>
      </c>
      <c r="P32" s="65">
        <f>VLOOKUP($A32,'Return Data'!$B$7:$R$2843,11,0)</f>
        <v>3.0236000000000001</v>
      </c>
      <c r="Q32" s="66">
        <f t="shared" si="6"/>
        <v>28</v>
      </c>
      <c r="R32" s="65">
        <f>VLOOKUP($A32,'Return Data'!$B$7:$R$2843,12,0)</f>
        <v>3.0028000000000001</v>
      </c>
      <c r="S32" s="66">
        <f t="shared" si="7"/>
        <v>31</v>
      </c>
      <c r="T32" s="65">
        <f>VLOOKUP($A32,'Return Data'!$B$7:$R$2843,13,0)</f>
        <v>3.0329000000000002</v>
      </c>
      <c r="U32" s="66">
        <f t="shared" si="8"/>
        <v>31</v>
      </c>
      <c r="V32" s="65">
        <f>VLOOKUP($A32,'Return Data'!$B$7:$R$2843,17,0)</f>
        <v>4.1265999999999998</v>
      </c>
      <c r="W32" s="66">
        <f t="shared" ref="W32:W44" si="14">RANK(V32,V$8:V$45,0)</f>
        <v>31</v>
      </c>
      <c r="X32" s="65">
        <f>VLOOKUP($A32,'Return Data'!$B$7:$R$2843,14,0)</f>
        <v>5.2521000000000004</v>
      </c>
      <c r="Y32" s="66">
        <f>RANK(X32,X$8:X$45,0)</f>
        <v>29</v>
      </c>
      <c r="Z32" s="65">
        <f>VLOOKUP($A32,'Return Data'!$B$7:$R$2843,16,0)</f>
        <v>7.4443000000000001</v>
      </c>
      <c r="AA32" s="67">
        <f t="shared" si="11"/>
        <v>5</v>
      </c>
    </row>
    <row r="33" spans="1:27" x14ac:dyDescent="0.3">
      <c r="A33" s="63" t="s">
        <v>252</v>
      </c>
      <c r="B33" s="64">
        <f>VLOOKUP($A33,'Return Data'!$B$7:$R$2843,3,0)</f>
        <v>44332</v>
      </c>
      <c r="C33" s="65">
        <f>VLOOKUP($A33,'Return Data'!$B$7:$R$2843,4,0)</f>
        <v>5016.5244000000002</v>
      </c>
      <c r="D33" s="65">
        <f>VLOOKUP($A33,'Return Data'!$B$7:$R$2843,5,0)</f>
        <v>3.1493000000000002</v>
      </c>
      <c r="E33" s="66">
        <f t="shared" si="0"/>
        <v>25</v>
      </c>
      <c r="F33" s="65">
        <f>VLOOKUP($A33,'Return Data'!$B$7:$R$2843,6,0)</f>
        <v>3.1212</v>
      </c>
      <c r="G33" s="66">
        <f t="shared" si="1"/>
        <v>32</v>
      </c>
      <c r="H33" s="65">
        <f>VLOOKUP($A33,'Return Data'!$B$7:$R$2843,7,0)</f>
        <v>2.9940000000000002</v>
      </c>
      <c r="I33" s="66">
        <f t="shared" si="2"/>
        <v>33</v>
      </c>
      <c r="J33" s="65">
        <f>VLOOKUP($A33,'Return Data'!$B$7:$R$2843,8,0)</f>
        <v>2.8980999999999999</v>
      </c>
      <c r="K33" s="66">
        <f t="shared" si="3"/>
        <v>34</v>
      </c>
      <c r="L33" s="65">
        <f>VLOOKUP($A33,'Return Data'!$B$7:$R$2843,9,0)</f>
        <v>3.0044</v>
      </c>
      <c r="M33" s="66">
        <f t="shared" si="4"/>
        <v>30</v>
      </c>
      <c r="N33" s="65">
        <f>VLOOKUP($A33,'Return Data'!$B$7:$R$2843,10,0)</f>
        <v>3.1423000000000001</v>
      </c>
      <c r="O33" s="66">
        <f t="shared" si="5"/>
        <v>23</v>
      </c>
      <c r="P33" s="65">
        <f>VLOOKUP($A33,'Return Data'!$B$7:$R$2843,11,0)</f>
        <v>3.0333999999999999</v>
      </c>
      <c r="Q33" s="66">
        <f t="shared" si="6"/>
        <v>26</v>
      </c>
      <c r="R33" s="65">
        <f>VLOOKUP($A33,'Return Data'!$B$7:$R$2843,12,0)</f>
        <v>3.1006999999999998</v>
      </c>
      <c r="S33" s="66">
        <f t="shared" si="7"/>
        <v>27</v>
      </c>
      <c r="T33" s="65">
        <f>VLOOKUP($A33,'Return Data'!$B$7:$R$2843,13,0)</f>
        <v>3.2705000000000002</v>
      </c>
      <c r="U33" s="66">
        <f t="shared" si="8"/>
        <v>13</v>
      </c>
      <c r="V33" s="65">
        <f>VLOOKUP($A33,'Return Data'!$B$7:$R$2843,17,0)</f>
        <v>4.6483999999999996</v>
      </c>
      <c r="W33" s="66">
        <f t="shared" si="14"/>
        <v>5</v>
      </c>
      <c r="X33" s="65">
        <f>VLOOKUP($A33,'Return Data'!$B$7:$R$2843,14,0)</f>
        <v>5.6119000000000003</v>
      </c>
      <c r="Y33" s="66">
        <f>RANK(X33,X$8:X$45,0)</f>
        <v>4</v>
      </c>
      <c r="Z33" s="65">
        <f>VLOOKUP($A33,'Return Data'!$B$7:$R$2843,16,0)</f>
        <v>7.0818000000000003</v>
      </c>
      <c r="AA33" s="67">
        <f t="shared" si="11"/>
        <v>22</v>
      </c>
    </row>
    <row r="34" spans="1:27" x14ac:dyDescent="0.3">
      <c r="A34" s="63" t="s">
        <v>253</v>
      </c>
      <c r="B34" s="64">
        <f>VLOOKUP($A34,'Return Data'!$B$7:$R$2843,3,0)</f>
        <v>44332</v>
      </c>
      <c r="C34" s="65">
        <f>VLOOKUP($A34,'Return Data'!$B$7:$R$2843,4,0)</f>
        <v>1153.9191000000001</v>
      </c>
      <c r="D34" s="65">
        <f>VLOOKUP($A34,'Return Data'!$B$7:$R$2843,5,0)</f>
        <v>3.0592999999999999</v>
      </c>
      <c r="E34" s="66">
        <f t="shared" si="0"/>
        <v>31</v>
      </c>
      <c r="F34" s="65">
        <f>VLOOKUP($A34,'Return Data'!$B$7:$R$2843,6,0)</f>
        <v>3.2324999999999999</v>
      </c>
      <c r="G34" s="66">
        <f t="shared" si="1"/>
        <v>16</v>
      </c>
      <c r="H34" s="65">
        <f>VLOOKUP($A34,'Return Data'!$B$7:$R$2843,7,0)</f>
        <v>3.0310999999999999</v>
      </c>
      <c r="I34" s="66">
        <f t="shared" si="2"/>
        <v>29</v>
      </c>
      <c r="J34" s="65">
        <f>VLOOKUP($A34,'Return Data'!$B$7:$R$2843,8,0)</f>
        <v>2.9468000000000001</v>
      </c>
      <c r="K34" s="66">
        <f t="shared" si="3"/>
        <v>28</v>
      </c>
      <c r="L34" s="65">
        <f>VLOOKUP($A34,'Return Data'!$B$7:$R$2843,9,0)</f>
        <v>2.9921000000000002</v>
      </c>
      <c r="M34" s="66">
        <f t="shared" si="4"/>
        <v>31</v>
      </c>
      <c r="N34" s="65">
        <f>VLOOKUP($A34,'Return Data'!$B$7:$R$2843,10,0)</f>
        <v>3.0167000000000002</v>
      </c>
      <c r="O34" s="66">
        <f t="shared" si="5"/>
        <v>31</v>
      </c>
      <c r="P34" s="65">
        <f>VLOOKUP($A34,'Return Data'!$B$7:$R$2843,11,0)</f>
        <v>2.9129999999999998</v>
      </c>
      <c r="Q34" s="66">
        <f t="shared" si="6"/>
        <v>33</v>
      </c>
      <c r="R34" s="65">
        <f>VLOOKUP($A34,'Return Data'!$B$7:$R$2843,12,0)</f>
        <v>2.9725999999999999</v>
      </c>
      <c r="S34" s="66">
        <f t="shared" si="7"/>
        <v>33</v>
      </c>
      <c r="T34" s="65">
        <f>VLOOKUP($A34,'Return Data'!$B$7:$R$2843,13,0)</f>
        <v>2.9967000000000001</v>
      </c>
      <c r="U34" s="66">
        <f t="shared" si="8"/>
        <v>32</v>
      </c>
      <c r="V34" s="65">
        <f>VLOOKUP($A34,'Return Data'!$B$7:$R$2843,17,0)</f>
        <v>4.1082999999999998</v>
      </c>
      <c r="W34" s="66">
        <f t="shared" si="14"/>
        <v>32</v>
      </c>
      <c r="X34" s="65"/>
      <c r="Y34" s="66"/>
      <c r="Z34" s="65">
        <f>VLOOKUP($A34,'Return Data'!$B$7:$R$2843,16,0)</f>
        <v>4.8605999999999998</v>
      </c>
      <c r="AA34" s="67">
        <f t="shared" si="11"/>
        <v>33</v>
      </c>
    </row>
    <row r="35" spans="1:27" x14ac:dyDescent="0.3">
      <c r="A35" s="63" t="s">
        <v>254</v>
      </c>
      <c r="B35" s="64">
        <f>VLOOKUP($A35,'Return Data'!$B$7:$R$2843,3,0)</f>
        <v>44332</v>
      </c>
      <c r="C35" s="65">
        <f>VLOOKUP($A35,'Return Data'!$B$7:$R$2843,4,0)</f>
        <v>267.3229</v>
      </c>
      <c r="D35" s="65">
        <f>VLOOKUP($A35,'Return Data'!$B$7:$R$2843,5,0)</f>
        <v>3.2498999999999998</v>
      </c>
      <c r="E35" s="66">
        <f t="shared" si="0"/>
        <v>8</v>
      </c>
      <c r="F35" s="65">
        <f>VLOOKUP($A35,'Return Data'!$B$7:$R$2843,6,0)</f>
        <v>3.3142</v>
      </c>
      <c r="G35" s="66">
        <f t="shared" si="1"/>
        <v>7</v>
      </c>
      <c r="H35" s="65">
        <f>VLOOKUP($A35,'Return Data'!$B$7:$R$2843,7,0)</f>
        <v>3.1324999999999998</v>
      </c>
      <c r="I35" s="66">
        <f t="shared" si="2"/>
        <v>15</v>
      </c>
      <c r="J35" s="65">
        <f>VLOOKUP($A35,'Return Data'!$B$7:$R$2843,8,0)</f>
        <v>3.0552000000000001</v>
      </c>
      <c r="K35" s="66">
        <f t="shared" si="3"/>
        <v>13</v>
      </c>
      <c r="L35" s="65">
        <f>VLOOKUP($A35,'Return Data'!$B$7:$R$2843,9,0)</f>
        <v>3.1787000000000001</v>
      </c>
      <c r="M35" s="66">
        <f t="shared" si="4"/>
        <v>6</v>
      </c>
      <c r="N35" s="65">
        <f>VLOOKUP($A35,'Return Data'!$B$7:$R$2843,10,0)</f>
        <v>3.2191999999999998</v>
      </c>
      <c r="O35" s="66">
        <f t="shared" si="5"/>
        <v>10</v>
      </c>
      <c r="P35" s="65">
        <f>VLOOKUP($A35,'Return Data'!$B$7:$R$2843,11,0)</f>
        <v>3.0861999999999998</v>
      </c>
      <c r="Q35" s="66">
        <f t="shared" si="6"/>
        <v>15</v>
      </c>
      <c r="R35" s="65">
        <f>VLOOKUP($A35,'Return Data'!$B$7:$R$2843,12,0)</f>
        <v>3.1151</v>
      </c>
      <c r="S35" s="66">
        <f t="shared" si="7"/>
        <v>21</v>
      </c>
      <c r="T35" s="65">
        <f>VLOOKUP($A35,'Return Data'!$B$7:$R$2843,13,0)</f>
        <v>3.3218999999999999</v>
      </c>
      <c r="U35" s="66">
        <f t="shared" si="8"/>
        <v>6</v>
      </c>
      <c r="V35" s="65">
        <f>VLOOKUP($A35,'Return Data'!$B$7:$R$2843,17,0)</f>
        <v>4.6219999999999999</v>
      </c>
      <c r="W35" s="66">
        <f t="shared" si="14"/>
        <v>8</v>
      </c>
      <c r="X35" s="65">
        <f>VLOOKUP($A35,'Return Data'!$B$7:$R$2843,14,0)</f>
        <v>5.6055000000000001</v>
      </c>
      <c r="Y35" s="66">
        <f t="shared" ref="Y35:Y44" si="15">RANK(X35,X$8:X$45,0)</f>
        <v>6</v>
      </c>
      <c r="Z35" s="65">
        <f>VLOOKUP($A35,'Return Data'!$B$7:$R$2843,16,0)</f>
        <v>7.4372999999999996</v>
      </c>
      <c r="AA35" s="67">
        <f t="shared" si="11"/>
        <v>7</v>
      </c>
    </row>
    <row r="36" spans="1:27" x14ac:dyDescent="0.3">
      <c r="A36" s="63" t="s">
        <v>255</v>
      </c>
      <c r="B36" s="64">
        <f>VLOOKUP($A36,'Return Data'!$B$7:$R$2843,3,0)</f>
        <v>44332</v>
      </c>
      <c r="C36" s="65">
        <f>VLOOKUP($A36,'Return Data'!$B$7:$R$2843,4,0)</f>
        <v>2901.6099199999999</v>
      </c>
      <c r="D36" s="65">
        <f>VLOOKUP($A36,'Return Data'!$B$7:$R$2843,5,0)</f>
        <v>3.1701999999999999</v>
      </c>
      <c r="E36" s="66">
        <f t="shared" si="0"/>
        <v>20</v>
      </c>
      <c r="F36" s="65">
        <f>VLOOKUP($A36,'Return Data'!$B$7:$R$2843,6,0)</f>
        <v>3.1614</v>
      </c>
      <c r="G36" s="66">
        <f t="shared" si="1"/>
        <v>26</v>
      </c>
      <c r="H36" s="65">
        <f>VLOOKUP($A36,'Return Data'!$B$7:$R$2843,7,0)</f>
        <v>3.0926999999999998</v>
      </c>
      <c r="I36" s="66">
        <f t="shared" si="2"/>
        <v>19</v>
      </c>
      <c r="J36" s="65">
        <f>VLOOKUP($A36,'Return Data'!$B$7:$R$2843,8,0)</f>
        <v>3.0436999999999999</v>
      </c>
      <c r="K36" s="66">
        <f t="shared" si="3"/>
        <v>14</v>
      </c>
      <c r="L36" s="65">
        <f>VLOOKUP($A36,'Return Data'!$B$7:$R$2843,9,0)</f>
        <v>3.0459000000000001</v>
      </c>
      <c r="M36" s="66">
        <f t="shared" si="4"/>
        <v>24</v>
      </c>
      <c r="N36" s="65">
        <f>VLOOKUP($A36,'Return Data'!$B$7:$R$2843,10,0)</f>
        <v>3.1099000000000001</v>
      </c>
      <c r="O36" s="66">
        <f t="shared" si="5"/>
        <v>29</v>
      </c>
      <c r="P36" s="65">
        <f>VLOOKUP($A36,'Return Data'!$B$7:$R$2843,11,0)</f>
        <v>3.0192999999999999</v>
      </c>
      <c r="Q36" s="66">
        <f t="shared" si="6"/>
        <v>30</v>
      </c>
      <c r="R36" s="65">
        <f>VLOOKUP($A36,'Return Data'!$B$7:$R$2843,12,0)</f>
        <v>3.0623</v>
      </c>
      <c r="S36" s="66">
        <f t="shared" si="7"/>
        <v>29</v>
      </c>
      <c r="T36" s="65">
        <f>VLOOKUP($A36,'Return Data'!$B$7:$R$2843,13,0)</f>
        <v>3.1362000000000001</v>
      </c>
      <c r="U36" s="66">
        <f t="shared" si="8"/>
        <v>28</v>
      </c>
      <c r="V36" s="65">
        <f>VLOOKUP($A36,'Return Data'!$B$7:$R$2843,17,0)</f>
        <v>4.2347999999999999</v>
      </c>
      <c r="W36" s="66">
        <f t="shared" si="14"/>
        <v>29</v>
      </c>
      <c r="X36" s="65">
        <f>VLOOKUP($A36,'Return Data'!$B$7:$R$2843,14,0)</f>
        <v>2.1530999999999998</v>
      </c>
      <c r="Y36" s="66">
        <f t="shared" si="15"/>
        <v>33</v>
      </c>
      <c r="Z36" s="65">
        <f>VLOOKUP($A36,'Return Data'!$B$7:$R$2843,16,0)</f>
        <v>6.5782999999999996</v>
      </c>
      <c r="AA36" s="67">
        <f t="shared" si="11"/>
        <v>28</v>
      </c>
    </row>
    <row r="37" spans="1:27" x14ac:dyDescent="0.3">
      <c r="A37" s="63" t="s">
        <v>256</v>
      </c>
      <c r="B37" s="64">
        <f>VLOOKUP($A37,'Return Data'!$B$7:$R$2843,3,0)</f>
        <v>44332</v>
      </c>
      <c r="C37" s="65">
        <f>VLOOKUP($A37,'Return Data'!$B$7:$R$2843,4,0)</f>
        <v>32.618299999999998</v>
      </c>
      <c r="D37" s="65">
        <f>VLOOKUP($A37,'Return Data'!$B$7:$R$2843,5,0)</f>
        <v>4.0853000000000002</v>
      </c>
      <c r="E37" s="66">
        <f t="shared" si="0"/>
        <v>1</v>
      </c>
      <c r="F37" s="65">
        <f>VLOOKUP($A37,'Return Data'!$B$7:$R$2843,6,0)</f>
        <v>3.9923999999999999</v>
      </c>
      <c r="G37" s="66">
        <f t="shared" si="1"/>
        <v>1</v>
      </c>
      <c r="H37" s="65">
        <f>VLOOKUP($A37,'Return Data'!$B$7:$R$2843,7,0)</f>
        <v>3.9514999999999998</v>
      </c>
      <c r="I37" s="66">
        <f t="shared" si="2"/>
        <v>1</v>
      </c>
      <c r="J37" s="65">
        <f>VLOOKUP($A37,'Return Data'!$B$7:$R$2843,8,0)</f>
        <v>3.9864999999999999</v>
      </c>
      <c r="K37" s="66">
        <f t="shared" si="3"/>
        <v>1</v>
      </c>
      <c r="L37" s="65">
        <f>VLOOKUP($A37,'Return Data'!$B$7:$R$2843,9,0)</f>
        <v>4.2784000000000004</v>
      </c>
      <c r="M37" s="66">
        <f t="shared" si="4"/>
        <v>1</v>
      </c>
      <c r="N37" s="65">
        <f>VLOOKUP($A37,'Return Data'!$B$7:$R$2843,10,0)</f>
        <v>4.3147000000000002</v>
      </c>
      <c r="O37" s="66">
        <f t="shared" si="5"/>
        <v>1</v>
      </c>
      <c r="P37" s="65">
        <f>VLOOKUP($A37,'Return Data'!$B$7:$R$2843,11,0)</f>
        <v>4.2129000000000003</v>
      </c>
      <c r="Q37" s="66">
        <f t="shared" si="6"/>
        <v>1</v>
      </c>
      <c r="R37" s="65">
        <f>VLOOKUP($A37,'Return Data'!$B$7:$R$2843,12,0)</f>
        <v>4.4221000000000004</v>
      </c>
      <c r="S37" s="66">
        <f t="shared" si="7"/>
        <v>1</v>
      </c>
      <c r="T37" s="65">
        <f>VLOOKUP($A37,'Return Data'!$B$7:$R$2843,13,0)</f>
        <v>4.4606000000000003</v>
      </c>
      <c r="U37" s="66">
        <f t="shared" si="8"/>
        <v>1</v>
      </c>
      <c r="V37" s="65">
        <f>VLOOKUP($A37,'Return Data'!$B$7:$R$2843,17,0)</f>
        <v>5.3939000000000004</v>
      </c>
      <c r="W37" s="66">
        <f t="shared" si="14"/>
        <v>1</v>
      </c>
      <c r="X37" s="65">
        <f>VLOOKUP($A37,'Return Data'!$B$7:$R$2843,14,0)</f>
        <v>6.0994000000000002</v>
      </c>
      <c r="Y37" s="66">
        <f t="shared" si="15"/>
        <v>1</v>
      </c>
      <c r="Z37" s="65">
        <f>VLOOKUP($A37,'Return Data'!$B$7:$R$2843,16,0)</f>
        <v>7.8532999999999999</v>
      </c>
      <c r="AA37" s="67">
        <f t="shared" si="11"/>
        <v>1</v>
      </c>
    </row>
    <row r="38" spans="1:27" x14ac:dyDescent="0.3">
      <c r="A38" s="63" t="s">
        <v>257</v>
      </c>
      <c r="B38" s="64">
        <f>VLOOKUP($A38,'Return Data'!$B$7:$R$2843,3,0)</f>
        <v>44332</v>
      </c>
      <c r="C38" s="65">
        <f>VLOOKUP($A38,'Return Data'!$B$7:$R$2843,4,0)</f>
        <v>27.812799999999999</v>
      </c>
      <c r="D38" s="65">
        <f>VLOOKUP($A38,'Return Data'!$B$7:$R$2843,5,0)</f>
        <v>3.0186000000000002</v>
      </c>
      <c r="E38" s="66">
        <f t="shared" si="0"/>
        <v>33</v>
      </c>
      <c r="F38" s="65">
        <f>VLOOKUP($A38,'Return Data'!$B$7:$R$2843,6,0)</f>
        <v>3.3693</v>
      </c>
      <c r="G38" s="66">
        <f t="shared" si="1"/>
        <v>3</v>
      </c>
      <c r="H38" s="65">
        <f>VLOOKUP($A38,'Return Data'!$B$7:$R$2843,7,0)</f>
        <v>3.0577000000000001</v>
      </c>
      <c r="I38" s="66">
        <f t="shared" si="2"/>
        <v>24</v>
      </c>
      <c r="J38" s="65">
        <f>VLOOKUP($A38,'Return Data'!$B$7:$R$2843,8,0)</f>
        <v>2.9184999999999999</v>
      </c>
      <c r="K38" s="66">
        <f t="shared" si="3"/>
        <v>33</v>
      </c>
      <c r="L38" s="65">
        <f>VLOOKUP($A38,'Return Data'!$B$7:$R$2843,9,0)</f>
        <v>2.9906999999999999</v>
      </c>
      <c r="M38" s="66">
        <f t="shared" si="4"/>
        <v>32</v>
      </c>
      <c r="N38" s="65">
        <f>VLOOKUP($A38,'Return Data'!$B$7:$R$2843,10,0)</f>
        <v>2.9853999999999998</v>
      </c>
      <c r="O38" s="66">
        <f t="shared" si="5"/>
        <v>32</v>
      </c>
      <c r="P38" s="65">
        <f>VLOOKUP($A38,'Return Data'!$B$7:$R$2843,11,0)</f>
        <v>2.9209000000000001</v>
      </c>
      <c r="Q38" s="66">
        <f t="shared" si="6"/>
        <v>32</v>
      </c>
      <c r="R38" s="65">
        <f>VLOOKUP($A38,'Return Data'!$B$7:$R$2843,12,0)</f>
        <v>2.9729999999999999</v>
      </c>
      <c r="S38" s="66">
        <f t="shared" si="7"/>
        <v>32</v>
      </c>
      <c r="T38" s="65">
        <f>VLOOKUP($A38,'Return Data'!$B$7:$R$2843,13,0)</f>
        <v>2.9946999999999999</v>
      </c>
      <c r="U38" s="66">
        <f t="shared" si="8"/>
        <v>33</v>
      </c>
      <c r="V38" s="65">
        <f>VLOOKUP($A38,'Return Data'!$B$7:$R$2843,17,0)</f>
        <v>4.0918999999999999</v>
      </c>
      <c r="W38" s="66">
        <f t="shared" si="14"/>
        <v>33</v>
      </c>
      <c r="X38" s="65">
        <f>VLOOKUP($A38,'Return Data'!$B$7:$R$2843,14,0)</f>
        <v>4.9573999999999998</v>
      </c>
      <c r="Y38" s="66">
        <f t="shared" si="15"/>
        <v>30</v>
      </c>
      <c r="Z38" s="65">
        <f>VLOOKUP($A38,'Return Data'!$B$7:$R$2843,16,0)</f>
        <v>6.9615</v>
      </c>
      <c r="AA38" s="67">
        <f t="shared" si="11"/>
        <v>25</v>
      </c>
    </row>
    <row r="39" spans="1:27" x14ac:dyDescent="0.3">
      <c r="A39" s="63" t="s">
        <v>260</v>
      </c>
      <c r="B39" s="64">
        <f>VLOOKUP($A39,'Return Data'!$B$7:$R$2843,3,0)</f>
        <v>44332</v>
      </c>
      <c r="C39" s="65">
        <f>VLOOKUP($A39,'Return Data'!$B$7:$R$2843,4,0)</f>
        <v>3215.451</v>
      </c>
      <c r="D39" s="65">
        <f>VLOOKUP($A39,'Return Data'!$B$7:$R$2843,5,0)</f>
        <v>3.1570999999999998</v>
      </c>
      <c r="E39" s="66">
        <f t="shared" si="0"/>
        <v>23</v>
      </c>
      <c r="F39" s="65">
        <f>VLOOKUP($A39,'Return Data'!$B$7:$R$2843,6,0)</f>
        <v>3.2648000000000001</v>
      </c>
      <c r="G39" s="66">
        <f t="shared" si="1"/>
        <v>14</v>
      </c>
      <c r="H39" s="65">
        <f>VLOOKUP($A39,'Return Data'!$B$7:$R$2843,7,0)</f>
        <v>3.0261</v>
      </c>
      <c r="I39" s="66">
        <f t="shared" si="2"/>
        <v>30</v>
      </c>
      <c r="J39" s="65">
        <f>VLOOKUP($A39,'Return Data'!$B$7:$R$2843,8,0)</f>
        <v>2.9578000000000002</v>
      </c>
      <c r="K39" s="66">
        <f t="shared" si="3"/>
        <v>27</v>
      </c>
      <c r="L39" s="65">
        <f>VLOOKUP($A39,'Return Data'!$B$7:$R$2843,9,0)</f>
        <v>3.0398000000000001</v>
      </c>
      <c r="M39" s="66">
        <f t="shared" si="4"/>
        <v>26</v>
      </c>
      <c r="N39" s="65">
        <f>VLOOKUP($A39,'Return Data'!$B$7:$R$2843,10,0)</f>
        <v>3.1867999999999999</v>
      </c>
      <c r="O39" s="66">
        <f t="shared" si="5"/>
        <v>15</v>
      </c>
      <c r="P39" s="65">
        <f>VLOOKUP($A39,'Return Data'!$B$7:$R$2843,11,0)</f>
        <v>3.0686</v>
      </c>
      <c r="Q39" s="66">
        <f t="shared" si="6"/>
        <v>19</v>
      </c>
      <c r="R39" s="65">
        <f>VLOOKUP($A39,'Return Data'!$B$7:$R$2843,12,0)</f>
        <v>3.1326999999999998</v>
      </c>
      <c r="S39" s="66">
        <f t="shared" si="7"/>
        <v>15</v>
      </c>
      <c r="T39" s="65">
        <f>VLOOKUP($A39,'Return Data'!$B$7:$R$2843,13,0)</f>
        <v>3.2629999999999999</v>
      </c>
      <c r="U39" s="66">
        <f t="shared" si="8"/>
        <v>15</v>
      </c>
      <c r="V39" s="65">
        <f>VLOOKUP($A39,'Return Data'!$B$7:$R$2843,17,0)</f>
        <v>4.5438999999999998</v>
      </c>
      <c r="W39" s="66">
        <f t="shared" si="14"/>
        <v>19</v>
      </c>
      <c r="X39" s="65">
        <f>VLOOKUP($A39,'Return Data'!$B$7:$R$2843,14,0)</f>
        <v>5.4935999999999998</v>
      </c>
      <c r="Y39" s="66">
        <f t="shared" si="15"/>
        <v>20</v>
      </c>
      <c r="Z39" s="65">
        <f>VLOOKUP($A39,'Return Data'!$B$7:$R$2843,16,0)</f>
        <v>6.9398</v>
      </c>
      <c r="AA39" s="67">
        <f t="shared" si="11"/>
        <v>26</v>
      </c>
    </row>
    <row r="40" spans="1:27" x14ac:dyDescent="0.3">
      <c r="A40" s="63" t="s">
        <v>261</v>
      </c>
      <c r="B40" s="64">
        <f>VLOOKUP($A40,'Return Data'!$B$7:$R$2843,3,0)</f>
        <v>44332</v>
      </c>
      <c r="C40" s="65">
        <f>VLOOKUP($A40,'Return Data'!$B$7:$R$2843,4,0)</f>
        <v>43.29</v>
      </c>
      <c r="D40" s="65">
        <f>VLOOKUP($A40,'Return Data'!$B$7:$R$2843,5,0)</f>
        <v>3.2042999999999999</v>
      </c>
      <c r="E40" s="66">
        <f t="shared" si="0"/>
        <v>11</v>
      </c>
      <c r="F40" s="65">
        <f>VLOOKUP($A40,'Return Data'!$B$7:$R$2843,6,0)</f>
        <v>3.1766999999999999</v>
      </c>
      <c r="G40" s="66">
        <f t="shared" si="1"/>
        <v>22</v>
      </c>
      <c r="H40" s="65">
        <f>VLOOKUP($A40,'Return Data'!$B$7:$R$2843,7,0)</f>
        <v>3.218</v>
      </c>
      <c r="I40" s="66">
        <f t="shared" si="2"/>
        <v>7</v>
      </c>
      <c r="J40" s="65">
        <f>VLOOKUP($A40,'Return Data'!$B$7:$R$2843,8,0)</f>
        <v>3.1113</v>
      </c>
      <c r="K40" s="66">
        <f t="shared" si="3"/>
        <v>5</v>
      </c>
      <c r="L40" s="65">
        <f>VLOOKUP($A40,'Return Data'!$B$7:$R$2843,9,0)</f>
        <v>3.1417999999999999</v>
      </c>
      <c r="M40" s="66">
        <f t="shared" si="4"/>
        <v>10</v>
      </c>
      <c r="N40" s="65">
        <f>VLOOKUP($A40,'Return Data'!$B$7:$R$2843,10,0)</f>
        <v>3.2397999999999998</v>
      </c>
      <c r="O40" s="66">
        <f t="shared" si="5"/>
        <v>7</v>
      </c>
      <c r="P40" s="65">
        <f>VLOOKUP($A40,'Return Data'!$B$7:$R$2843,11,0)</f>
        <v>3.1402999999999999</v>
      </c>
      <c r="Q40" s="66">
        <f t="shared" si="6"/>
        <v>8</v>
      </c>
      <c r="R40" s="65">
        <f>VLOOKUP($A40,'Return Data'!$B$7:$R$2843,12,0)</f>
        <v>3.1951999999999998</v>
      </c>
      <c r="S40" s="66">
        <f t="shared" si="7"/>
        <v>6</v>
      </c>
      <c r="T40" s="65">
        <f>VLOOKUP($A40,'Return Data'!$B$7:$R$2843,13,0)</f>
        <v>3.2932999999999999</v>
      </c>
      <c r="U40" s="66">
        <f t="shared" si="8"/>
        <v>9</v>
      </c>
      <c r="V40" s="65">
        <f>VLOOKUP($A40,'Return Data'!$B$7:$R$2843,17,0)</f>
        <v>4.5829000000000004</v>
      </c>
      <c r="W40" s="66">
        <f t="shared" si="14"/>
        <v>14</v>
      </c>
      <c r="X40" s="65">
        <f>VLOOKUP($A40,'Return Data'!$B$7:$R$2843,14,0)</f>
        <v>5.5605000000000002</v>
      </c>
      <c r="Y40" s="66">
        <f t="shared" si="15"/>
        <v>12</v>
      </c>
      <c r="Z40" s="65">
        <f>VLOOKUP($A40,'Return Data'!$B$7:$R$2843,16,0)</f>
        <v>7.3464999999999998</v>
      </c>
      <c r="AA40" s="67">
        <f t="shared" si="11"/>
        <v>10</v>
      </c>
    </row>
    <row r="41" spans="1:27" x14ac:dyDescent="0.3">
      <c r="A41" s="63" t="s">
        <v>262</v>
      </c>
      <c r="B41" s="64">
        <f>VLOOKUP($A41,'Return Data'!$B$7:$R$2843,3,0)</f>
        <v>44332</v>
      </c>
      <c r="C41" s="65">
        <f>VLOOKUP($A41,'Return Data'!$B$7:$R$2843,4,0)</f>
        <v>3237.2856000000002</v>
      </c>
      <c r="D41" s="65">
        <f>VLOOKUP($A41,'Return Data'!$B$7:$R$2843,5,0)</f>
        <v>3.129</v>
      </c>
      <c r="E41" s="66">
        <f t="shared" si="0"/>
        <v>27</v>
      </c>
      <c r="F41" s="65">
        <f>VLOOKUP($A41,'Return Data'!$B$7:$R$2843,6,0)</f>
        <v>3.3650000000000002</v>
      </c>
      <c r="G41" s="66">
        <f t="shared" si="1"/>
        <v>4</v>
      </c>
      <c r="H41" s="65">
        <f>VLOOKUP($A41,'Return Data'!$B$7:$R$2843,7,0)</f>
        <v>3.0573000000000001</v>
      </c>
      <c r="I41" s="66">
        <f t="shared" si="2"/>
        <v>25</v>
      </c>
      <c r="J41" s="65">
        <f>VLOOKUP($A41,'Return Data'!$B$7:$R$2843,8,0)</f>
        <v>2.9272999999999998</v>
      </c>
      <c r="K41" s="66">
        <f t="shared" si="3"/>
        <v>31</v>
      </c>
      <c r="L41" s="65">
        <f>VLOOKUP($A41,'Return Data'!$B$7:$R$2843,9,0)</f>
        <v>3.0608</v>
      </c>
      <c r="M41" s="66">
        <f t="shared" si="4"/>
        <v>22</v>
      </c>
      <c r="N41" s="65">
        <f>VLOOKUP($A41,'Return Data'!$B$7:$R$2843,10,0)</f>
        <v>3.1408</v>
      </c>
      <c r="O41" s="66">
        <f t="shared" si="5"/>
        <v>24</v>
      </c>
      <c r="P41" s="65">
        <f>VLOOKUP($A41,'Return Data'!$B$7:$R$2843,11,0)</f>
        <v>3.0211000000000001</v>
      </c>
      <c r="Q41" s="66">
        <f t="shared" si="6"/>
        <v>29</v>
      </c>
      <c r="R41" s="65">
        <f>VLOOKUP($A41,'Return Data'!$B$7:$R$2843,12,0)</f>
        <v>3.1086999999999998</v>
      </c>
      <c r="S41" s="66">
        <f t="shared" si="7"/>
        <v>23</v>
      </c>
      <c r="T41" s="65">
        <f>VLOOKUP($A41,'Return Data'!$B$7:$R$2843,13,0)</f>
        <v>3.2446000000000002</v>
      </c>
      <c r="U41" s="66">
        <f t="shared" si="8"/>
        <v>18</v>
      </c>
      <c r="V41" s="65">
        <f>VLOOKUP($A41,'Return Data'!$B$7:$R$2843,17,0)</f>
        <v>4.6262999999999996</v>
      </c>
      <c r="W41" s="66">
        <f t="shared" si="14"/>
        <v>7</v>
      </c>
      <c r="X41" s="65">
        <f>VLOOKUP($A41,'Return Data'!$B$7:$R$2843,14,0)</f>
        <v>5.5803000000000003</v>
      </c>
      <c r="Y41" s="66">
        <f t="shared" si="15"/>
        <v>8</v>
      </c>
      <c r="Z41" s="65">
        <f>VLOOKUP($A41,'Return Data'!$B$7:$R$2843,16,0)</f>
        <v>7.2808999999999999</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44332</v>
      </c>
      <c r="C43" s="65">
        <f>VLOOKUP($A43,'Return Data'!$B$7:$R$2843,4,0)</f>
        <v>1973.9562000000001</v>
      </c>
      <c r="D43" s="65">
        <f>VLOOKUP($A43,'Return Data'!$B$7:$R$2843,5,0)</f>
        <v>3.214</v>
      </c>
      <c r="E43" s="66">
        <f t="shared" si="0"/>
        <v>9</v>
      </c>
      <c r="F43" s="65">
        <f>VLOOKUP($A43,'Return Data'!$B$7:$R$2843,6,0)</f>
        <v>3.2238000000000002</v>
      </c>
      <c r="G43" s="66">
        <f t="shared" si="1"/>
        <v>17</v>
      </c>
      <c r="H43" s="65">
        <f>VLOOKUP($A43,'Return Data'!$B$7:$R$2843,7,0)</f>
        <v>3.1709999999999998</v>
      </c>
      <c r="I43" s="66">
        <f t="shared" si="2"/>
        <v>9</v>
      </c>
      <c r="J43" s="65">
        <f>VLOOKUP($A43,'Return Data'!$B$7:$R$2843,8,0)</f>
        <v>3.0750999999999999</v>
      </c>
      <c r="K43" s="66">
        <f t="shared" si="3"/>
        <v>8</v>
      </c>
      <c r="L43" s="65">
        <f>VLOOKUP($A43,'Return Data'!$B$7:$R$2843,9,0)</f>
        <v>3.1191</v>
      </c>
      <c r="M43" s="66">
        <f t="shared" si="4"/>
        <v>11</v>
      </c>
      <c r="N43" s="65">
        <f>VLOOKUP($A43,'Return Data'!$B$7:$R$2843,10,0)</f>
        <v>3.2551999999999999</v>
      </c>
      <c r="O43" s="66">
        <f t="shared" si="5"/>
        <v>5</v>
      </c>
      <c r="P43" s="65">
        <f>VLOOKUP($A43,'Return Data'!$B$7:$R$2843,11,0)</f>
        <v>3.1267</v>
      </c>
      <c r="Q43" s="66">
        <f t="shared" si="6"/>
        <v>9</v>
      </c>
      <c r="R43" s="65">
        <f>VLOOKUP($A43,'Return Data'!$B$7:$R$2843,12,0)</f>
        <v>3.1709999999999998</v>
      </c>
      <c r="S43" s="66">
        <f t="shared" si="7"/>
        <v>8</v>
      </c>
      <c r="T43" s="65">
        <f>VLOOKUP($A43,'Return Data'!$B$7:$R$2843,13,0)</f>
        <v>3.2940999999999998</v>
      </c>
      <c r="U43" s="66">
        <f t="shared" si="8"/>
        <v>8</v>
      </c>
      <c r="V43" s="65">
        <f>VLOOKUP($A43,'Return Data'!$B$7:$R$2843,17,0)</f>
        <v>4.6078000000000001</v>
      </c>
      <c r="W43" s="66">
        <f t="shared" si="14"/>
        <v>11</v>
      </c>
      <c r="X43" s="65">
        <f>VLOOKUP($A43,'Return Data'!$B$7:$R$2843,14,0)</f>
        <v>4.2733999999999996</v>
      </c>
      <c r="Y43" s="66">
        <f t="shared" si="15"/>
        <v>32</v>
      </c>
      <c r="Z43" s="65">
        <f>VLOOKUP($A43,'Return Data'!$B$7:$R$2843,16,0)</f>
        <v>7.0892999999999997</v>
      </c>
      <c r="AA43" s="67">
        <f t="shared" si="11"/>
        <v>20</v>
      </c>
    </row>
    <row r="44" spans="1:27" x14ac:dyDescent="0.3">
      <c r="A44" s="63" t="s">
        <v>264</v>
      </c>
      <c r="B44" s="64">
        <f>VLOOKUP($A44,'Return Data'!$B$7:$R$2843,3,0)</f>
        <v>44332</v>
      </c>
      <c r="C44" s="65">
        <f>VLOOKUP($A44,'Return Data'!$B$7:$R$2843,4,0)</f>
        <v>3366.2458999999999</v>
      </c>
      <c r="D44" s="65">
        <f>VLOOKUP($A44,'Return Data'!$B$7:$R$2843,5,0)</f>
        <v>3.1903000000000001</v>
      </c>
      <c r="E44" s="66">
        <f t="shared" si="0"/>
        <v>13</v>
      </c>
      <c r="F44" s="65">
        <f>VLOOKUP($A44,'Return Data'!$B$7:$R$2843,6,0)</f>
        <v>3.1717</v>
      </c>
      <c r="G44" s="66">
        <f t="shared" si="1"/>
        <v>23</v>
      </c>
      <c r="H44" s="65">
        <f>VLOOKUP($A44,'Return Data'!$B$7:$R$2843,7,0)</f>
        <v>3.1135000000000002</v>
      </c>
      <c r="I44" s="66">
        <f t="shared" si="2"/>
        <v>17</v>
      </c>
      <c r="J44" s="65">
        <f>VLOOKUP($A44,'Return Data'!$B$7:$R$2843,8,0)</f>
        <v>2.9994000000000001</v>
      </c>
      <c r="K44" s="66">
        <f t="shared" si="3"/>
        <v>18</v>
      </c>
      <c r="L44" s="65">
        <f>VLOOKUP($A44,'Return Data'!$B$7:$R$2843,9,0)</f>
        <v>3.0876000000000001</v>
      </c>
      <c r="M44" s="66">
        <f t="shared" si="4"/>
        <v>16</v>
      </c>
      <c r="N44" s="65">
        <f>VLOOKUP($A44,'Return Data'!$B$7:$R$2843,10,0)</f>
        <v>3.1947000000000001</v>
      </c>
      <c r="O44" s="66">
        <f t="shared" si="5"/>
        <v>12</v>
      </c>
      <c r="P44" s="65">
        <f>VLOOKUP($A44,'Return Data'!$B$7:$R$2843,11,0)</f>
        <v>3.0889000000000002</v>
      </c>
      <c r="Q44" s="66">
        <f t="shared" si="6"/>
        <v>13</v>
      </c>
      <c r="R44" s="65">
        <f>VLOOKUP($A44,'Return Data'!$B$7:$R$2843,12,0)</f>
        <v>3.1574</v>
      </c>
      <c r="S44" s="66">
        <f t="shared" si="7"/>
        <v>9</v>
      </c>
      <c r="T44" s="65">
        <f>VLOOKUP($A44,'Return Data'!$B$7:$R$2843,13,0)</f>
        <v>3.2812999999999999</v>
      </c>
      <c r="U44" s="66">
        <f t="shared" si="8"/>
        <v>12</v>
      </c>
      <c r="V44" s="65">
        <f>VLOOKUP($A44,'Return Data'!$B$7:$R$2843,17,0)</f>
        <v>4.5848000000000004</v>
      </c>
      <c r="W44" s="66">
        <f t="shared" si="14"/>
        <v>13</v>
      </c>
      <c r="X44" s="65">
        <f>VLOOKUP($A44,'Return Data'!$B$7:$R$2843,14,0)</f>
        <v>5.5647000000000002</v>
      </c>
      <c r="Y44" s="66">
        <f t="shared" si="15"/>
        <v>11</v>
      </c>
      <c r="Z44" s="65">
        <f>VLOOKUP($A44,'Return Data'!$B$7:$R$2843,16,0)</f>
        <v>7.0701000000000001</v>
      </c>
      <c r="AA44" s="67">
        <f t="shared" si="11"/>
        <v>23</v>
      </c>
    </row>
    <row r="45" spans="1:27" x14ac:dyDescent="0.3">
      <c r="A45" s="63" t="s">
        <v>265</v>
      </c>
      <c r="B45" s="64">
        <f>VLOOKUP($A45,'Return Data'!$B$7:$R$2843,3,0)</f>
        <v>44332</v>
      </c>
      <c r="C45" s="65">
        <f>VLOOKUP($A45,'Return Data'!$B$7:$R$2843,4,0)</f>
        <v>1114.2316000000001</v>
      </c>
      <c r="D45" s="65">
        <f>VLOOKUP($A45,'Return Data'!$B$7:$R$2843,5,0)</f>
        <v>2.9683999999999999</v>
      </c>
      <c r="E45" s="66">
        <f t="shared" si="0"/>
        <v>35</v>
      </c>
      <c r="F45" s="65">
        <f>VLOOKUP($A45,'Return Data'!$B$7:$R$2843,6,0)</f>
        <v>2.9708000000000001</v>
      </c>
      <c r="G45" s="66">
        <f t="shared" si="1"/>
        <v>36</v>
      </c>
      <c r="H45" s="65">
        <f>VLOOKUP($A45,'Return Data'!$B$7:$R$2843,7,0)</f>
        <v>2.9518</v>
      </c>
      <c r="I45" s="66">
        <f t="shared" si="2"/>
        <v>34</v>
      </c>
      <c r="J45" s="65">
        <f>VLOOKUP($A45,'Return Data'!$B$7:$R$2843,8,0)</f>
        <v>2.9754999999999998</v>
      </c>
      <c r="K45" s="66">
        <f t="shared" si="3"/>
        <v>22</v>
      </c>
      <c r="L45" s="65">
        <f>VLOOKUP($A45,'Return Data'!$B$7:$R$2843,9,0)</f>
        <v>2.9674999999999998</v>
      </c>
      <c r="M45" s="66">
        <f t="shared" si="4"/>
        <v>33</v>
      </c>
      <c r="N45" s="65">
        <f>VLOOKUP($A45,'Return Data'!$B$7:$R$2843,10,0)</f>
        <v>2.9497</v>
      </c>
      <c r="O45" s="66">
        <f t="shared" si="5"/>
        <v>33</v>
      </c>
      <c r="P45" s="65">
        <f>VLOOKUP($A45,'Return Data'!$B$7:$R$2843,11,0)</f>
        <v>2.8923000000000001</v>
      </c>
      <c r="Q45" s="66">
        <f t="shared" si="6"/>
        <v>34</v>
      </c>
      <c r="R45" s="65">
        <f>VLOOKUP($A45,'Return Data'!$B$7:$R$2843,12,0)</f>
        <v>2.9331999999999998</v>
      </c>
      <c r="S45" s="66">
        <f t="shared" si="7"/>
        <v>34</v>
      </c>
      <c r="T45" s="65">
        <f>VLOOKUP($A45,'Return Data'!$B$7:$R$2843,13,0)</f>
        <v>2.9666999999999999</v>
      </c>
      <c r="U45" s="66">
        <f t="shared" si="8"/>
        <v>34</v>
      </c>
      <c r="V45" s="65"/>
      <c r="W45" s="66"/>
      <c r="X45" s="65"/>
      <c r="Y45" s="66"/>
      <c r="Z45" s="65">
        <f>VLOOKUP($A45,'Return Data'!$B$7:$R$2843,16,0)</f>
        <v>4.7381000000000002</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3.0935763157894733</v>
      </c>
      <c r="E47" s="65"/>
      <c r="F47" s="75">
        <f>AVERAGE(F8:F45)</f>
        <v>3.1417657894736841</v>
      </c>
      <c r="G47" s="65"/>
      <c r="H47" s="75">
        <f>AVERAGE(H8:H45)</f>
        <v>3.0302447368421057</v>
      </c>
      <c r="I47" s="65"/>
      <c r="J47" s="75">
        <f>AVERAGE(J8:J45)</f>
        <v>2.9400736842105264</v>
      </c>
      <c r="K47" s="65"/>
      <c r="L47" s="75">
        <f>AVERAGE(L8:L45)</f>
        <v>3.0105500000000007</v>
      </c>
      <c r="M47" s="65"/>
      <c r="N47" s="75">
        <f>AVERAGE(N8:N45)</f>
        <v>3.0809000000000006</v>
      </c>
      <c r="O47" s="65"/>
      <c r="P47" s="75">
        <f>AVERAGE(P8:P45)</f>
        <v>2.9986368421052636</v>
      </c>
      <c r="Q47" s="65"/>
      <c r="R47" s="75">
        <f>AVERAGE(R8:R45)</f>
        <v>3.0493815789473682</v>
      </c>
      <c r="S47" s="65"/>
      <c r="T47" s="75">
        <f>AVERAGE(T8:T45)</f>
        <v>3.1432815789473691</v>
      </c>
      <c r="U47" s="65"/>
      <c r="V47" s="75">
        <f>AVERAGE(V8:V45)</f>
        <v>4.3883142857142863</v>
      </c>
      <c r="W47" s="65"/>
      <c r="X47" s="75">
        <f>AVERAGE(X8:X45)</f>
        <v>5.2040499999999996</v>
      </c>
      <c r="Y47" s="65"/>
      <c r="Z47" s="75">
        <f>AVERAGE(Z8:Z45)</f>
        <v>6.5530499999999998</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4.0853000000000002</v>
      </c>
      <c r="E49" s="95"/>
      <c r="F49" s="79">
        <f>MAX(F8:F45)</f>
        <v>3.9923999999999999</v>
      </c>
      <c r="G49" s="95"/>
      <c r="H49" s="79">
        <f>MAX(H8:H45)</f>
        <v>3.9514999999999998</v>
      </c>
      <c r="I49" s="95"/>
      <c r="J49" s="79">
        <f>MAX(J8:J45)</f>
        <v>3.9864999999999999</v>
      </c>
      <c r="K49" s="95"/>
      <c r="L49" s="79">
        <f>MAX(L8:L45)</f>
        <v>4.2784000000000004</v>
      </c>
      <c r="M49" s="95"/>
      <c r="N49" s="79">
        <f>MAX(N8:N45)</f>
        <v>4.3147000000000002</v>
      </c>
      <c r="O49" s="95"/>
      <c r="P49" s="79">
        <f>MAX(P8:P45)</f>
        <v>4.2129000000000003</v>
      </c>
      <c r="Q49" s="95"/>
      <c r="R49" s="79">
        <f>MAX(R8:R45)</f>
        <v>4.4221000000000004</v>
      </c>
      <c r="S49" s="95"/>
      <c r="T49" s="79">
        <f>MAX(T8:T45)</f>
        <v>4.4606000000000003</v>
      </c>
      <c r="U49" s="95"/>
      <c r="V49" s="79">
        <f>MAX(V8:V45)</f>
        <v>5.3939000000000004</v>
      </c>
      <c r="W49" s="95"/>
      <c r="X49" s="79">
        <f>MAX(X8:X45)</f>
        <v>6.0994000000000002</v>
      </c>
      <c r="Y49" s="95"/>
      <c r="Z49" s="79">
        <f>MAX(Z8:Z45)</f>
        <v>7.8532999999999999</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76"/>
      <c r="C4" s="176"/>
      <c r="D4" s="176"/>
      <c r="E4" s="176"/>
      <c r="F4" s="176" t="s">
        <v>0</v>
      </c>
      <c r="G4" s="176"/>
      <c r="H4" s="176"/>
      <c r="I4" s="176"/>
      <c r="J4" s="176"/>
      <c r="K4" s="176"/>
      <c r="L4" s="176"/>
      <c r="M4" s="176"/>
      <c r="N4" s="176"/>
      <c r="O4" s="176"/>
      <c r="P4" s="176"/>
      <c r="Q4" s="176"/>
      <c r="R4" s="176"/>
    </row>
    <row r="5" spans="1:34" x14ac:dyDescent="0.3">
      <c r="A5" s="135" t="s">
        <v>355</v>
      </c>
      <c r="B5" s="135" t="s">
        <v>7</v>
      </c>
      <c r="C5" s="135" t="s">
        <v>381</v>
      </c>
      <c r="D5" s="135" t="s">
        <v>8</v>
      </c>
      <c r="E5" s="135" t="s">
        <v>9</v>
      </c>
      <c r="F5" s="135" t="s">
        <v>115</v>
      </c>
      <c r="G5" s="135" t="s">
        <v>116</v>
      </c>
      <c r="H5" s="135" t="s">
        <v>117</v>
      </c>
      <c r="I5" s="135" t="s">
        <v>47</v>
      </c>
      <c r="J5" s="135" t="s">
        <v>48</v>
      </c>
      <c r="K5" s="135" t="s">
        <v>1</v>
      </c>
      <c r="L5" s="135" t="s">
        <v>2</v>
      </c>
      <c r="M5" s="135" t="s">
        <v>3</v>
      </c>
      <c r="N5" s="135" t="s">
        <v>4</v>
      </c>
      <c r="O5" s="135" t="s">
        <v>5</v>
      </c>
      <c r="P5" s="135" t="s">
        <v>6</v>
      </c>
      <c r="Q5" s="135" t="s">
        <v>46</v>
      </c>
      <c r="R5" s="135" t="s">
        <v>382</v>
      </c>
      <c r="S5" s="121" t="s">
        <v>2002</v>
      </c>
      <c r="T5" s="121" t="s">
        <v>2003</v>
      </c>
      <c r="U5" s="121" t="s">
        <v>2004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36" t="s">
        <v>476</v>
      </c>
      <c r="B6" s="136"/>
      <c r="C6" s="136"/>
      <c r="D6" s="136"/>
      <c r="E6" s="136"/>
      <c r="F6" s="136"/>
      <c r="G6" s="136"/>
      <c r="H6" s="136"/>
      <c r="I6" s="136"/>
      <c r="J6" s="136"/>
      <c r="K6" s="136"/>
      <c r="L6" s="136"/>
      <c r="M6" s="136"/>
      <c r="N6" s="136"/>
      <c r="O6" s="136"/>
      <c r="P6" s="136"/>
      <c r="Q6" s="136"/>
      <c r="R6" s="136"/>
      <c r="S6" s="122"/>
      <c r="T6" s="122"/>
      <c r="U6" s="122"/>
      <c r="V6" s="122"/>
      <c r="W6" s="122"/>
      <c r="X6" s="122"/>
      <c r="Y6" s="122"/>
      <c r="Z6" s="122"/>
      <c r="AA6" s="122"/>
      <c r="AB6" s="122"/>
      <c r="AC6" s="122"/>
      <c r="AD6" s="122"/>
      <c r="AE6" s="122"/>
      <c r="AF6" s="122"/>
      <c r="AG6" s="122"/>
      <c r="AH6" s="122"/>
    </row>
    <row r="7" spans="1:34" x14ac:dyDescent="0.3">
      <c r="A7" s="134" t="s">
        <v>477</v>
      </c>
      <c r="B7" s="134" t="s">
        <v>478</v>
      </c>
      <c r="C7" s="134">
        <v>103155</v>
      </c>
      <c r="D7" s="137">
        <v>44330</v>
      </c>
      <c r="E7" s="138">
        <v>918.72</v>
      </c>
      <c r="F7" s="138">
        <v>-0.60589999999999999</v>
      </c>
      <c r="G7" s="138">
        <v>-1.5242</v>
      </c>
      <c r="H7" s="138">
        <v>-1.2064999999999999</v>
      </c>
      <c r="I7" s="138">
        <v>-0.18360000000000001</v>
      </c>
      <c r="J7" s="138">
        <v>1.4419999999999999</v>
      </c>
      <c r="K7" s="138">
        <v>0.58020000000000005</v>
      </c>
      <c r="L7" s="138">
        <v>16.593299999999999</v>
      </c>
      <c r="M7" s="138">
        <v>31.002400000000002</v>
      </c>
      <c r="N7" s="138">
        <v>50.8596</v>
      </c>
      <c r="O7" s="138">
        <v>6.6304999999999996</v>
      </c>
      <c r="P7" s="138">
        <v>10.061199999999999</v>
      </c>
      <c r="Q7" s="138">
        <v>18.773499999999999</v>
      </c>
      <c r="R7" s="138">
        <v>12.387</v>
      </c>
      <c r="S7" s="120"/>
      <c r="T7" s="123"/>
      <c r="U7" s="124"/>
      <c r="V7" s="124"/>
      <c r="W7" s="124"/>
      <c r="X7" s="124"/>
      <c r="Y7" s="124"/>
      <c r="Z7" s="124"/>
      <c r="AA7" s="124"/>
      <c r="AB7" s="124"/>
      <c r="AC7" s="124"/>
      <c r="AD7" s="124"/>
      <c r="AE7" s="124"/>
      <c r="AF7" s="124"/>
      <c r="AG7" s="124"/>
      <c r="AH7" s="124"/>
    </row>
    <row r="8" spans="1:34" x14ac:dyDescent="0.3">
      <c r="A8" s="134" t="s">
        <v>477</v>
      </c>
      <c r="B8" s="134" t="s">
        <v>479</v>
      </c>
      <c r="C8" s="134">
        <v>120517</v>
      </c>
      <c r="D8" s="137">
        <v>44330</v>
      </c>
      <c r="E8" s="138">
        <v>995.65</v>
      </c>
      <c r="F8" s="138">
        <v>-0.60199999999999998</v>
      </c>
      <c r="G8" s="138">
        <v>-1.5183</v>
      </c>
      <c r="H8" s="138">
        <v>-1.1929000000000001</v>
      </c>
      <c r="I8" s="138">
        <v>-0.15540000000000001</v>
      </c>
      <c r="J8" s="138">
        <v>1.5017</v>
      </c>
      <c r="K8" s="138">
        <v>0.73450000000000004</v>
      </c>
      <c r="L8" s="138">
        <v>17.001799999999999</v>
      </c>
      <c r="M8" s="138">
        <v>31.7346</v>
      </c>
      <c r="N8" s="138">
        <v>52.021599999999999</v>
      </c>
      <c r="O8" s="138">
        <v>7.5098000000000003</v>
      </c>
      <c r="P8" s="138">
        <v>11.173999999999999</v>
      </c>
      <c r="Q8" s="138">
        <v>13.346299999999999</v>
      </c>
      <c r="R8" s="138">
        <v>13.237399999999999</v>
      </c>
      <c r="S8" s="120"/>
      <c r="T8" s="123"/>
      <c r="U8" s="124"/>
      <c r="V8" s="124"/>
      <c r="W8" s="124"/>
      <c r="X8" s="124"/>
      <c r="Y8" s="124"/>
      <c r="Z8" s="124"/>
      <c r="AA8" s="124"/>
      <c r="AB8" s="124"/>
      <c r="AC8" s="124"/>
      <c r="AD8" s="124"/>
      <c r="AE8" s="124"/>
      <c r="AF8" s="124"/>
      <c r="AG8" s="124"/>
      <c r="AH8" s="124"/>
    </row>
    <row r="9" spans="1:34" x14ac:dyDescent="0.3">
      <c r="A9" s="134" t="s">
        <v>477</v>
      </c>
      <c r="B9" s="134" t="s">
        <v>480</v>
      </c>
      <c r="C9" s="134">
        <v>144394</v>
      </c>
      <c r="D9" s="137">
        <v>44330</v>
      </c>
      <c r="E9" s="138">
        <v>13.61</v>
      </c>
      <c r="F9" s="138">
        <v>-0.29299999999999998</v>
      </c>
      <c r="G9" s="138">
        <v>-1.0901000000000001</v>
      </c>
      <c r="H9" s="138">
        <v>-0.80169999999999997</v>
      </c>
      <c r="I9" s="138">
        <v>-0.1467</v>
      </c>
      <c r="J9" s="138">
        <v>1.4157999999999999</v>
      </c>
      <c r="K9" s="138">
        <v>-2.3673000000000002</v>
      </c>
      <c r="L9" s="138">
        <v>10.113300000000001</v>
      </c>
      <c r="M9" s="138">
        <v>22.392099999999999</v>
      </c>
      <c r="N9" s="138">
        <v>41.770800000000001</v>
      </c>
      <c r="O9" s="138"/>
      <c r="P9" s="138"/>
      <c r="Q9" s="138">
        <v>11.795</v>
      </c>
      <c r="R9" s="138">
        <v>16.463000000000001</v>
      </c>
      <c r="S9" s="120"/>
      <c r="T9" s="123"/>
      <c r="U9" s="124"/>
      <c r="V9" s="124"/>
      <c r="W9" s="124"/>
      <c r="X9" s="124"/>
      <c r="Y9" s="124"/>
      <c r="Z9" s="124"/>
      <c r="AA9" s="124"/>
      <c r="AB9" s="124"/>
      <c r="AC9" s="124"/>
      <c r="AD9" s="124"/>
      <c r="AE9" s="124"/>
      <c r="AF9" s="124"/>
      <c r="AG9" s="124"/>
      <c r="AH9" s="124"/>
    </row>
    <row r="10" spans="1:34" x14ac:dyDescent="0.3">
      <c r="A10" s="134" t="s">
        <v>477</v>
      </c>
      <c r="B10" s="134" t="s">
        <v>481</v>
      </c>
      <c r="C10" s="134">
        <v>144393</v>
      </c>
      <c r="D10" s="137">
        <v>44330</v>
      </c>
      <c r="E10" s="138">
        <v>13.06</v>
      </c>
      <c r="F10" s="138">
        <v>-0.30530000000000002</v>
      </c>
      <c r="G10" s="138">
        <v>-1.1355</v>
      </c>
      <c r="H10" s="138">
        <v>-0.83520000000000005</v>
      </c>
      <c r="I10" s="138">
        <v>-0.15290000000000001</v>
      </c>
      <c r="J10" s="138">
        <v>1.2403</v>
      </c>
      <c r="K10" s="138">
        <v>-2.6825999999999999</v>
      </c>
      <c r="L10" s="138">
        <v>9.3802000000000003</v>
      </c>
      <c r="M10" s="138">
        <v>21.150300000000001</v>
      </c>
      <c r="N10" s="138">
        <v>39.828699999999998</v>
      </c>
      <c r="O10" s="138"/>
      <c r="P10" s="138"/>
      <c r="Q10" s="138">
        <v>10.139200000000001</v>
      </c>
      <c r="R10" s="138">
        <v>14.892300000000001</v>
      </c>
      <c r="S10" s="120"/>
      <c r="T10" s="123"/>
      <c r="U10" s="124"/>
      <c r="V10" s="124"/>
      <c r="W10" s="124"/>
      <c r="X10" s="124"/>
      <c r="Y10" s="124"/>
      <c r="Z10" s="124"/>
      <c r="AA10" s="124"/>
      <c r="AB10" s="124"/>
      <c r="AC10" s="124"/>
      <c r="AD10" s="124"/>
      <c r="AE10" s="124"/>
      <c r="AF10" s="124"/>
      <c r="AG10" s="124"/>
      <c r="AH10" s="124"/>
    </row>
    <row r="11" spans="1:34" x14ac:dyDescent="0.3">
      <c r="A11" s="134" t="s">
        <v>477</v>
      </c>
      <c r="B11" s="134" t="s">
        <v>482</v>
      </c>
      <c r="C11" s="134">
        <v>101912</v>
      </c>
      <c r="D11" s="137">
        <v>44330</v>
      </c>
      <c r="E11" s="138">
        <v>68.94</v>
      </c>
      <c r="F11" s="138">
        <v>-0.61990000000000001</v>
      </c>
      <c r="G11" s="138">
        <v>-1.6548</v>
      </c>
      <c r="H11" s="138">
        <v>-0.97670000000000001</v>
      </c>
      <c r="I11" s="138">
        <v>-8.6999999999999994E-2</v>
      </c>
      <c r="J11" s="138">
        <v>1.4570000000000001</v>
      </c>
      <c r="K11" s="138">
        <v>-0.80579999999999996</v>
      </c>
      <c r="L11" s="138">
        <v>14.5944</v>
      </c>
      <c r="M11" s="138">
        <v>26.821200000000001</v>
      </c>
      <c r="N11" s="138">
        <v>47.813000000000002</v>
      </c>
      <c r="O11" s="138">
        <v>6.7888000000000002</v>
      </c>
      <c r="P11" s="138">
        <v>10.1516</v>
      </c>
      <c r="Q11" s="138">
        <v>11.537000000000001</v>
      </c>
      <c r="R11" s="138">
        <v>13.096399999999999</v>
      </c>
      <c r="S11" s="120"/>
      <c r="T11" s="123"/>
      <c r="U11" s="124"/>
      <c r="V11" s="124"/>
      <c r="W11" s="124"/>
      <c r="X11" s="124"/>
      <c r="Y11" s="124"/>
      <c r="Z11" s="124"/>
      <c r="AA11" s="124"/>
      <c r="AB11" s="124"/>
      <c r="AC11" s="124"/>
      <c r="AD11" s="124"/>
      <c r="AE11" s="124"/>
      <c r="AF11" s="124"/>
      <c r="AG11" s="124"/>
      <c r="AH11" s="124"/>
    </row>
    <row r="12" spans="1:34" x14ac:dyDescent="0.3">
      <c r="A12" s="134" t="s">
        <v>477</v>
      </c>
      <c r="B12" s="134" t="s">
        <v>483</v>
      </c>
      <c r="C12" s="134">
        <v>119326</v>
      </c>
      <c r="D12" s="137">
        <v>44330</v>
      </c>
      <c r="E12" s="138">
        <v>75.28</v>
      </c>
      <c r="F12" s="138">
        <v>-0.60729999999999995</v>
      </c>
      <c r="G12" s="138">
        <v>-1.6462000000000001</v>
      </c>
      <c r="H12" s="138">
        <v>-0.96040000000000003</v>
      </c>
      <c r="I12" s="138">
        <v>-6.6400000000000001E-2</v>
      </c>
      <c r="J12" s="138">
        <v>1.5102</v>
      </c>
      <c r="K12" s="138">
        <v>-0.63360000000000005</v>
      </c>
      <c r="L12" s="138">
        <v>14.984</v>
      </c>
      <c r="M12" s="138">
        <v>27.442</v>
      </c>
      <c r="N12" s="138">
        <v>48.774700000000003</v>
      </c>
      <c r="O12" s="138">
        <v>7.6929999999999996</v>
      </c>
      <c r="P12" s="138">
        <v>11.3811</v>
      </c>
      <c r="Q12" s="138">
        <v>11.5259</v>
      </c>
      <c r="R12" s="138">
        <v>13.8673</v>
      </c>
      <c r="S12" s="120"/>
      <c r="T12" s="123"/>
      <c r="U12" s="124"/>
      <c r="V12" s="124"/>
      <c r="W12" s="124"/>
      <c r="X12" s="124"/>
      <c r="Y12" s="124"/>
      <c r="Z12" s="124"/>
      <c r="AA12" s="124"/>
      <c r="AB12" s="124"/>
      <c r="AC12" s="124"/>
      <c r="AD12" s="124"/>
      <c r="AE12" s="124"/>
      <c r="AF12" s="124"/>
      <c r="AG12" s="124"/>
      <c r="AH12" s="124"/>
    </row>
    <row r="13" spans="1:34" x14ac:dyDescent="0.3">
      <c r="A13" s="134" t="s">
        <v>477</v>
      </c>
      <c r="B13" s="134" t="s">
        <v>1780</v>
      </c>
      <c r="C13" s="134">
        <v>141006</v>
      </c>
      <c r="D13" s="137">
        <v>44330</v>
      </c>
      <c r="E13" s="138">
        <v>17.219100000000001</v>
      </c>
      <c r="F13" s="138">
        <v>-0.39739999999999998</v>
      </c>
      <c r="G13" s="138">
        <v>-1.0362</v>
      </c>
      <c r="H13" s="138">
        <v>-0.55269999999999997</v>
      </c>
      <c r="I13" s="138">
        <v>0.65529999999999999</v>
      </c>
      <c r="J13" s="138">
        <v>4.3391999999999999</v>
      </c>
      <c r="K13" s="138">
        <v>0.3795</v>
      </c>
      <c r="L13" s="138">
        <v>17.648900000000001</v>
      </c>
      <c r="M13" s="138">
        <v>26.752700000000001</v>
      </c>
      <c r="N13" s="138">
        <v>45.107999999999997</v>
      </c>
      <c r="O13" s="138">
        <v>15.4633</v>
      </c>
      <c r="P13" s="138"/>
      <c r="Q13" s="138">
        <v>14.1579</v>
      </c>
      <c r="R13" s="138">
        <v>20.933900000000001</v>
      </c>
      <c r="S13" s="120"/>
      <c r="T13" s="123"/>
      <c r="U13" s="124"/>
      <c r="V13" s="124"/>
      <c r="W13" s="124"/>
      <c r="X13" s="124"/>
      <c r="Y13" s="124"/>
      <c r="Z13" s="124"/>
      <c r="AA13" s="124"/>
      <c r="AB13" s="124"/>
      <c r="AC13" s="124"/>
      <c r="AD13" s="124"/>
      <c r="AE13" s="124"/>
      <c r="AF13" s="124"/>
      <c r="AG13" s="124"/>
      <c r="AH13" s="124"/>
    </row>
    <row r="14" spans="1:34" x14ac:dyDescent="0.3">
      <c r="A14" s="134" t="s">
        <v>477</v>
      </c>
      <c r="B14" s="134" t="s">
        <v>1781</v>
      </c>
      <c r="C14" s="134">
        <v>141004</v>
      </c>
      <c r="D14" s="137">
        <v>44330</v>
      </c>
      <c r="E14" s="138">
        <v>16.141300000000001</v>
      </c>
      <c r="F14" s="138">
        <v>-0.40720000000000001</v>
      </c>
      <c r="G14" s="138">
        <v>-1.0512999999999999</v>
      </c>
      <c r="H14" s="138">
        <v>-0.58630000000000004</v>
      </c>
      <c r="I14" s="138">
        <v>0.58830000000000005</v>
      </c>
      <c r="J14" s="138">
        <v>4.1830999999999996</v>
      </c>
      <c r="K14" s="138">
        <v>-6.6199999999999995E-2</v>
      </c>
      <c r="L14" s="138">
        <v>16.6751</v>
      </c>
      <c r="M14" s="138">
        <v>25.189399999999999</v>
      </c>
      <c r="N14" s="138">
        <v>42.6691</v>
      </c>
      <c r="O14" s="138">
        <v>13.6759</v>
      </c>
      <c r="P14" s="138"/>
      <c r="Q14" s="138">
        <v>12.374000000000001</v>
      </c>
      <c r="R14" s="138">
        <v>18.993200000000002</v>
      </c>
      <c r="S14" s="120"/>
      <c r="T14" s="123"/>
      <c r="U14" s="124"/>
      <c r="V14" s="124"/>
      <c r="W14" s="124"/>
      <c r="X14" s="124"/>
      <c r="Y14" s="124"/>
      <c r="Z14" s="124"/>
      <c r="AA14" s="124"/>
      <c r="AB14" s="124"/>
      <c r="AC14" s="124"/>
      <c r="AD14" s="124"/>
      <c r="AE14" s="124"/>
      <c r="AF14" s="124"/>
      <c r="AG14" s="124"/>
      <c r="AH14" s="124"/>
    </row>
    <row r="15" spans="1:34" x14ac:dyDescent="0.3">
      <c r="A15" s="134" t="s">
        <v>477</v>
      </c>
      <c r="B15" s="134" t="s">
        <v>484</v>
      </c>
      <c r="C15" s="134">
        <v>139527</v>
      </c>
      <c r="D15" s="137">
        <v>44330</v>
      </c>
      <c r="E15" s="138">
        <v>18.87</v>
      </c>
      <c r="F15" s="138">
        <v>-0.94489999999999996</v>
      </c>
      <c r="G15" s="138">
        <v>-1.821</v>
      </c>
      <c r="H15" s="138">
        <v>-1.2559</v>
      </c>
      <c r="I15" s="138">
        <v>0.42580000000000001</v>
      </c>
      <c r="J15" s="138">
        <v>5.2426000000000004</v>
      </c>
      <c r="K15" s="138">
        <v>9.9009999999999998</v>
      </c>
      <c r="L15" s="138">
        <v>25.8</v>
      </c>
      <c r="M15" s="138">
        <v>43.8262</v>
      </c>
      <c r="N15" s="138">
        <v>68.181799999999996</v>
      </c>
      <c r="O15" s="138">
        <v>8.7956000000000003</v>
      </c>
      <c r="P15" s="138"/>
      <c r="Q15" s="138">
        <v>14.0838</v>
      </c>
      <c r="R15" s="138">
        <v>23.176100000000002</v>
      </c>
      <c r="S15" s="120"/>
      <c r="T15" s="123"/>
      <c r="U15" s="124"/>
      <c r="V15" s="124"/>
      <c r="W15" s="124"/>
      <c r="X15" s="124"/>
      <c r="Y15" s="124"/>
      <c r="Z15" s="124"/>
      <c r="AA15" s="124"/>
      <c r="AB15" s="124"/>
      <c r="AC15" s="124"/>
      <c r="AD15" s="124"/>
      <c r="AE15" s="124"/>
      <c r="AF15" s="124"/>
      <c r="AG15" s="124"/>
      <c r="AH15" s="124"/>
    </row>
    <row r="16" spans="1:34" x14ac:dyDescent="0.3">
      <c r="A16" s="134" t="s">
        <v>477</v>
      </c>
      <c r="B16" s="134" t="s">
        <v>485</v>
      </c>
      <c r="C16" s="134">
        <v>139529</v>
      </c>
      <c r="D16" s="137">
        <v>44330</v>
      </c>
      <c r="E16" s="138">
        <v>18.100000000000001</v>
      </c>
      <c r="F16" s="138">
        <v>-0.93049999999999999</v>
      </c>
      <c r="G16" s="138">
        <v>-1.7906</v>
      </c>
      <c r="H16" s="138">
        <v>-1.2547999999999999</v>
      </c>
      <c r="I16" s="138">
        <v>0.38819999999999999</v>
      </c>
      <c r="J16" s="138">
        <v>5.1714000000000002</v>
      </c>
      <c r="K16" s="138">
        <v>9.6969999999999992</v>
      </c>
      <c r="L16" s="138">
        <v>25.259499999999999</v>
      </c>
      <c r="M16" s="138">
        <v>42.97</v>
      </c>
      <c r="N16" s="138">
        <v>66.820300000000003</v>
      </c>
      <c r="O16" s="138">
        <v>7.8385999999999996</v>
      </c>
      <c r="P16" s="138"/>
      <c r="Q16" s="138">
        <v>13.101800000000001</v>
      </c>
      <c r="R16" s="138">
        <v>22.120899999999999</v>
      </c>
      <c r="S16" s="120"/>
      <c r="T16" s="123"/>
      <c r="U16" s="124"/>
      <c r="V16" s="124"/>
      <c r="W16" s="124"/>
      <c r="X16" s="124"/>
      <c r="Y16" s="124"/>
      <c r="Z16" s="124"/>
      <c r="AA16" s="124"/>
      <c r="AB16" s="124"/>
      <c r="AC16" s="124"/>
      <c r="AD16" s="124"/>
      <c r="AE16" s="124"/>
      <c r="AF16" s="124"/>
      <c r="AG16" s="124"/>
      <c r="AH16" s="124"/>
    </row>
    <row r="17" spans="1:34" x14ac:dyDescent="0.3">
      <c r="A17" s="134" t="s">
        <v>477</v>
      </c>
      <c r="B17" s="134" t="s">
        <v>486</v>
      </c>
      <c r="C17" s="134">
        <v>118272</v>
      </c>
      <c r="D17" s="137">
        <v>44330</v>
      </c>
      <c r="E17" s="138">
        <v>227.95</v>
      </c>
      <c r="F17" s="138">
        <v>-0.27129999999999999</v>
      </c>
      <c r="G17" s="138">
        <v>-1.0720000000000001</v>
      </c>
      <c r="H17" s="138">
        <v>-0.62780000000000002</v>
      </c>
      <c r="I17" s="138">
        <v>0.2419</v>
      </c>
      <c r="J17" s="138">
        <v>1.5955999999999999</v>
      </c>
      <c r="K17" s="138">
        <v>-1.2049000000000001</v>
      </c>
      <c r="L17" s="138">
        <v>13.2896</v>
      </c>
      <c r="M17" s="138">
        <v>24.712800000000001</v>
      </c>
      <c r="N17" s="138">
        <v>42.007199999999997</v>
      </c>
      <c r="O17" s="138">
        <v>13.569900000000001</v>
      </c>
      <c r="P17" s="138">
        <v>15.0639</v>
      </c>
      <c r="Q17" s="138">
        <v>14.825200000000001</v>
      </c>
      <c r="R17" s="138">
        <v>18.531400000000001</v>
      </c>
      <c r="S17" s="120"/>
      <c r="T17" s="123"/>
      <c r="U17" s="124"/>
      <c r="V17" s="124"/>
      <c r="W17" s="124"/>
      <c r="X17" s="124"/>
      <c r="Y17" s="124"/>
      <c r="Z17" s="124"/>
      <c r="AA17" s="124"/>
      <c r="AB17" s="124"/>
      <c r="AC17" s="124"/>
      <c r="AD17" s="124"/>
      <c r="AE17" s="124"/>
      <c r="AF17" s="124"/>
      <c r="AG17" s="124"/>
      <c r="AH17" s="124"/>
    </row>
    <row r="18" spans="1:34" x14ac:dyDescent="0.3">
      <c r="A18" s="134" t="s">
        <v>477</v>
      </c>
      <c r="B18" s="134" t="s">
        <v>487</v>
      </c>
      <c r="C18" s="134">
        <v>106166</v>
      </c>
      <c r="D18" s="137">
        <v>44330</v>
      </c>
      <c r="E18" s="138">
        <v>211.63</v>
      </c>
      <c r="F18" s="138">
        <v>-0.27800000000000002</v>
      </c>
      <c r="G18" s="138">
        <v>-1.0844</v>
      </c>
      <c r="H18" s="138">
        <v>-0.65249999999999997</v>
      </c>
      <c r="I18" s="138">
        <v>0.19889999999999999</v>
      </c>
      <c r="J18" s="138">
        <v>1.4915</v>
      </c>
      <c r="K18" s="138">
        <v>-1.4941</v>
      </c>
      <c r="L18" s="138">
        <v>12.653</v>
      </c>
      <c r="M18" s="138">
        <v>23.658999999999999</v>
      </c>
      <c r="N18" s="138">
        <v>40.384700000000002</v>
      </c>
      <c r="O18" s="138">
        <v>12.258100000000001</v>
      </c>
      <c r="P18" s="138">
        <v>13.6823</v>
      </c>
      <c r="Q18" s="138">
        <v>11.388999999999999</v>
      </c>
      <c r="R18" s="138">
        <v>17.163699999999999</v>
      </c>
      <c r="S18" s="120"/>
      <c r="T18" s="123"/>
      <c r="U18" s="124"/>
      <c r="V18" s="124"/>
      <c r="W18" s="124"/>
      <c r="X18" s="124"/>
      <c r="Y18" s="124"/>
      <c r="Z18" s="124"/>
      <c r="AA18" s="124"/>
      <c r="AB18" s="124"/>
      <c r="AC18" s="124"/>
      <c r="AD18" s="124"/>
      <c r="AE18" s="124"/>
      <c r="AF18" s="124"/>
      <c r="AG18" s="124"/>
      <c r="AH18" s="124"/>
    </row>
    <row r="19" spans="1:34" x14ac:dyDescent="0.3">
      <c r="A19" s="134" t="s">
        <v>477</v>
      </c>
      <c r="B19" s="134" t="s">
        <v>488</v>
      </c>
      <c r="C19" s="134">
        <v>119019</v>
      </c>
      <c r="D19" s="137">
        <v>44330</v>
      </c>
      <c r="E19" s="138">
        <v>220.24100000000001</v>
      </c>
      <c r="F19" s="138">
        <v>-0.38629999999999998</v>
      </c>
      <c r="G19" s="138">
        <v>-0.95469999999999999</v>
      </c>
      <c r="H19" s="138">
        <v>-0.4884</v>
      </c>
      <c r="I19" s="138">
        <v>0.40760000000000002</v>
      </c>
      <c r="J19" s="138">
        <v>2.2991999999999999</v>
      </c>
      <c r="K19" s="138">
        <v>-0.13650000000000001</v>
      </c>
      <c r="L19" s="138">
        <v>16.476600000000001</v>
      </c>
      <c r="M19" s="138">
        <v>29.293399999999998</v>
      </c>
      <c r="N19" s="138">
        <v>47.062600000000003</v>
      </c>
      <c r="O19" s="138">
        <v>12.665800000000001</v>
      </c>
      <c r="P19" s="138">
        <v>14.557</v>
      </c>
      <c r="Q19" s="138">
        <v>14.236700000000001</v>
      </c>
      <c r="R19" s="138">
        <v>19.598600000000001</v>
      </c>
      <c r="S19" s="120"/>
      <c r="T19" s="123"/>
      <c r="U19" s="124"/>
      <c r="V19" s="124"/>
      <c r="W19" s="124"/>
      <c r="X19" s="124"/>
      <c r="Y19" s="124"/>
      <c r="Z19" s="124"/>
      <c r="AA19" s="124"/>
      <c r="AB19" s="124"/>
      <c r="AC19" s="124"/>
      <c r="AD19" s="124"/>
      <c r="AE19" s="124"/>
      <c r="AF19" s="124"/>
      <c r="AG19" s="124"/>
      <c r="AH19" s="124"/>
    </row>
    <row r="20" spans="1:34" x14ac:dyDescent="0.3">
      <c r="A20" s="134" t="s">
        <v>477</v>
      </c>
      <c r="B20" s="134" t="s">
        <v>489</v>
      </c>
      <c r="C20" s="134">
        <v>100081</v>
      </c>
      <c r="D20" s="137">
        <v>44330</v>
      </c>
      <c r="E20" s="138">
        <v>204.548</v>
      </c>
      <c r="F20" s="138">
        <v>-0.39200000000000002</v>
      </c>
      <c r="G20" s="138">
        <v>-0.96350000000000002</v>
      </c>
      <c r="H20" s="138">
        <v>-0.50829999999999997</v>
      </c>
      <c r="I20" s="138">
        <v>0.36799999999999999</v>
      </c>
      <c r="J20" s="138">
        <v>2.2090999999999998</v>
      </c>
      <c r="K20" s="138">
        <v>-0.3886</v>
      </c>
      <c r="L20" s="138">
        <v>15.890599999999999</v>
      </c>
      <c r="M20" s="138">
        <v>28.3141</v>
      </c>
      <c r="N20" s="138">
        <v>45.5899</v>
      </c>
      <c r="O20" s="138">
        <v>11.5427</v>
      </c>
      <c r="P20" s="138">
        <v>13.3653</v>
      </c>
      <c r="Q20" s="138">
        <v>14.718500000000001</v>
      </c>
      <c r="R20" s="138">
        <v>18.4222</v>
      </c>
      <c r="S20" s="120"/>
      <c r="T20" s="123"/>
      <c r="U20" s="124"/>
      <c r="V20" s="124"/>
      <c r="W20" s="124"/>
      <c r="X20" s="124"/>
      <c r="Y20" s="124"/>
      <c r="Z20" s="124"/>
      <c r="AA20" s="124"/>
      <c r="AB20" s="124"/>
      <c r="AC20" s="124"/>
      <c r="AD20" s="124"/>
      <c r="AE20" s="124"/>
      <c r="AF20" s="124"/>
      <c r="AG20" s="124"/>
      <c r="AH20" s="124"/>
    </row>
    <row r="21" spans="1:34" x14ac:dyDescent="0.3">
      <c r="A21" s="134" t="s">
        <v>477</v>
      </c>
      <c r="B21" s="134" t="s">
        <v>490</v>
      </c>
      <c r="C21" s="134">
        <v>118624</v>
      </c>
      <c r="D21" s="137">
        <v>44330</v>
      </c>
      <c r="E21" s="138">
        <v>34.549999999999997</v>
      </c>
      <c r="F21" s="138">
        <v>-0.37490000000000001</v>
      </c>
      <c r="G21" s="138">
        <v>-1.1162000000000001</v>
      </c>
      <c r="H21" s="138">
        <v>-0.57550000000000001</v>
      </c>
      <c r="I21" s="138">
        <v>0.436</v>
      </c>
      <c r="J21" s="138">
        <v>2.2795000000000001</v>
      </c>
      <c r="K21" s="138">
        <v>-0.28860000000000002</v>
      </c>
      <c r="L21" s="138">
        <v>16.8809</v>
      </c>
      <c r="M21" s="138">
        <v>27.963000000000001</v>
      </c>
      <c r="N21" s="138">
        <v>47.7759</v>
      </c>
      <c r="O21" s="138">
        <v>11.510300000000001</v>
      </c>
      <c r="P21" s="138">
        <v>12.198</v>
      </c>
      <c r="Q21" s="138">
        <v>12.5487</v>
      </c>
      <c r="R21" s="138">
        <v>16.421700000000001</v>
      </c>
      <c r="S21" s="120"/>
      <c r="T21" s="123"/>
      <c r="U21" s="124"/>
      <c r="V21" s="124"/>
      <c r="W21" s="124"/>
      <c r="X21" s="124"/>
      <c r="Y21" s="124"/>
      <c r="Z21" s="124"/>
      <c r="AA21" s="124"/>
      <c r="AB21" s="124"/>
      <c r="AC21" s="124"/>
      <c r="AD21" s="124"/>
      <c r="AE21" s="124"/>
      <c r="AF21" s="124"/>
      <c r="AG21" s="124"/>
      <c r="AH21" s="124"/>
    </row>
    <row r="22" spans="1:34" x14ac:dyDescent="0.3">
      <c r="A22" s="134" t="s">
        <v>477</v>
      </c>
      <c r="B22" s="134" t="s">
        <v>491</v>
      </c>
      <c r="C22" s="134">
        <v>112108</v>
      </c>
      <c r="D22" s="137">
        <v>44330</v>
      </c>
      <c r="E22" s="138">
        <v>32.33</v>
      </c>
      <c r="F22" s="138">
        <v>-0.40050000000000002</v>
      </c>
      <c r="G22" s="138">
        <v>-1.1315</v>
      </c>
      <c r="H22" s="138">
        <v>-0.61480000000000001</v>
      </c>
      <c r="I22" s="138">
        <v>0.37259999999999999</v>
      </c>
      <c r="J22" s="138">
        <v>2.1484999999999999</v>
      </c>
      <c r="K22" s="138">
        <v>-0.7369</v>
      </c>
      <c r="L22" s="138">
        <v>15.836600000000001</v>
      </c>
      <c r="M22" s="138">
        <v>26.1905</v>
      </c>
      <c r="N22" s="138">
        <v>45.107700000000001</v>
      </c>
      <c r="O22" s="138">
        <v>9.9001000000000001</v>
      </c>
      <c r="P22" s="138">
        <v>10.983000000000001</v>
      </c>
      <c r="Q22" s="138">
        <v>10.4887</v>
      </c>
      <c r="R22" s="138">
        <v>14.5486</v>
      </c>
      <c r="S22" s="120"/>
      <c r="T22" s="123"/>
      <c r="U22" s="124"/>
      <c r="V22" s="124"/>
      <c r="W22" s="124"/>
      <c r="X22" s="124"/>
      <c r="Y22" s="124"/>
      <c r="Z22" s="124"/>
      <c r="AA22" s="124"/>
      <c r="AB22" s="124"/>
      <c r="AC22" s="124"/>
      <c r="AD22" s="124"/>
      <c r="AE22" s="124"/>
      <c r="AF22" s="124"/>
      <c r="AG22" s="124"/>
      <c r="AH22" s="124"/>
    </row>
    <row r="23" spans="1:34" x14ac:dyDescent="0.3">
      <c r="A23" s="134" t="s">
        <v>477</v>
      </c>
      <c r="B23" s="134" t="s">
        <v>492</v>
      </c>
      <c r="C23" s="134">
        <v>100550</v>
      </c>
      <c r="D23" s="137">
        <v>44330</v>
      </c>
      <c r="E23" s="138">
        <v>154.3466</v>
      </c>
      <c r="F23" s="138">
        <v>-0.70620000000000005</v>
      </c>
      <c r="G23" s="138">
        <v>-1.0999000000000001</v>
      </c>
      <c r="H23" s="138">
        <v>-0.2505</v>
      </c>
      <c r="I23" s="138">
        <v>0.85019999999999996</v>
      </c>
      <c r="J23" s="138">
        <v>2.68</v>
      </c>
      <c r="K23" s="138">
        <v>0.13930000000000001</v>
      </c>
      <c r="L23" s="138">
        <v>16.994800000000001</v>
      </c>
      <c r="M23" s="138">
        <v>31.4269</v>
      </c>
      <c r="N23" s="138">
        <v>51.190100000000001</v>
      </c>
      <c r="O23" s="138">
        <v>9.9982000000000006</v>
      </c>
      <c r="P23" s="138">
        <v>10.902100000000001</v>
      </c>
      <c r="Q23" s="138">
        <v>13.6137</v>
      </c>
      <c r="R23" s="138">
        <v>14.8703</v>
      </c>
      <c r="S23" s="120"/>
      <c r="T23" s="123"/>
      <c r="U23" s="124"/>
      <c r="V23" s="124"/>
      <c r="W23" s="124"/>
      <c r="X23" s="124"/>
      <c r="Y23" s="124"/>
      <c r="Z23" s="124"/>
      <c r="AA23" s="124"/>
      <c r="AB23" s="124"/>
      <c r="AC23" s="124"/>
      <c r="AD23" s="124"/>
      <c r="AE23" s="124"/>
      <c r="AF23" s="124"/>
      <c r="AG23" s="124"/>
      <c r="AH23" s="124"/>
    </row>
    <row r="24" spans="1:34" x14ac:dyDescent="0.3">
      <c r="A24" s="134" t="s">
        <v>477</v>
      </c>
      <c r="B24" s="134" t="s">
        <v>493</v>
      </c>
      <c r="C24" s="134">
        <v>118546</v>
      </c>
      <c r="D24" s="137">
        <v>44330</v>
      </c>
      <c r="E24" s="138">
        <v>168.86799999999999</v>
      </c>
      <c r="F24" s="138">
        <v>-0.70089999999999997</v>
      </c>
      <c r="G24" s="138">
        <v>-1.0920000000000001</v>
      </c>
      <c r="H24" s="138">
        <v>-0.23200000000000001</v>
      </c>
      <c r="I24" s="138">
        <v>0.88719999999999999</v>
      </c>
      <c r="J24" s="138">
        <v>2.7656999999999998</v>
      </c>
      <c r="K24" s="138">
        <v>0.38979999999999998</v>
      </c>
      <c r="L24" s="138">
        <v>17.579699999999999</v>
      </c>
      <c r="M24" s="138">
        <v>32.412500000000001</v>
      </c>
      <c r="N24" s="138">
        <v>52.708799999999997</v>
      </c>
      <c r="O24" s="138">
        <v>11.1767</v>
      </c>
      <c r="P24" s="138">
        <v>12.282500000000001</v>
      </c>
      <c r="Q24" s="138">
        <v>14.3043</v>
      </c>
      <c r="R24" s="138">
        <v>16.044699999999999</v>
      </c>
      <c r="S24" s="120"/>
      <c r="T24" s="123"/>
      <c r="U24" s="124"/>
      <c r="V24" s="124"/>
      <c r="W24" s="124"/>
      <c r="X24" s="124"/>
      <c r="Y24" s="124"/>
      <c r="Z24" s="124"/>
      <c r="AA24" s="124"/>
      <c r="AB24" s="124"/>
      <c r="AC24" s="124"/>
      <c r="AD24" s="124"/>
      <c r="AE24" s="124"/>
      <c r="AF24" s="124"/>
      <c r="AG24" s="124"/>
      <c r="AH24" s="124"/>
    </row>
    <row r="25" spans="1:34" x14ac:dyDescent="0.3">
      <c r="A25" s="134" t="s">
        <v>477</v>
      </c>
      <c r="B25" s="134" t="s">
        <v>494</v>
      </c>
      <c r="C25" s="134">
        <v>102948</v>
      </c>
      <c r="D25" s="137">
        <v>44330</v>
      </c>
      <c r="E25" s="138">
        <v>68.494</v>
      </c>
      <c r="F25" s="138">
        <v>-0.10059999999999999</v>
      </c>
      <c r="G25" s="138">
        <v>-0.73760000000000003</v>
      </c>
      <c r="H25" s="138">
        <v>0.16669999999999999</v>
      </c>
      <c r="I25" s="138">
        <v>1.3839999999999999</v>
      </c>
      <c r="J25" s="138">
        <v>3.3108</v>
      </c>
      <c r="K25" s="138">
        <v>-0.27810000000000001</v>
      </c>
      <c r="L25" s="138">
        <v>18.186800000000002</v>
      </c>
      <c r="M25" s="138">
        <v>31.196999999999999</v>
      </c>
      <c r="N25" s="138">
        <v>53.656700000000001</v>
      </c>
      <c r="O25" s="138">
        <v>8.8257999999999992</v>
      </c>
      <c r="P25" s="138">
        <v>11.839499999999999</v>
      </c>
      <c r="Q25" s="138">
        <v>12.6822</v>
      </c>
      <c r="R25" s="138">
        <v>14.4412</v>
      </c>
      <c r="S25" s="120"/>
      <c r="T25" s="123"/>
      <c r="U25" s="124"/>
      <c r="V25" s="124"/>
      <c r="W25" s="124"/>
      <c r="X25" s="124"/>
      <c r="Y25" s="124"/>
      <c r="Z25" s="124"/>
      <c r="AA25" s="124"/>
      <c r="AB25" s="124"/>
      <c r="AC25" s="124"/>
      <c r="AD25" s="124"/>
      <c r="AE25" s="124"/>
      <c r="AF25" s="124"/>
      <c r="AG25" s="124"/>
      <c r="AH25" s="124"/>
    </row>
    <row r="26" spans="1:34" x14ac:dyDescent="0.3">
      <c r="A26" s="134" t="s">
        <v>477</v>
      </c>
      <c r="B26" s="134" t="s">
        <v>1835</v>
      </c>
      <c r="C26" s="134"/>
      <c r="D26" s="137">
        <v>44330</v>
      </c>
      <c r="E26" s="138">
        <v>68.494</v>
      </c>
      <c r="F26" s="138">
        <v>-0.10059999999999999</v>
      </c>
      <c r="G26" s="138">
        <v>-0.73760000000000003</v>
      </c>
      <c r="H26" s="138">
        <v>0.16669999999999999</v>
      </c>
      <c r="I26" s="138">
        <v>1.3839999999999999</v>
      </c>
      <c r="J26" s="138">
        <v>3.3108</v>
      </c>
      <c r="K26" s="138">
        <v>-0.27810000000000001</v>
      </c>
      <c r="L26" s="138">
        <v>18.186800000000002</v>
      </c>
      <c r="M26" s="138">
        <v>31.196999999999999</v>
      </c>
      <c r="N26" s="138">
        <v>53.656700000000001</v>
      </c>
      <c r="O26" s="138">
        <v>9.4261999999999997</v>
      </c>
      <c r="P26" s="138">
        <v>12.578799999999999</v>
      </c>
      <c r="Q26" s="138">
        <v>15.487299999999999</v>
      </c>
      <c r="R26" s="138">
        <v>14.4412</v>
      </c>
      <c r="S26" s="120"/>
      <c r="T26" s="123"/>
      <c r="U26" s="124"/>
      <c r="V26" s="124"/>
      <c r="W26" s="124"/>
      <c r="X26" s="124"/>
      <c r="Y26" s="124"/>
      <c r="Z26" s="124"/>
      <c r="AA26" s="124"/>
      <c r="AB26" s="124"/>
      <c r="AC26" s="124"/>
      <c r="AD26" s="124"/>
      <c r="AE26" s="124"/>
      <c r="AF26" s="124"/>
      <c r="AG26" s="124"/>
      <c r="AH26" s="124"/>
    </row>
    <row r="27" spans="1:34" x14ac:dyDescent="0.3">
      <c r="A27" s="134" t="s">
        <v>477</v>
      </c>
      <c r="B27" s="134" t="s">
        <v>1836</v>
      </c>
      <c r="C27" s="134">
        <v>119062</v>
      </c>
      <c r="D27" s="137">
        <v>44330</v>
      </c>
      <c r="E27" s="138">
        <v>72.281000000000006</v>
      </c>
      <c r="F27" s="138">
        <v>-9.6799999999999997E-2</v>
      </c>
      <c r="G27" s="138">
        <v>-0.73199999999999998</v>
      </c>
      <c r="H27" s="138">
        <v>0.17879999999999999</v>
      </c>
      <c r="I27" s="138">
        <v>1.4072</v>
      </c>
      <c r="J27" s="138">
        <v>3.3664000000000001</v>
      </c>
      <c r="K27" s="138">
        <v>-0.1216</v>
      </c>
      <c r="L27" s="138">
        <v>18.549800000000001</v>
      </c>
      <c r="M27" s="138">
        <v>31.805800000000001</v>
      </c>
      <c r="N27" s="138">
        <v>54.618400000000001</v>
      </c>
      <c r="O27" s="138">
        <v>9.6303999999999998</v>
      </c>
      <c r="P27" s="138">
        <v>12.6158</v>
      </c>
      <c r="Q27" s="138">
        <v>11.700699999999999</v>
      </c>
      <c r="R27" s="138">
        <v>15.150499999999999</v>
      </c>
      <c r="S27" s="120"/>
      <c r="T27" s="123"/>
      <c r="U27" s="124"/>
      <c r="V27" s="124"/>
      <c r="W27" s="124"/>
      <c r="X27" s="124"/>
      <c r="Y27" s="124"/>
      <c r="Z27" s="124"/>
      <c r="AA27" s="124"/>
      <c r="AB27" s="124"/>
      <c r="AC27" s="124"/>
      <c r="AD27" s="124"/>
      <c r="AE27" s="124"/>
      <c r="AF27" s="124"/>
      <c r="AG27" s="124"/>
      <c r="AH27" s="124"/>
    </row>
    <row r="28" spans="1:34" x14ac:dyDescent="0.3">
      <c r="A28" s="134" t="s">
        <v>477</v>
      </c>
      <c r="B28" s="134" t="s">
        <v>495</v>
      </c>
      <c r="C28" s="134"/>
      <c r="D28" s="137">
        <v>44330</v>
      </c>
      <c r="E28" s="138">
        <v>72.281000000000006</v>
      </c>
      <c r="F28" s="138">
        <v>-9.6799999999999997E-2</v>
      </c>
      <c r="G28" s="138">
        <v>-0.73199999999999998</v>
      </c>
      <c r="H28" s="138">
        <v>0.17879999999999999</v>
      </c>
      <c r="I28" s="138">
        <v>1.4072</v>
      </c>
      <c r="J28" s="138">
        <v>3.3664000000000001</v>
      </c>
      <c r="K28" s="138">
        <v>-0.1216</v>
      </c>
      <c r="L28" s="138">
        <v>18.549800000000001</v>
      </c>
      <c r="M28" s="138">
        <v>31.805800000000001</v>
      </c>
      <c r="N28" s="138">
        <v>54.618400000000001</v>
      </c>
      <c r="O28" s="138">
        <v>10.25</v>
      </c>
      <c r="P28" s="138">
        <v>13.600099999999999</v>
      </c>
      <c r="Q28" s="138">
        <v>15.2372</v>
      </c>
      <c r="R28" s="138">
        <v>15.150499999999999</v>
      </c>
      <c r="S28" s="120"/>
      <c r="T28" s="123"/>
      <c r="U28" s="124"/>
      <c r="V28" s="124"/>
      <c r="W28" s="124"/>
      <c r="X28" s="124"/>
      <c r="Y28" s="124"/>
      <c r="Z28" s="124"/>
      <c r="AA28" s="124"/>
      <c r="AB28" s="124"/>
      <c r="AC28" s="124"/>
      <c r="AD28" s="124"/>
      <c r="AE28" s="124"/>
      <c r="AF28" s="124"/>
      <c r="AG28" s="124"/>
      <c r="AH28" s="124"/>
    </row>
    <row r="29" spans="1:34" x14ac:dyDescent="0.3">
      <c r="A29" s="134" t="s">
        <v>477</v>
      </c>
      <c r="B29" s="134" t="s">
        <v>496</v>
      </c>
      <c r="C29" s="134">
        <v>145228</v>
      </c>
      <c r="D29" s="137">
        <v>44330</v>
      </c>
      <c r="E29" s="138">
        <v>14.2385</v>
      </c>
      <c r="F29" s="138">
        <v>-0.2571</v>
      </c>
      <c r="G29" s="138">
        <v>-0.73899999999999999</v>
      </c>
      <c r="H29" s="138">
        <v>-0.3548</v>
      </c>
      <c r="I29" s="138">
        <v>0.40479999999999999</v>
      </c>
      <c r="J29" s="138">
        <v>1.5295000000000001</v>
      </c>
      <c r="K29" s="138">
        <v>-2.2187999999999999</v>
      </c>
      <c r="L29" s="138">
        <v>11.9414</v>
      </c>
      <c r="M29" s="138">
        <v>23.6904</v>
      </c>
      <c r="N29" s="138">
        <v>43.011400000000002</v>
      </c>
      <c r="O29" s="138"/>
      <c r="P29" s="138"/>
      <c r="Q29" s="138">
        <v>14.7912</v>
      </c>
      <c r="R29" s="138">
        <v>16.335100000000001</v>
      </c>
      <c r="S29" s="120"/>
      <c r="T29" s="123"/>
      <c r="U29" s="124"/>
      <c r="V29" s="124"/>
      <c r="W29" s="124"/>
      <c r="X29" s="124"/>
      <c r="Y29" s="124"/>
      <c r="Z29" s="124"/>
      <c r="AA29" s="124"/>
      <c r="AB29" s="124"/>
      <c r="AC29" s="124"/>
      <c r="AD29" s="124"/>
      <c r="AE29" s="124"/>
      <c r="AF29" s="124"/>
      <c r="AG29" s="124"/>
      <c r="AH29" s="124"/>
    </row>
    <row r="30" spans="1:34" x14ac:dyDescent="0.3">
      <c r="A30" s="134" t="s">
        <v>477</v>
      </c>
      <c r="B30" s="134" t="s">
        <v>497</v>
      </c>
      <c r="C30" s="134">
        <v>145227</v>
      </c>
      <c r="D30" s="137">
        <v>44330</v>
      </c>
      <c r="E30" s="138">
        <v>13.731199999999999</v>
      </c>
      <c r="F30" s="138">
        <v>-0.2651</v>
      </c>
      <c r="G30" s="138">
        <v>-0.751</v>
      </c>
      <c r="H30" s="138">
        <v>-0.3831</v>
      </c>
      <c r="I30" s="138">
        <v>0.34789999999999999</v>
      </c>
      <c r="J30" s="138">
        <v>1.4031</v>
      </c>
      <c r="K30" s="138">
        <v>-2.5811000000000002</v>
      </c>
      <c r="L30" s="138">
        <v>11.1136</v>
      </c>
      <c r="M30" s="138">
        <v>22.326899999999998</v>
      </c>
      <c r="N30" s="138">
        <v>40.918100000000003</v>
      </c>
      <c r="O30" s="138"/>
      <c r="P30" s="138"/>
      <c r="Q30" s="138">
        <v>13.1769</v>
      </c>
      <c r="R30" s="138">
        <v>14.655099999999999</v>
      </c>
      <c r="S30" s="120"/>
      <c r="T30" s="123"/>
      <c r="U30" s="124"/>
      <c r="V30" s="124"/>
      <c r="W30" s="124"/>
      <c r="X30" s="124"/>
      <c r="Y30" s="124"/>
      <c r="Z30" s="124"/>
      <c r="AA30" s="124"/>
      <c r="AB30" s="124"/>
      <c r="AC30" s="124"/>
      <c r="AD30" s="124"/>
      <c r="AE30" s="124"/>
      <c r="AF30" s="124"/>
      <c r="AG30" s="124"/>
      <c r="AH30" s="124"/>
    </row>
    <row r="31" spans="1:34" x14ac:dyDescent="0.3">
      <c r="A31" s="134" t="s">
        <v>477</v>
      </c>
      <c r="B31" s="134" t="s">
        <v>498</v>
      </c>
      <c r="C31" s="134">
        <v>100356</v>
      </c>
      <c r="D31" s="137">
        <v>44330</v>
      </c>
      <c r="E31" s="138">
        <v>178.57</v>
      </c>
      <c r="F31" s="138">
        <v>-0.95399999999999996</v>
      </c>
      <c r="G31" s="138">
        <v>-1.6306</v>
      </c>
      <c r="H31" s="138">
        <v>0.71630000000000005</v>
      </c>
      <c r="I31" s="138">
        <v>3.363</v>
      </c>
      <c r="J31" s="138">
        <v>5.8632</v>
      </c>
      <c r="K31" s="138">
        <v>6.0454999999999997</v>
      </c>
      <c r="L31" s="138">
        <v>31.8736</v>
      </c>
      <c r="M31" s="138">
        <v>37.636800000000001</v>
      </c>
      <c r="N31" s="138">
        <v>57.844999999999999</v>
      </c>
      <c r="O31" s="138">
        <v>11.7933</v>
      </c>
      <c r="P31" s="138">
        <v>14.2342</v>
      </c>
      <c r="Q31" s="138">
        <v>14.3165</v>
      </c>
      <c r="R31" s="138">
        <v>16.6751</v>
      </c>
      <c r="S31" s="120" t="s">
        <v>2005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34" t="s">
        <v>477</v>
      </c>
      <c r="B32" s="134" t="s">
        <v>499</v>
      </c>
      <c r="C32" s="134">
        <v>120251</v>
      </c>
      <c r="D32" s="137">
        <v>44330</v>
      </c>
      <c r="E32" s="138">
        <v>193.49</v>
      </c>
      <c r="F32" s="138">
        <v>-0.95209999999999995</v>
      </c>
      <c r="G32" s="138">
        <v>-1.6318999999999999</v>
      </c>
      <c r="H32" s="138">
        <v>0.7288</v>
      </c>
      <c r="I32" s="138">
        <v>3.3765999999999998</v>
      </c>
      <c r="J32" s="138">
        <v>5.9058999999999999</v>
      </c>
      <c r="K32" s="138">
        <v>6.1731999999999996</v>
      </c>
      <c r="L32" s="138">
        <v>32.174300000000002</v>
      </c>
      <c r="M32" s="138">
        <v>38.138100000000001</v>
      </c>
      <c r="N32" s="138">
        <v>58.6374</v>
      </c>
      <c r="O32" s="138">
        <v>12.549799999999999</v>
      </c>
      <c r="P32" s="138">
        <v>15.3339</v>
      </c>
      <c r="Q32" s="138">
        <v>15.925000000000001</v>
      </c>
      <c r="R32" s="138">
        <v>17.272300000000001</v>
      </c>
      <c r="S32" s="120" t="s">
        <v>2005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34" t="s">
        <v>477</v>
      </c>
      <c r="B33" s="134" t="s">
        <v>500</v>
      </c>
      <c r="C33" s="134">
        <v>139969</v>
      </c>
      <c r="D33" s="137">
        <v>44330</v>
      </c>
      <c r="E33" s="138">
        <v>13.818199999999999</v>
      </c>
      <c r="F33" s="138">
        <v>-0.68210000000000004</v>
      </c>
      <c r="G33" s="138">
        <v>-1.4322999999999999</v>
      </c>
      <c r="H33" s="138">
        <v>-1.4963</v>
      </c>
      <c r="I33" s="138">
        <v>4.1300000000000003E-2</v>
      </c>
      <c r="J33" s="138">
        <v>1.5185999999999999</v>
      </c>
      <c r="K33" s="138">
        <v>-1.2569999999999999</v>
      </c>
      <c r="L33" s="138">
        <v>11.084099999999999</v>
      </c>
      <c r="M33" s="138">
        <v>19.203600000000002</v>
      </c>
      <c r="N33" s="138">
        <v>35.674700000000001</v>
      </c>
      <c r="O33" s="138">
        <v>4.3021000000000003</v>
      </c>
      <c r="P33" s="138"/>
      <c r="Q33" s="138">
        <v>7.3560999999999996</v>
      </c>
      <c r="R33" s="138">
        <v>12.3268</v>
      </c>
      <c r="S33" s="120"/>
      <c r="T33" s="123"/>
      <c r="U33" s="124"/>
      <c r="V33" s="124"/>
      <c r="W33" s="124"/>
      <c r="X33" s="124"/>
      <c r="Y33" s="124"/>
      <c r="Z33" s="124"/>
      <c r="AA33" s="124"/>
      <c r="AB33" s="124"/>
      <c r="AC33" s="124"/>
      <c r="AD33" s="124"/>
      <c r="AE33" s="124"/>
      <c r="AF33" s="124"/>
      <c r="AG33" s="124"/>
      <c r="AH33" s="124"/>
    </row>
    <row r="34" spans="1:34" x14ac:dyDescent="0.3">
      <c r="A34" s="134" t="s">
        <v>477</v>
      </c>
      <c r="B34" s="134" t="s">
        <v>501</v>
      </c>
      <c r="C34" s="134">
        <v>139971</v>
      </c>
      <c r="D34" s="137">
        <v>44330</v>
      </c>
      <c r="E34" s="138">
        <v>14.772399999999999</v>
      </c>
      <c r="F34" s="138">
        <v>-0.67710000000000004</v>
      </c>
      <c r="G34" s="138">
        <v>-1.4247000000000001</v>
      </c>
      <c r="H34" s="138">
        <v>-1.4792000000000001</v>
      </c>
      <c r="I34" s="138">
        <v>7.5200000000000003E-2</v>
      </c>
      <c r="J34" s="138">
        <v>1.597</v>
      </c>
      <c r="K34" s="138">
        <v>-1.0847</v>
      </c>
      <c r="L34" s="138">
        <v>11.511699999999999</v>
      </c>
      <c r="M34" s="138">
        <v>19.921399999999998</v>
      </c>
      <c r="N34" s="138">
        <v>36.714399999999998</v>
      </c>
      <c r="O34" s="138">
        <v>5.5787000000000004</v>
      </c>
      <c r="P34" s="138"/>
      <c r="Q34" s="138">
        <v>8.9411000000000005</v>
      </c>
      <c r="R34" s="138">
        <v>13.3597</v>
      </c>
      <c r="S34" s="120"/>
      <c r="T34" s="123"/>
      <c r="U34" s="124"/>
      <c r="V34" s="124"/>
      <c r="W34" s="124"/>
      <c r="X34" s="124"/>
      <c r="Y34" s="124"/>
      <c r="Z34" s="124"/>
      <c r="AA34" s="124"/>
      <c r="AB34" s="124"/>
      <c r="AC34" s="124"/>
      <c r="AD34" s="124"/>
      <c r="AE34" s="124"/>
      <c r="AF34" s="124"/>
      <c r="AG34" s="124"/>
      <c r="AH34" s="124"/>
    </row>
    <row r="35" spans="1:34" x14ac:dyDescent="0.3">
      <c r="A35" s="134" t="s">
        <v>477</v>
      </c>
      <c r="B35" s="134" t="s">
        <v>502</v>
      </c>
      <c r="C35" s="134">
        <v>140382</v>
      </c>
      <c r="D35" s="137">
        <v>44330</v>
      </c>
      <c r="E35" s="138">
        <v>15.48</v>
      </c>
      <c r="F35" s="138">
        <v>-0.3861</v>
      </c>
      <c r="G35" s="138">
        <v>-0.76919999999999999</v>
      </c>
      <c r="H35" s="138">
        <v>-0.25769999999999998</v>
      </c>
      <c r="I35" s="138">
        <v>0.7157</v>
      </c>
      <c r="J35" s="138">
        <v>2.3132999999999999</v>
      </c>
      <c r="K35" s="138">
        <v>1.5748</v>
      </c>
      <c r="L35" s="138">
        <v>18.7117</v>
      </c>
      <c r="M35" s="138">
        <v>30.743200000000002</v>
      </c>
      <c r="N35" s="138">
        <v>53.267299999999999</v>
      </c>
      <c r="O35" s="138">
        <v>9.0882000000000005</v>
      </c>
      <c r="P35" s="138"/>
      <c r="Q35" s="138">
        <v>10.509600000000001</v>
      </c>
      <c r="R35" s="138">
        <v>15.5966</v>
      </c>
      <c r="S35" s="120"/>
      <c r="T35" s="123"/>
      <c r="U35" s="124"/>
      <c r="V35" s="124"/>
      <c r="W35" s="124"/>
      <c r="X35" s="124"/>
      <c r="Y35" s="124"/>
      <c r="Z35" s="124"/>
      <c r="AA35" s="124"/>
      <c r="AB35" s="124"/>
      <c r="AC35" s="124"/>
      <c r="AD35" s="124"/>
      <c r="AE35" s="124"/>
      <c r="AF35" s="124"/>
      <c r="AG35" s="124"/>
      <c r="AH35" s="124"/>
    </row>
    <row r="36" spans="1:34" x14ac:dyDescent="0.3">
      <c r="A36" s="134" t="s">
        <v>477</v>
      </c>
      <c r="B36" s="134" t="s">
        <v>503</v>
      </c>
      <c r="C36" s="134">
        <v>140381</v>
      </c>
      <c r="D36" s="137">
        <v>44330</v>
      </c>
      <c r="E36" s="138">
        <v>14.46</v>
      </c>
      <c r="F36" s="138">
        <v>-0.41320000000000001</v>
      </c>
      <c r="G36" s="138">
        <v>-0.82299999999999995</v>
      </c>
      <c r="H36" s="138">
        <v>-0.27589999999999998</v>
      </c>
      <c r="I36" s="138">
        <v>0.62629999999999997</v>
      </c>
      <c r="J36" s="138">
        <v>2.1907999999999999</v>
      </c>
      <c r="K36" s="138">
        <v>1.2605</v>
      </c>
      <c r="L36" s="138">
        <v>17.944500000000001</v>
      </c>
      <c r="M36" s="138">
        <v>29.453900000000001</v>
      </c>
      <c r="N36" s="138">
        <v>51.255200000000002</v>
      </c>
      <c r="O36" s="138">
        <v>7.6138000000000003</v>
      </c>
      <c r="P36" s="138"/>
      <c r="Q36" s="138">
        <v>8.8003</v>
      </c>
      <c r="R36" s="138">
        <v>14.0641</v>
      </c>
      <c r="S36" s="120"/>
      <c r="T36" s="123"/>
      <c r="U36" s="124"/>
      <c r="V36" s="124"/>
      <c r="W36" s="124"/>
      <c r="X36" s="124"/>
      <c r="Y36" s="124"/>
      <c r="Z36" s="124"/>
      <c r="AA36" s="124"/>
      <c r="AB36" s="124"/>
      <c r="AC36" s="124"/>
      <c r="AD36" s="124"/>
      <c r="AE36" s="124"/>
      <c r="AF36" s="124"/>
      <c r="AG36" s="124"/>
      <c r="AH36" s="124"/>
    </row>
    <row r="37" spans="1:34" x14ac:dyDescent="0.3">
      <c r="A37" s="134" t="s">
        <v>477</v>
      </c>
      <c r="B37" s="134" t="s">
        <v>504</v>
      </c>
      <c r="C37" s="134">
        <v>145599</v>
      </c>
      <c r="D37" s="137">
        <v>44330</v>
      </c>
      <c r="E37" s="138">
        <v>13.535600000000001</v>
      </c>
      <c r="F37" s="138">
        <v>-0.22919999999999999</v>
      </c>
      <c r="G37" s="138">
        <v>-0.71950000000000003</v>
      </c>
      <c r="H37" s="138">
        <v>-0.73699999999999999</v>
      </c>
      <c r="I37" s="138">
        <v>0.31130000000000002</v>
      </c>
      <c r="J37" s="138">
        <v>0.45050000000000001</v>
      </c>
      <c r="K37" s="138">
        <v>-0.92159999999999997</v>
      </c>
      <c r="L37" s="138">
        <v>10.9421</v>
      </c>
      <c r="M37" s="138">
        <v>26.043900000000001</v>
      </c>
      <c r="N37" s="138">
        <v>45.580100000000002</v>
      </c>
      <c r="O37" s="138"/>
      <c r="P37" s="138"/>
      <c r="Q37" s="138">
        <v>13.3308</v>
      </c>
      <c r="R37" s="138">
        <v>14.247199999999999</v>
      </c>
      <c r="S37" s="120"/>
      <c r="T37" s="123"/>
      <c r="U37" s="124"/>
      <c r="V37" s="124"/>
      <c r="W37" s="124"/>
      <c r="X37" s="124"/>
      <c r="Y37" s="124"/>
      <c r="Z37" s="124"/>
      <c r="AA37" s="124"/>
      <c r="AB37" s="124"/>
      <c r="AC37" s="124"/>
      <c r="AD37" s="124"/>
      <c r="AE37" s="124"/>
      <c r="AF37" s="124"/>
      <c r="AG37" s="124"/>
      <c r="AH37" s="124"/>
    </row>
    <row r="38" spans="1:34" x14ac:dyDescent="0.3">
      <c r="A38" s="134" t="s">
        <v>477</v>
      </c>
      <c r="B38" s="134" t="s">
        <v>505</v>
      </c>
      <c r="C38" s="134">
        <v>145605</v>
      </c>
      <c r="D38" s="137">
        <v>44330</v>
      </c>
      <c r="E38" s="138">
        <v>12.886100000000001</v>
      </c>
      <c r="F38" s="138">
        <v>-0.2392</v>
      </c>
      <c r="G38" s="138">
        <v>-0.73570000000000002</v>
      </c>
      <c r="H38" s="138">
        <v>-0.77390000000000003</v>
      </c>
      <c r="I38" s="138">
        <v>0.2349</v>
      </c>
      <c r="J38" s="138">
        <v>0.2802</v>
      </c>
      <c r="K38" s="138">
        <v>-1.4100999999999999</v>
      </c>
      <c r="L38" s="138">
        <v>9.8408999999999995</v>
      </c>
      <c r="M38" s="138">
        <v>24.1782</v>
      </c>
      <c r="N38" s="138">
        <v>42.707999999999998</v>
      </c>
      <c r="O38" s="138"/>
      <c r="P38" s="138"/>
      <c r="Q38" s="138">
        <v>11.0504</v>
      </c>
      <c r="R38" s="138">
        <v>11.9496</v>
      </c>
      <c r="S38" s="120"/>
      <c r="T38" s="123"/>
      <c r="U38" s="124"/>
      <c r="V38" s="124"/>
      <c r="W38" s="124"/>
      <c r="X38" s="124"/>
      <c r="Y38" s="124"/>
      <c r="Z38" s="124"/>
      <c r="AA38" s="124"/>
      <c r="AB38" s="124"/>
      <c r="AC38" s="124"/>
      <c r="AD38" s="124"/>
      <c r="AE38" s="124"/>
      <c r="AF38" s="124"/>
      <c r="AG38" s="124"/>
      <c r="AH38" s="124"/>
    </row>
    <row r="39" spans="1:34" x14ac:dyDescent="0.3">
      <c r="A39" s="134" t="s">
        <v>477</v>
      </c>
      <c r="B39" s="134" t="s">
        <v>506</v>
      </c>
      <c r="C39" s="134">
        <v>143537</v>
      </c>
      <c r="D39" s="137">
        <v>44330</v>
      </c>
      <c r="E39" s="138">
        <v>13.103199999999999</v>
      </c>
      <c r="F39" s="138">
        <v>-0.67090000000000005</v>
      </c>
      <c r="G39" s="138">
        <v>-1.3633</v>
      </c>
      <c r="H39" s="138">
        <v>-0.8468</v>
      </c>
      <c r="I39" s="138">
        <v>-0.71679999999999999</v>
      </c>
      <c r="J39" s="138">
        <v>0.67610000000000003</v>
      </c>
      <c r="K39" s="138">
        <v>-2.3759000000000001</v>
      </c>
      <c r="L39" s="138">
        <v>11.417999999999999</v>
      </c>
      <c r="M39" s="138">
        <v>20.950800000000001</v>
      </c>
      <c r="N39" s="138">
        <v>37.937100000000001</v>
      </c>
      <c r="O39" s="138"/>
      <c r="P39" s="138"/>
      <c r="Q39" s="138">
        <v>9.8605</v>
      </c>
      <c r="R39" s="138">
        <v>13.202400000000001</v>
      </c>
      <c r="S39" s="120"/>
      <c r="T39" s="123"/>
      <c r="U39" s="124"/>
      <c r="V39" s="124"/>
      <c r="W39" s="124"/>
      <c r="X39" s="124"/>
      <c r="Y39" s="124"/>
      <c r="Z39" s="124"/>
      <c r="AA39" s="124"/>
      <c r="AB39" s="124"/>
      <c r="AC39" s="124"/>
      <c r="AD39" s="124"/>
      <c r="AE39" s="124"/>
      <c r="AF39" s="124"/>
      <c r="AG39" s="124"/>
      <c r="AH39" s="124"/>
    </row>
    <row r="40" spans="1:34" x14ac:dyDescent="0.3">
      <c r="A40" s="134" t="s">
        <v>477</v>
      </c>
      <c r="B40" s="134" t="s">
        <v>507</v>
      </c>
      <c r="C40" s="134">
        <v>143536</v>
      </c>
      <c r="D40" s="137">
        <v>44330</v>
      </c>
      <c r="E40" s="138">
        <v>12.543900000000001</v>
      </c>
      <c r="F40" s="138">
        <v>-0.68010000000000004</v>
      </c>
      <c r="G40" s="138">
        <v>-1.3767</v>
      </c>
      <c r="H40" s="138">
        <v>-0.87790000000000001</v>
      </c>
      <c r="I40" s="138">
        <v>-0.77910000000000001</v>
      </c>
      <c r="J40" s="138">
        <v>0.52810000000000001</v>
      </c>
      <c r="K40" s="138">
        <v>-2.7944</v>
      </c>
      <c r="L40" s="138">
        <v>10.478999999999999</v>
      </c>
      <c r="M40" s="138">
        <v>19.447500000000002</v>
      </c>
      <c r="N40" s="138">
        <v>35.700699999999998</v>
      </c>
      <c r="O40" s="138"/>
      <c r="P40" s="138"/>
      <c r="Q40" s="138">
        <v>8.2056000000000004</v>
      </c>
      <c r="R40" s="138">
        <v>11.529299999999999</v>
      </c>
      <c r="S40" s="120"/>
      <c r="T40" s="123"/>
      <c r="U40" s="124"/>
      <c r="V40" s="124"/>
      <c r="W40" s="124"/>
      <c r="X40" s="124"/>
      <c r="Y40" s="124"/>
      <c r="Z40" s="124"/>
      <c r="AA40" s="124"/>
      <c r="AB40" s="124"/>
      <c r="AC40" s="124"/>
      <c r="AD40" s="124"/>
      <c r="AE40" s="124"/>
      <c r="AF40" s="124"/>
      <c r="AG40" s="124"/>
      <c r="AH40" s="124"/>
    </row>
    <row r="41" spans="1:34" x14ac:dyDescent="0.3">
      <c r="A41" s="134" t="s">
        <v>477</v>
      </c>
      <c r="B41" s="134" t="s">
        <v>508</v>
      </c>
      <c r="C41" s="134">
        <v>100221</v>
      </c>
      <c r="D41" s="137">
        <v>44330</v>
      </c>
      <c r="E41" s="138">
        <v>177.79697835076999</v>
      </c>
      <c r="F41" s="138">
        <v>-0.38800000000000001</v>
      </c>
      <c r="G41" s="138">
        <v>-1.2487999999999999</v>
      </c>
      <c r="H41" s="138">
        <v>-1.2165999999999999</v>
      </c>
      <c r="I41" s="138">
        <v>0.91279999999999994</v>
      </c>
      <c r="J41" s="138">
        <v>3.1351</v>
      </c>
      <c r="K41" s="138">
        <v>1.0648</v>
      </c>
      <c r="L41" s="138">
        <v>18.566500000000001</v>
      </c>
      <c r="M41" s="138">
        <v>32.2654</v>
      </c>
      <c r="N41" s="138">
        <v>76.813900000000004</v>
      </c>
      <c r="O41" s="138">
        <v>9.8840000000000003</v>
      </c>
      <c r="P41" s="138">
        <v>10.375500000000001</v>
      </c>
      <c r="Q41" s="138">
        <v>11.640599999999999</v>
      </c>
      <c r="R41" s="138">
        <v>15.0945</v>
      </c>
      <c r="S41" s="120"/>
      <c r="T41" s="123"/>
      <c r="U41" s="124"/>
      <c r="V41" s="124"/>
      <c r="W41" s="124"/>
      <c r="X41" s="124"/>
      <c r="Y41" s="124"/>
      <c r="Z41" s="124"/>
      <c r="AA41" s="124"/>
      <c r="AB41" s="124"/>
      <c r="AC41" s="124"/>
      <c r="AD41" s="124"/>
      <c r="AE41" s="124"/>
      <c r="AF41" s="124"/>
      <c r="AG41" s="124"/>
      <c r="AH41" s="124"/>
    </row>
    <row r="42" spans="1:34" x14ac:dyDescent="0.3">
      <c r="A42" s="134" t="s">
        <v>477</v>
      </c>
      <c r="B42" s="134" t="s">
        <v>509</v>
      </c>
      <c r="C42" s="134">
        <v>120484</v>
      </c>
      <c r="D42" s="137">
        <v>44330</v>
      </c>
      <c r="E42" s="138">
        <v>64.671300000000002</v>
      </c>
      <c r="F42" s="138">
        <v>-0.38390000000000002</v>
      </c>
      <c r="G42" s="138">
        <v>-1.2423999999999999</v>
      </c>
      <c r="H42" s="138">
        <v>-1.2018</v>
      </c>
      <c r="I42" s="138">
        <v>0.94289999999999996</v>
      </c>
      <c r="J42" s="138">
        <v>3.2033</v>
      </c>
      <c r="K42" s="138">
        <v>1.2614000000000001</v>
      </c>
      <c r="L42" s="138">
        <v>19.027699999999999</v>
      </c>
      <c r="M42" s="138">
        <v>33.0381</v>
      </c>
      <c r="N42" s="138">
        <v>78.196100000000001</v>
      </c>
      <c r="O42" s="138">
        <v>11.0097</v>
      </c>
      <c r="P42" s="138">
        <v>11.1836</v>
      </c>
      <c r="Q42" s="138">
        <v>12.023999999999999</v>
      </c>
      <c r="R42" s="138">
        <v>16.056699999999999</v>
      </c>
      <c r="S42" s="120"/>
      <c r="T42" s="123"/>
      <c r="U42" s="124"/>
      <c r="V42" s="124"/>
      <c r="W42" s="124"/>
      <c r="X42" s="124"/>
      <c r="Y42" s="124"/>
      <c r="Z42" s="124"/>
      <c r="AA42" s="124"/>
      <c r="AB42" s="124"/>
      <c r="AC42" s="124"/>
      <c r="AD42" s="124"/>
      <c r="AE42" s="124"/>
      <c r="AF42" s="124"/>
      <c r="AG42" s="124"/>
      <c r="AH42" s="124"/>
    </row>
    <row r="43" spans="1:34" x14ac:dyDescent="0.3">
      <c r="A43" s="134" t="s">
        <v>477</v>
      </c>
      <c r="B43" s="134" t="s">
        <v>1837</v>
      </c>
      <c r="C43" s="134">
        <v>133036</v>
      </c>
      <c r="D43" s="137">
        <v>44330</v>
      </c>
      <c r="E43" s="138">
        <v>34.040999999999997</v>
      </c>
      <c r="F43" s="138">
        <v>-0.55510000000000004</v>
      </c>
      <c r="G43" s="138">
        <v>-1.0694999999999999</v>
      </c>
      <c r="H43" s="138">
        <v>-0.61309999999999998</v>
      </c>
      <c r="I43" s="138">
        <v>-3.5200000000000002E-2</v>
      </c>
      <c r="J43" s="138">
        <v>1.1498999999999999</v>
      </c>
      <c r="K43" s="138">
        <v>0.82640000000000002</v>
      </c>
      <c r="L43" s="138">
        <v>19.555399999999999</v>
      </c>
      <c r="M43" s="138">
        <v>34.725099999999998</v>
      </c>
      <c r="N43" s="138">
        <v>59.48</v>
      </c>
      <c r="O43" s="138">
        <v>11.684900000000001</v>
      </c>
      <c r="P43" s="138">
        <v>12.8729</v>
      </c>
      <c r="Q43" s="138">
        <v>10.5497</v>
      </c>
      <c r="R43" s="138">
        <v>19.1142</v>
      </c>
      <c r="S43" s="120"/>
      <c r="T43" s="123"/>
      <c r="U43" s="124"/>
      <c r="V43" s="124"/>
      <c r="W43" s="124"/>
      <c r="X43" s="124"/>
      <c r="Y43" s="124"/>
      <c r="Z43" s="124"/>
      <c r="AA43" s="124"/>
      <c r="AB43" s="124"/>
      <c r="AC43" s="124"/>
      <c r="AD43" s="124"/>
      <c r="AE43" s="124"/>
      <c r="AF43" s="124"/>
      <c r="AG43" s="124"/>
      <c r="AH43" s="124"/>
    </row>
    <row r="44" spans="1:34" x14ac:dyDescent="0.3">
      <c r="A44" s="134" t="s">
        <v>477</v>
      </c>
      <c r="B44" s="134" t="s">
        <v>1838</v>
      </c>
      <c r="C44" s="134">
        <v>133035</v>
      </c>
      <c r="D44" s="137">
        <v>44330</v>
      </c>
      <c r="E44" s="138">
        <v>37.755000000000003</v>
      </c>
      <c r="F44" s="138">
        <v>-0.54790000000000005</v>
      </c>
      <c r="G44" s="138">
        <v>-1.0587</v>
      </c>
      <c r="H44" s="138">
        <v>-0.58720000000000006</v>
      </c>
      <c r="I44" s="138">
        <v>1.5900000000000001E-2</v>
      </c>
      <c r="J44" s="138">
        <v>1.266</v>
      </c>
      <c r="K44" s="138">
        <v>1.1601999999999999</v>
      </c>
      <c r="L44" s="138">
        <v>20.334700000000002</v>
      </c>
      <c r="M44" s="138">
        <v>36.039299999999997</v>
      </c>
      <c r="N44" s="138">
        <v>61.560200000000002</v>
      </c>
      <c r="O44" s="138">
        <v>13.087</v>
      </c>
      <c r="P44" s="138">
        <v>14.4192</v>
      </c>
      <c r="Q44" s="138">
        <v>12.0723</v>
      </c>
      <c r="R44" s="138">
        <v>20.644600000000001</v>
      </c>
      <c r="S44" s="120"/>
      <c r="T44" s="123"/>
      <c r="U44" s="124"/>
      <c r="V44" s="124"/>
      <c r="W44" s="124"/>
      <c r="X44" s="124"/>
      <c r="Y44" s="124"/>
      <c r="Z44" s="124"/>
      <c r="AA44" s="124"/>
      <c r="AB44" s="124"/>
      <c r="AC44" s="124"/>
      <c r="AD44" s="124"/>
      <c r="AE44" s="124"/>
      <c r="AF44" s="124"/>
      <c r="AG44" s="124"/>
      <c r="AH44" s="124"/>
    </row>
    <row r="45" spans="1:34" x14ac:dyDescent="0.3">
      <c r="A45" s="134" t="s">
        <v>477</v>
      </c>
      <c r="B45" s="134" t="s">
        <v>1978</v>
      </c>
      <c r="C45" s="134">
        <v>100286</v>
      </c>
      <c r="D45" s="137">
        <v>44330</v>
      </c>
      <c r="E45" s="138">
        <v>133.64947072280199</v>
      </c>
      <c r="F45" s="138">
        <v>-0.55669999999999997</v>
      </c>
      <c r="G45" s="138">
        <v>-1.0682</v>
      </c>
      <c r="H45" s="138">
        <v>-0.61599999999999999</v>
      </c>
      <c r="I45" s="138">
        <v>-3.5000000000000003E-2</v>
      </c>
      <c r="J45" s="138">
        <v>1.1476999999999999</v>
      </c>
      <c r="K45" s="138">
        <v>0.8266</v>
      </c>
      <c r="L45" s="138">
        <v>19.555399999999999</v>
      </c>
      <c r="M45" s="138">
        <v>34.712299999999999</v>
      </c>
      <c r="N45" s="138">
        <v>59.474699999999999</v>
      </c>
      <c r="O45" s="138">
        <v>11.1759</v>
      </c>
      <c r="P45" s="138">
        <v>12.5472</v>
      </c>
      <c r="Q45" s="138">
        <v>12.827199999999999</v>
      </c>
      <c r="R45" s="138">
        <v>18.910599999999999</v>
      </c>
      <c r="S45" s="120"/>
      <c r="T45" s="123"/>
      <c r="U45" s="124"/>
      <c r="V45" s="124"/>
      <c r="W45" s="124"/>
      <c r="X45" s="124"/>
      <c r="Y45" s="124"/>
      <c r="Z45" s="124"/>
      <c r="AA45" s="124"/>
      <c r="AB45" s="124"/>
      <c r="AC45" s="124"/>
      <c r="AD45" s="124"/>
      <c r="AE45" s="124"/>
      <c r="AF45" s="124"/>
      <c r="AG45" s="124"/>
      <c r="AH45" s="124"/>
    </row>
    <row r="46" spans="1:34" x14ac:dyDescent="0.3">
      <c r="A46" s="134" t="s">
        <v>477</v>
      </c>
      <c r="B46" s="134" t="s">
        <v>1979</v>
      </c>
      <c r="C46" s="134">
        <v>119767</v>
      </c>
      <c r="D46" s="137">
        <v>44330</v>
      </c>
      <c r="E46" s="138">
        <v>66.044321067929204</v>
      </c>
      <c r="F46" s="138">
        <v>-0.54569999999999996</v>
      </c>
      <c r="G46" s="138">
        <v>-1.0602</v>
      </c>
      <c r="H46" s="138">
        <v>-0.58850000000000002</v>
      </c>
      <c r="I46" s="138">
        <v>1.7299999999999999E-2</v>
      </c>
      <c r="J46" s="138">
        <v>1.2688999999999999</v>
      </c>
      <c r="K46" s="138">
        <v>1.1627000000000001</v>
      </c>
      <c r="L46" s="138">
        <v>20.335999999999999</v>
      </c>
      <c r="M46" s="138">
        <v>36.035499999999999</v>
      </c>
      <c r="N46" s="138">
        <v>61.552100000000003</v>
      </c>
      <c r="O46" s="138">
        <v>12.643599999999999</v>
      </c>
      <c r="P46" s="138">
        <v>14.128399999999999</v>
      </c>
      <c r="Q46" s="138">
        <v>13.1973</v>
      </c>
      <c r="R46" s="138">
        <v>20.438300000000002</v>
      </c>
      <c r="S46" s="120"/>
      <c r="T46" s="123"/>
      <c r="U46" s="124"/>
      <c r="V46" s="124"/>
      <c r="W46" s="124"/>
      <c r="X46" s="124"/>
      <c r="Y46" s="124"/>
      <c r="Z46" s="124"/>
      <c r="AA46" s="124"/>
      <c r="AB46" s="124"/>
      <c r="AC46" s="124"/>
      <c r="AD46" s="124"/>
      <c r="AE46" s="124"/>
      <c r="AF46" s="124"/>
      <c r="AG46" s="124"/>
      <c r="AH46" s="124"/>
    </row>
    <row r="47" spans="1:34" x14ac:dyDescent="0.3">
      <c r="A47" s="134" t="s">
        <v>477</v>
      </c>
      <c r="B47" s="134" t="s">
        <v>510</v>
      </c>
      <c r="C47" s="134">
        <v>119347</v>
      </c>
      <c r="D47" s="137">
        <v>44330</v>
      </c>
      <c r="E47" s="138">
        <v>35.454999999999998</v>
      </c>
      <c r="F47" s="138">
        <v>-0.47720000000000001</v>
      </c>
      <c r="G47" s="138">
        <v>-1.2836000000000001</v>
      </c>
      <c r="H47" s="138">
        <v>-0.68910000000000005</v>
      </c>
      <c r="I47" s="138">
        <v>0.2233</v>
      </c>
      <c r="J47" s="138">
        <v>0.997</v>
      </c>
      <c r="K47" s="138">
        <v>-0.61950000000000005</v>
      </c>
      <c r="L47" s="138">
        <v>13.7545</v>
      </c>
      <c r="M47" s="138">
        <v>24.762499999999999</v>
      </c>
      <c r="N47" s="138">
        <v>45.575899999999997</v>
      </c>
      <c r="O47" s="138">
        <v>8.0555000000000003</v>
      </c>
      <c r="P47" s="138">
        <v>11.9285</v>
      </c>
      <c r="Q47" s="138">
        <v>14.354900000000001</v>
      </c>
      <c r="R47" s="138">
        <v>14.431699999999999</v>
      </c>
      <c r="S47" s="120"/>
      <c r="T47" s="123"/>
      <c r="U47" s="124"/>
      <c r="V47" s="124"/>
      <c r="W47" s="124"/>
      <c r="X47" s="124"/>
      <c r="Y47" s="124"/>
      <c r="Z47" s="124"/>
      <c r="AA47" s="124"/>
      <c r="AB47" s="124"/>
      <c r="AC47" s="124"/>
      <c r="AD47" s="124"/>
      <c r="AE47" s="124"/>
      <c r="AF47" s="124"/>
      <c r="AG47" s="124"/>
      <c r="AH47" s="124"/>
    </row>
    <row r="48" spans="1:34" x14ac:dyDescent="0.3">
      <c r="A48" s="134" t="s">
        <v>477</v>
      </c>
      <c r="B48" s="134" t="s">
        <v>511</v>
      </c>
      <c r="C48" s="134">
        <v>118191</v>
      </c>
      <c r="D48" s="137">
        <v>44330</v>
      </c>
      <c r="E48" s="138">
        <v>32.576000000000001</v>
      </c>
      <c r="F48" s="138">
        <v>-0.48570000000000002</v>
      </c>
      <c r="G48" s="138">
        <v>-1.2938000000000001</v>
      </c>
      <c r="H48" s="138">
        <v>-0.71020000000000005</v>
      </c>
      <c r="I48" s="138">
        <v>0.1845</v>
      </c>
      <c r="J48" s="138">
        <v>0.90759999999999996</v>
      </c>
      <c r="K48" s="138">
        <v>-0.86729999999999996</v>
      </c>
      <c r="L48" s="138">
        <v>13.1858</v>
      </c>
      <c r="M48" s="138">
        <v>23.8066</v>
      </c>
      <c r="N48" s="138">
        <v>44.097000000000001</v>
      </c>
      <c r="O48" s="138">
        <v>6.9462000000000002</v>
      </c>
      <c r="P48" s="138">
        <v>10.7563</v>
      </c>
      <c r="Q48" s="138">
        <v>12.1851</v>
      </c>
      <c r="R48" s="138">
        <v>13.2469</v>
      </c>
      <c r="S48" s="120"/>
      <c r="T48" s="123"/>
      <c r="U48" s="124"/>
      <c r="V48" s="124"/>
      <c r="W48" s="124"/>
      <c r="X48" s="124"/>
      <c r="Y48" s="124"/>
      <c r="Z48" s="124"/>
      <c r="AA48" s="124"/>
      <c r="AB48" s="124"/>
      <c r="AC48" s="124"/>
      <c r="AD48" s="124"/>
      <c r="AE48" s="124"/>
      <c r="AF48" s="124"/>
      <c r="AG48" s="124"/>
      <c r="AH48" s="124"/>
    </row>
    <row r="49" spans="1:34" x14ac:dyDescent="0.3">
      <c r="A49" s="134" t="s">
        <v>477</v>
      </c>
      <c r="B49" s="134" t="s">
        <v>512</v>
      </c>
      <c r="C49" s="134">
        <v>100323</v>
      </c>
      <c r="D49" s="137">
        <v>44330</v>
      </c>
      <c r="E49" s="138">
        <v>121.0205</v>
      </c>
      <c r="F49" s="138">
        <v>-0.35020000000000001</v>
      </c>
      <c r="G49" s="138">
        <v>-0.93149999999999999</v>
      </c>
      <c r="H49" s="138">
        <v>-0.88390000000000002</v>
      </c>
      <c r="I49" s="138">
        <v>0.31609999999999999</v>
      </c>
      <c r="J49" s="138">
        <v>-0.1298</v>
      </c>
      <c r="K49" s="138">
        <v>-2.7637999999999998</v>
      </c>
      <c r="L49" s="138">
        <v>7.8272000000000004</v>
      </c>
      <c r="M49" s="138">
        <v>18.7668</v>
      </c>
      <c r="N49" s="138">
        <v>32.754399999999997</v>
      </c>
      <c r="O49" s="138">
        <v>8.0630000000000006</v>
      </c>
      <c r="P49" s="138">
        <v>9.2457999999999991</v>
      </c>
      <c r="Q49" s="138">
        <v>8.5516000000000005</v>
      </c>
      <c r="R49" s="138">
        <v>10.8529</v>
      </c>
      <c r="S49" s="120"/>
      <c r="T49" s="123"/>
      <c r="U49" s="124"/>
      <c r="V49" s="124"/>
      <c r="W49" s="124"/>
      <c r="X49" s="124"/>
      <c r="Y49" s="124"/>
      <c r="Z49" s="124"/>
      <c r="AA49" s="124"/>
      <c r="AB49" s="124"/>
      <c r="AC49" s="124"/>
      <c r="AD49" s="124"/>
      <c r="AE49" s="124"/>
      <c r="AF49" s="124"/>
      <c r="AG49" s="124"/>
      <c r="AH49" s="124"/>
    </row>
    <row r="50" spans="1:34" x14ac:dyDescent="0.3">
      <c r="A50" s="134" t="s">
        <v>477</v>
      </c>
      <c r="B50" s="134" t="s">
        <v>513</v>
      </c>
      <c r="C50" s="134">
        <v>120261</v>
      </c>
      <c r="D50" s="137">
        <v>44330</v>
      </c>
      <c r="E50" s="138">
        <v>131.1893</v>
      </c>
      <c r="F50" s="138">
        <v>-0.34350000000000003</v>
      </c>
      <c r="G50" s="138">
        <v>-0.92159999999999997</v>
      </c>
      <c r="H50" s="138">
        <v>-0.86070000000000002</v>
      </c>
      <c r="I50" s="138">
        <v>0.36320000000000002</v>
      </c>
      <c r="J50" s="138">
        <v>-2.5899999999999999E-2</v>
      </c>
      <c r="K50" s="138">
        <v>-2.4670000000000001</v>
      </c>
      <c r="L50" s="138">
        <v>8.4716000000000005</v>
      </c>
      <c r="M50" s="138">
        <v>19.8263</v>
      </c>
      <c r="N50" s="138">
        <v>34.3354</v>
      </c>
      <c r="O50" s="138">
        <v>9.2721999999999998</v>
      </c>
      <c r="P50" s="138">
        <v>10.539300000000001</v>
      </c>
      <c r="Q50" s="138">
        <v>9.8229000000000006</v>
      </c>
      <c r="R50" s="138">
        <v>12.0762</v>
      </c>
      <c r="S50" s="120"/>
      <c r="T50" s="123"/>
      <c r="U50" s="124"/>
      <c r="V50" s="124"/>
      <c r="W50" s="124"/>
      <c r="X50" s="124"/>
      <c r="Y50" s="124"/>
      <c r="Z50" s="124"/>
      <c r="AA50" s="124"/>
      <c r="AB50" s="124"/>
      <c r="AC50" s="124"/>
      <c r="AD50" s="124"/>
      <c r="AE50" s="124"/>
      <c r="AF50" s="124"/>
      <c r="AG50" s="124"/>
      <c r="AH50" s="124"/>
    </row>
    <row r="51" spans="1:34" x14ac:dyDescent="0.3">
      <c r="A51" s="134" t="s">
        <v>477</v>
      </c>
      <c r="B51" s="134" t="s">
        <v>514</v>
      </c>
      <c r="C51" s="134">
        <v>147446</v>
      </c>
      <c r="D51" s="137">
        <v>44330</v>
      </c>
      <c r="E51" s="138">
        <v>14.5952</v>
      </c>
      <c r="F51" s="138">
        <v>-0.52210000000000001</v>
      </c>
      <c r="G51" s="138">
        <v>-0.98099999999999998</v>
      </c>
      <c r="H51" s="138">
        <v>-0.59660000000000002</v>
      </c>
      <c r="I51" s="138">
        <v>0.58789999999999998</v>
      </c>
      <c r="J51" s="138">
        <v>2.0179999999999998</v>
      </c>
      <c r="K51" s="138">
        <v>1.3716999999999999</v>
      </c>
      <c r="L51" s="138">
        <v>20.665400000000002</v>
      </c>
      <c r="M51" s="138">
        <v>32.458500000000001</v>
      </c>
      <c r="N51" s="138">
        <v>50.956200000000003</v>
      </c>
      <c r="O51" s="138"/>
      <c r="P51" s="138"/>
      <c r="Q51" s="138">
        <v>23.063800000000001</v>
      </c>
      <c r="R51" s="138"/>
      <c r="S51" s="120"/>
      <c r="T51" s="123"/>
      <c r="U51" s="124"/>
      <c r="V51" s="124"/>
      <c r="W51" s="124"/>
      <c r="X51" s="124"/>
      <c r="Y51" s="124"/>
      <c r="Z51" s="124"/>
      <c r="AA51" s="124"/>
      <c r="AB51" s="124"/>
      <c r="AC51" s="124"/>
      <c r="AD51" s="124"/>
      <c r="AE51" s="124"/>
      <c r="AF51" s="124"/>
      <c r="AG51" s="124"/>
      <c r="AH51" s="124"/>
    </row>
    <row r="52" spans="1:34" x14ac:dyDescent="0.3">
      <c r="A52" s="134" t="s">
        <v>477</v>
      </c>
      <c r="B52" s="134" t="s">
        <v>515</v>
      </c>
      <c r="C52" s="134">
        <v>147447</v>
      </c>
      <c r="D52" s="137">
        <v>44330</v>
      </c>
      <c r="E52" s="138">
        <v>14.1143</v>
      </c>
      <c r="F52" s="138">
        <v>-0.53210000000000002</v>
      </c>
      <c r="G52" s="138">
        <v>-0.99609999999999999</v>
      </c>
      <c r="H52" s="138">
        <v>-0.63219999999999998</v>
      </c>
      <c r="I52" s="138">
        <v>0.51629999999999998</v>
      </c>
      <c r="J52" s="138">
        <v>1.859</v>
      </c>
      <c r="K52" s="138">
        <v>0.9</v>
      </c>
      <c r="L52" s="138">
        <v>19.5641</v>
      </c>
      <c r="M52" s="138">
        <v>30.6601</v>
      </c>
      <c r="N52" s="138">
        <v>48.228299999999997</v>
      </c>
      <c r="O52" s="138"/>
      <c r="P52" s="138"/>
      <c r="Q52" s="138">
        <v>20.821400000000001</v>
      </c>
      <c r="R52" s="138"/>
      <c r="S52" s="120"/>
      <c r="T52" s="123"/>
      <c r="U52" s="124"/>
      <c r="V52" s="124"/>
      <c r="W52" s="124"/>
      <c r="X52" s="124"/>
      <c r="Y52" s="124"/>
      <c r="Z52" s="124"/>
      <c r="AA52" s="124"/>
      <c r="AB52" s="124"/>
      <c r="AC52" s="124"/>
      <c r="AD52" s="124"/>
      <c r="AE52" s="124"/>
      <c r="AF52" s="124"/>
      <c r="AG52" s="124"/>
      <c r="AH52" s="124"/>
    </row>
    <row r="53" spans="1:34" x14ac:dyDescent="0.3">
      <c r="A53" s="134" t="s">
        <v>477</v>
      </c>
      <c r="B53" s="134" t="s">
        <v>1839</v>
      </c>
      <c r="C53" s="134"/>
      <c r="D53" s="137"/>
      <c r="E53" s="138"/>
      <c r="F53" s="138"/>
      <c r="G53" s="138"/>
      <c r="H53" s="138"/>
      <c r="I53" s="138"/>
      <c r="J53" s="138"/>
      <c r="K53" s="138"/>
      <c r="L53" s="138"/>
      <c r="M53" s="138"/>
      <c r="N53" s="138"/>
      <c r="O53" s="138"/>
      <c r="P53" s="138"/>
      <c r="Q53" s="138"/>
      <c r="R53" s="138"/>
      <c r="S53" s="120"/>
      <c r="T53" s="123"/>
      <c r="U53" s="124"/>
      <c r="V53" s="124"/>
      <c r="W53" s="124"/>
      <c r="X53" s="124"/>
      <c r="Y53" s="124"/>
      <c r="Z53" s="124"/>
      <c r="AA53" s="124"/>
      <c r="AB53" s="124"/>
      <c r="AC53" s="124"/>
      <c r="AD53" s="124"/>
      <c r="AE53" s="124"/>
      <c r="AF53" s="124"/>
      <c r="AG53" s="124"/>
      <c r="AH53" s="124"/>
    </row>
    <row r="54" spans="1:34" x14ac:dyDescent="0.3">
      <c r="A54" s="134" t="s">
        <v>477</v>
      </c>
      <c r="B54" s="134" t="s">
        <v>516</v>
      </c>
      <c r="C54" s="134"/>
      <c r="D54" s="137"/>
      <c r="E54" s="138"/>
      <c r="F54" s="138"/>
      <c r="G54" s="138"/>
      <c r="H54" s="138"/>
      <c r="I54" s="138"/>
      <c r="J54" s="138"/>
      <c r="K54" s="138"/>
      <c r="L54" s="138"/>
      <c r="M54" s="138"/>
      <c r="N54" s="138"/>
      <c r="O54" s="138"/>
      <c r="P54" s="138"/>
      <c r="Q54" s="138"/>
      <c r="R54" s="138"/>
      <c r="S54" s="120"/>
      <c r="T54" s="123"/>
      <c r="U54" s="124"/>
      <c r="V54" s="124"/>
      <c r="W54" s="124"/>
      <c r="X54" s="124"/>
      <c r="Y54" s="124"/>
      <c r="Z54" s="124"/>
      <c r="AA54" s="124"/>
      <c r="AB54" s="124"/>
      <c r="AC54" s="124"/>
      <c r="AD54" s="124"/>
      <c r="AE54" s="124"/>
      <c r="AF54" s="124"/>
      <c r="AG54" s="124"/>
      <c r="AH54" s="124"/>
    </row>
    <row r="55" spans="1:34" x14ac:dyDescent="0.3">
      <c r="A55" s="134" t="s">
        <v>477</v>
      </c>
      <c r="B55" s="134" t="s">
        <v>1840</v>
      </c>
      <c r="C55" s="134"/>
      <c r="D55" s="137"/>
      <c r="E55" s="138"/>
      <c r="F55" s="138"/>
      <c r="G55" s="138"/>
      <c r="H55" s="138"/>
      <c r="I55" s="138"/>
      <c r="J55" s="138"/>
      <c r="K55" s="138"/>
      <c r="L55" s="138"/>
      <c r="M55" s="138"/>
      <c r="N55" s="138"/>
      <c r="O55" s="138"/>
      <c r="P55" s="138"/>
      <c r="Q55" s="138"/>
      <c r="R55" s="138"/>
      <c r="S55" s="120"/>
      <c r="T55" s="123"/>
      <c r="U55" s="124"/>
      <c r="V55" s="124"/>
      <c r="W55" s="124"/>
      <c r="X55" s="124"/>
      <c r="Y55" s="124"/>
      <c r="Z55" s="124"/>
      <c r="AA55" s="124"/>
      <c r="AB55" s="124"/>
      <c r="AC55" s="124"/>
      <c r="AD55" s="124"/>
      <c r="AE55" s="124"/>
      <c r="AF55" s="124"/>
      <c r="AG55" s="124"/>
      <c r="AH55" s="124"/>
    </row>
    <row r="56" spans="1:34" x14ac:dyDescent="0.3">
      <c r="A56" s="134" t="s">
        <v>477</v>
      </c>
      <c r="B56" s="134" t="s">
        <v>1841</v>
      </c>
      <c r="C56" s="134"/>
      <c r="D56" s="137"/>
      <c r="E56" s="138"/>
      <c r="F56" s="138"/>
      <c r="G56" s="138"/>
      <c r="H56" s="138"/>
      <c r="I56" s="138"/>
      <c r="J56" s="138"/>
      <c r="K56" s="138"/>
      <c r="L56" s="138"/>
      <c r="M56" s="138"/>
      <c r="N56" s="138"/>
      <c r="O56" s="138"/>
      <c r="P56" s="138"/>
      <c r="Q56" s="138"/>
      <c r="R56" s="138"/>
      <c r="S56" s="120"/>
      <c r="T56" s="123"/>
      <c r="U56" s="124"/>
      <c r="V56" s="124"/>
      <c r="W56" s="124"/>
      <c r="X56" s="124"/>
      <c r="Y56" s="124"/>
      <c r="Z56" s="124"/>
      <c r="AA56" s="124"/>
      <c r="AB56" s="124"/>
      <c r="AC56" s="124"/>
      <c r="AD56" s="124"/>
      <c r="AE56" s="124"/>
      <c r="AF56" s="124"/>
      <c r="AG56" s="124"/>
      <c r="AH56" s="124"/>
    </row>
    <row r="57" spans="1:34" x14ac:dyDescent="0.3">
      <c r="A57" s="134" t="s">
        <v>477</v>
      </c>
      <c r="B57" s="134" t="s">
        <v>517</v>
      </c>
      <c r="C57" s="134">
        <v>134813</v>
      </c>
      <c r="D57" s="137">
        <v>44330</v>
      </c>
      <c r="E57" s="138">
        <v>20.905000000000001</v>
      </c>
      <c r="F57" s="138">
        <v>-0.35749999999999998</v>
      </c>
      <c r="G57" s="138">
        <v>-1.1631</v>
      </c>
      <c r="H57" s="138">
        <v>-0.78779999999999994</v>
      </c>
      <c r="I57" s="138">
        <v>0.54349999999999998</v>
      </c>
      <c r="J57" s="138">
        <v>2.2949999999999999</v>
      </c>
      <c r="K57" s="138">
        <v>-0.72660000000000002</v>
      </c>
      <c r="L57" s="138">
        <v>14.485200000000001</v>
      </c>
      <c r="M57" s="138">
        <v>25.888200000000001</v>
      </c>
      <c r="N57" s="138">
        <v>47.228700000000003</v>
      </c>
      <c r="O57" s="138">
        <v>13.314500000000001</v>
      </c>
      <c r="P57" s="138">
        <v>15.6629</v>
      </c>
      <c r="Q57" s="138">
        <v>13.564299999999999</v>
      </c>
      <c r="R57" s="138">
        <v>16.888500000000001</v>
      </c>
      <c r="S57" s="120"/>
      <c r="T57" s="123"/>
      <c r="U57" s="124"/>
      <c r="V57" s="124"/>
      <c r="W57" s="124"/>
      <c r="X57" s="124"/>
      <c r="Y57" s="124"/>
      <c r="Z57" s="124"/>
      <c r="AA57" s="124"/>
      <c r="AB57" s="124"/>
      <c r="AC57" s="124"/>
      <c r="AD57" s="124"/>
      <c r="AE57" s="124"/>
      <c r="AF57" s="124"/>
      <c r="AG57" s="124"/>
      <c r="AH57" s="124"/>
    </row>
    <row r="58" spans="1:34" x14ac:dyDescent="0.3">
      <c r="A58" s="134" t="s">
        <v>477</v>
      </c>
      <c r="B58" s="134" t="s">
        <v>518</v>
      </c>
      <c r="C58" s="134">
        <v>134815</v>
      </c>
      <c r="D58" s="137">
        <v>44330</v>
      </c>
      <c r="E58" s="138">
        <v>18.971</v>
      </c>
      <c r="F58" s="138">
        <v>-0.36759999999999998</v>
      </c>
      <c r="G58" s="138">
        <v>-1.1773</v>
      </c>
      <c r="H58" s="138">
        <v>-0.82079999999999997</v>
      </c>
      <c r="I58" s="138">
        <v>0.48199999999999998</v>
      </c>
      <c r="J58" s="138">
        <v>2.1814</v>
      </c>
      <c r="K58" s="138">
        <v>-1.0793999999999999</v>
      </c>
      <c r="L58" s="138">
        <v>13.6532</v>
      </c>
      <c r="M58" s="138">
        <v>24.514299999999999</v>
      </c>
      <c r="N58" s="138">
        <v>45.0715</v>
      </c>
      <c r="O58" s="138">
        <v>11.585800000000001</v>
      </c>
      <c r="P58" s="138">
        <v>13.7196</v>
      </c>
      <c r="Q58" s="138">
        <v>11.6784</v>
      </c>
      <c r="R58" s="138">
        <v>15.109500000000001</v>
      </c>
      <c r="S58" s="120"/>
      <c r="T58" s="123"/>
      <c r="U58" s="124"/>
      <c r="V58" s="124"/>
      <c r="W58" s="124"/>
      <c r="X58" s="124"/>
      <c r="Y58" s="124"/>
      <c r="Z58" s="124"/>
      <c r="AA58" s="124"/>
      <c r="AB58" s="124"/>
      <c r="AC58" s="124"/>
      <c r="AD58" s="124"/>
      <c r="AE58" s="124"/>
      <c r="AF58" s="124"/>
      <c r="AG58" s="124"/>
      <c r="AH58" s="124"/>
    </row>
    <row r="59" spans="1:34" x14ac:dyDescent="0.3">
      <c r="A59" s="134" t="s">
        <v>477</v>
      </c>
      <c r="B59" s="134" t="s">
        <v>519</v>
      </c>
      <c r="C59" s="134">
        <v>144681</v>
      </c>
      <c r="D59" s="137">
        <v>44330</v>
      </c>
      <c r="E59" s="138">
        <v>14.1715</v>
      </c>
      <c r="F59" s="138">
        <v>-0.55159999999999998</v>
      </c>
      <c r="G59" s="138">
        <v>-1.0764</v>
      </c>
      <c r="H59" s="138">
        <v>-0.72370000000000001</v>
      </c>
      <c r="I59" s="138">
        <v>-0.34320000000000001</v>
      </c>
      <c r="J59" s="138">
        <v>-0.12970000000000001</v>
      </c>
      <c r="K59" s="138">
        <v>-3.3578999999999999</v>
      </c>
      <c r="L59" s="138">
        <v>9.1214999999999993</v>
      </c>
      <c r="M59" s="138">
        <v>21.268000000000001</v>
      </c>
      <c r="N59" s="138">
        <v>36.912100000000002</v>
      </c>
      <c r="O59" s="138"/>
      <c r="P59" s="138"/>
      <c r="Q59" s="138">
        <v>13.9726</v>
      </c>
      <c r="R59" s="138">
        <v>18.0837</v>
      </c>
      <c r="S59" s="120"/>
      <c r="T59" s="123"/>
      <c r="U59" s="124"/>
      <c r="V59" s="124"/>
      <c r="W59" s="124"/>
      <c r="X59" s="124"/>
      <c r="Y59" s="124"/>
      <c r="Z59" s="124"/>
      <c r="AA59" s="124"/>
      <c r="AB59" s="124"/>
      <c r="AC59" s="124"/>
      <c r="AD59" s="124"/>
      <c r="AE59" s="124"/>
      <c r="AF59" s="124"/>
      <c r="AG59" s="124"/>
      <c r="AH59" s="124"/>
    </row>
    <row r="60" spans="1:34" x14ac:dyDescent="0.3">
      <c r="A60" s="134" t="s">
        <v>477</v>
      </c>
      <c r="B60" s="134" t="s">
        <v>520</v>
      </c>
      <c r="C60" s="134">
        <v>144730</v>
      </c>
      <c r="D60" s="137">
        <v>44330</v>
      </c>
      <c r="E60" s="138">
        <v>13.576700000000001</v>
      </c>
      <c r="F60" s="138">
        <v>-0.56030000000000002</v>
      </c>
      <c r="G60" s="138">
        <v>-1.0891999999999999</v>
      </c>
      <c r="H60" s="138">
        <v>-0.75439999999999996</v>
      </c>
      <c r="I60" s="138">
        <v>-0.4042</v>
      </c>
      <c r="J60" s="138">
        <v>-0.26079999999999998</v>
      </c>
      <c r="K60" s="138">
        <v>-3.738</v>
      </c>
      <c r="L60" s="138">
        <v>8.2584999999999997</v>
      </c>
      <c r="M60" s="138">
        <v>19.783100000000001</v>
      </c>
      <c r="N60" s="138">
        <v>34.593299999999999</v>
      </c>
      <c r="O60" s="138"/>
      <c r="P60" s="138"/>
      <c r="Q60" s="138">
        <v>12.154</v>
      </c>
      <c r="R60" s="138">
        <v>16.188199999999998</v>
      </c>
      <c r="S60" s="120"/>
      <c r="T60" s="123"/>
      <c r="U60" s="124"/>
      <c r="V60" s="124"/>
      <c r="W60" s="124"/>
      <c r="X60" s="124"/>
      <c r="Y60" s="124"/>
      <c r="Z60" s="124"/>
      <c r="AA60" s="124"/>
      <c r="AB60" s="124"/>
      <c r="AC60" s="124"/>
      <c r="AD60" s="124"/>
      <c r="AE60" s="124"/>
      <c r="AF60" s="124"/>
      <c r="AG60" s="124"/>
      <c r="AH60" s="124"/>
    </row>
    <row r="61" spans="1:34" x14ac:dyDescent="0.3">
      <c r="A61" s="134" t="s">
        <v>477</v>
      </c>
      <c r="B61" s="134" t="s">
        <v>2011</v>
      </c>
      <c r="C61" s="134">
        <v>143163</v>
      </c>
      <c r="D61" s="137">
        <v>44330</v>
      </c>
      <c r="E61" s="138">
        <v>12.9406</v>
      </c>
      <c r="F61" s="138">
        <v>-0.23050000000000001</v>
      </c>
      <c r="G61" s="138">
        <v>-0.93620000000000003</v>
      </c>
      <c r="H61" s="138">
        <v>-0.42930000000000001</v>
      </c>
      <c r="I61" s="138">
        <v>-1.3899999999999999E-2</v>
      </c>
      <c r="J61" s="138">
        <v>2.2625000000000002</v>
      </c>
      <c r="K61" s="138">
        <v>-1.3989</v>
      </c>
      <c r="L61" s="138">
        <v>11.9255</v>
      </c>
      <c r="M61" s="138">
        <v>20.690899999999999</v>
      </c>
      <c r="N61" s="138">
        <v>38.661700000000003</v>
      </c>
      <c r="O61" s="138">
        <v>8.9313000000000002</v>
      </c>
      <c r="P61" s="138"/>
      <c r="Q61" s="138">
        <v>8.8462999999999994</v>
      </c>
      <c r="R61" s="138">
        <v>11.430999999999999</v>
      </c>
      <c r="S61" s="120"/>
      <c r="T61" s="123"/>
      <c r="U61" s="124"/>
      <c r="V61" s="124"/>
      <c r="W61" s="124"/>
      <c r="X61" s="124"/>
      <c r="Y61" s="124"/>
      <c r="Z61" s="124"/>
      <c r="AA61" s="124"/>
      <c r="AB61" s="124"/>
      <c r="AC61" s="124"/>
      <c r="AD61" s="124"/>
      <c r="AE61" s="124"/>
      <c r="AF61" s="124"/>
      <c r="AG61" s="124"/>
      <c r="AH61" s="124"/>
    </row>
    <row r="62" spans="1:34" x14ac:dyDescent="0.3">
      <c r="A62" s="134" t="s">
        <v>477</v>
      </c>
      <c r="B62" s="134" t="s">
        <v>2012</v>
      </c>
      <c r="C62" s="134">
        <v>143162</v>
      </c>
      <c r="D62" s="137">
        <v>44330</v>
      </c>
      <c r="E62" s="138">
        <v>12.276199999999999</v>
      </c>
      <c r="F62" s="138">
        <v>-0.24129999999999999</v>
      </c>
      <c r="G62" s="138">
        <v>-0.95209999999999995</v>
      </c>
      <c r="H62" s="138">
        <v>-0.4662</v>
      </c>
      <c r="I62" s="138">
        <v>-8.7099999999999997E-2</v>
      </c>
      <c r="J62" s="138">
        <v>2.0966</v>
      </c>
      <c r="K62" s="138">
        <v>-1.865</v>
      </c>
      <c r="L62" s="138">
        <v>10.8841</v>
      </c>
      <c r="M62" s="138">
        <v>19.004999999999999</v>
      </c>
      <c r="N62" s="138">
        <v>36.084699999999998</v>
      </c>
      <c r="O62" s="138">
        <v>7.0533000000000001</v>
      </c>
      <c r="P62" s="138"/>
      <c r="Q62" s="138">
        <v>6.9760999999999997</v>
      </c>
      <c r="R62" s="138">
        <v>9.4643999999999995</v>
      </c>
      <c r="S62" s="120"/>
      <c r="T62" s="123"/>
      <c r="U62" s="124"/>
      <c r="V62" s="124"/>
      <c r="W62" s="124"/>
      <c r="X62" s="124"/>
      <c r="Y62" s="124"/>
      <c r="Z62" s="124"/>
      <c r="AA62" s="124"/>
      <c r="AB62" s="124"/>
      <c r="AC62" s="124"/>
      <c r="AD62" s="124"/>
      <c r="AE62" s="124"/>
      <c r="AF62" s="124"/>
      <c r="AG62" s="124"/>
      <c r="AH62" s="124"/>
    </row>
    <row r="63" spans="1:34" x14ac:dyDescent="0.3">
      <c r="A63" s="134" t="s">
        <v>477</v>
      </c>
      <c r="B63" s="134" t="s">
        <v>521</v>
      </c>
      <c r="C63" s="134">
        <v>112936</v>
      </c>
      <c r="D63" s="137">
        <v>44330</v>
      </c>
      <c r="E63" s="138">
        <v>57.414099999999998</v>
      </c>
      <c r="F63" s="138">
        <v>-0.4541</v>
      </c>
      <c r="G63" s="138">
        <v>-1.274</v>
      </c>
      <c r="H63" s="138">
        <v>-0.7974</v>
      </c>
      <c r="I63" s="138">
        <v>0.64529999999999998</v>
      </c>
      <c r="J63" s="138">
        <v>1.5666</v>
      </c>
      <c r="K63" s="138">
        <v>1.9137</v>
      </c>
      <c r="L63" s="138">
        <v>20.5654</v>
      </c>
      <c r="M63" s="138">
        <v>31.968499999999999</v>
      </c>
      <c r="N63" s="138">
        <v>54.311199999999999</v>
      </c>
      <c r="O63" s="138">
        <v>1.2638</v>
      </c>
      <c r="P63" s="138">
        <v>7.2872000000000003</v>
      </c>
      <c r="Q63" s="138">
        <v>11.590199999999999</v>
      </c>
      <c r="R63" s="138">
        <v>6.0277000000000003</v>
      </c>
      <c r="S63" s="120"/>
      <c r="T63" s="123"/>
      <c r="U63" s="124"/>
      <c r="V63" s="124"/>
      <c r="W63" s="124"/>
      <c r="X63" s="124"/>
      <c r="Y63" s="124"/>
      <c r="Z63" s="124"/>
      <c r="AA63" s="124"/>
      <c r="AB63" s="124"/>
      <c r="AC63" s="124"/>
      <c r="AD63" s="124"/>
      <c r="AE63" s="124"/>
      <c r="AF63" s="124"/>
      <c r="AG63" s="124"/>
      <c r="AH63" s="124"/>
    </row>
    <row r="64" spans="1:34" x14ac:dyDescent="0.3">
      <c r="A64" s="134" t="s">
        <v>477</v>
      </c>
      <c r="B64" s="134" t="s">
        <v>522</v>
      </c>
      <c r="C64" s="134">
        <v>118794</v>
      </c>
      <c r="D64" s="137">
        <v>44330</v>
      </c>
      <c r="E64" s="138">
        <v>62.613399999999999</v>
      </c>
      <c r="F64" s="138">
        <v>-0.44979999999999998</v>
      </c>
      <c r="G64" s="138">
        <v>-1.2675000000000001</v>
      </c>
      <c r="H64" s="138">
        <v>-0.78169999999999995</v>
      </c>
      <c r="I64" s="138">
        <v>0.67759999999999998</v>
      </c>
      <c r="J64" s="138">
        <v>1.6403000000000001</v>
      </c>
      <c r="K64" s="138">
        <v>2.1381999999999999</v>
      </c>
      <c r="L64" s="138">
        <v>21.0611</v>
      </c>
      <c r="M64" s="138">
        <v>32.761499999999998</v>
      </c>
      <c r="N64" s="138">
        <v>55.537300000000002</v>
      </c>
      <c r="O64" s="138">
        <v>2.1492</v>
      </c>
      <c r="P64" s="138">
        <v>8.5167000000000002</v>
      </c>
      <c r="Q64" s="138">
        <v>11.1812</v>
      </c>
      <c r="R64" s="138">
        <v>6.8483000000000001</v>
      </c>
      <c r="S64" s="120"/>
      <c r="T64" s="123"/>
      <c r="U64" s="124"/>
      <c r="V64" s="124"/>
      <c r="W64" s="124"/>
      <c r="X64" s="124"/>
      <c r="Y64" s="124"/>
      <c r="Z64" s="124"/>
      <c r="AA64" s="124"/>
      <c r="AB64" s="124"/>
      <c r="AC64" s="124"/>
      <c r="AD64" s="124"/>
      <c r="AE64" s="124"/>
      <c r="AF64" s="124"/>
      <c r="AG64" s="124"/>
      <c r="AH64" s="124"/>
    </row>
    <row r="65" spans="1:34" x14ac:dyDescent="0.3">
      <c r="A65" s="134" t="s">
        <v>477</v>
      </c>
      <c r="B65" s="134" t="s">
        <v>523</v>
      </c>
      <c r="C65" s="134">
        <v>147685</v>
      </c>
      <c r="D65" s="137">
        <v>44330</v>
      </c>
      <c r="E65" s="138">
        <v>5.1799999999999999E-2</v>
      </c>
      <c r="F65" s="138">
        <v>0</v>
      </c>
      <c r="G65" s="138">
        <v>0</v>
      </c>
      <c r="H65" s="138">
        <v>0</v>
      </c>
      <c r="I65" s="138">
        <v>0</v>
      </c>
      <c r="J65" s="138">
        <v>0</v>
      </c>
      <c r="K65" s="138">
        <v>0</v>
      </c>
      <c r="L65" s="138">
        <v>0</v>
      </c>
      <c r="M65" s="138">
        <v>0</v>
      </c>
      <c r="N65" s="138">
        <v>0</v>
      </c>
      <c r="O65" s="138"/>
      <c r="P65" s="138"/>
      <c r="Q65" s="138">
        <v>0</v>
      </c>
      <c r="R65" s="138"/>
      <c r="S65" s="120"/>
      <c r="T65" s="123"/>
      <c r="U65" s="124"/>
      <c r="V65" s="124"/>
      <c r="W65" s="124"/>
      <c r="X65" s="124"/>
      <c r="Y65" s="124"/>
      <c r="Z65" s="124"/>
      <c r="AA65" s="124"/>
      <c r="AB65" s="124"/>
      <c r="AC65" s="124"/>
      <c r="AD65" s="124"/>
      <c r="AE65" s="124"/>
      <c r="AF65" s="124"/>
      <c r="AG65" s="124"/>
      <c r="AH65" s="124"/>
    </row>
    <row r="66" spans="1:34" x14ac:dyDescent="0.3">
      <c r="A66" s="134" t="s">
        <v>477</v>
      </c>
      <c r="B66" s="134" t="s">
        <v>524</v>
      </c>
      <c r="C66" s="134">
        <v>147689</v>
      </c>
      <c r="D66" s="137">
        <v>44330</v>
      </c>
      <c r="E66" s="138">
        <v>5.5800000000000002E-2</v>
      </c>
      <c r="F66" s="138">
        <v>0</v>
      </c>
      <c r="G66" s="138">
        <v>0</v>
      </c>
      <c r="H66" s="138">
        <v>0</v>
      </c>
      <c r="I66" s="138">
        <v>0</v>
      </c>
      <c r="J66" s="138">
        <v>0</v>
      </c>
      <c r="K66" s="138">
        <v>0</v>
      </c>
      <c r="L66" s="138">
        <v>0</v>
      </c>
      <c r="M66" s="138">
        <v>0</v>
      </c>
      <c r="N66" s="138">
        <v>0</v>
      </c>
      <c r="O66" s="138"/>
      <c r="P66" s="138"/>
      <c r="Q66" s="138">
        <v>0</v>
      </c>
      <c r="R66" s="138"/>
      <c r="S66" s="120"/>
      <c r="T66" s="123"/>
      <c r="U66" s="124"/>
      <c r="V66" s="124"/>
      <c r="W66" s="124"/>
      <c r="X66" s="124"/>
      <c r="Y66" s="124"/>
      <c r="Z66" s="124"/>
      <c r="AA66" s="124"/>
      <c r="AB66" s="124"/>
      <c r="AC66" s="124"/>
      <c r="AD66" s="124"/>
      <c r="AE66" s="124"/>
      <c r="AF66" s="124"/>
      <c r="AG66" s="124"/>
      <c r="AH66" s="124"/>
    </row>
    <row r="67" spans="1:34" x14ac:dyDescent="0.3">
      <c r="A67" s="134" t="s">
        <v>477</v>
      </c>
      <c r="B67" s="134" t="s">
        <v>525</v>
      </c>
      <c r="C67" s="134">
        <v>148271</v>
      </c>
      <c r="D67" s="137"/>
      <c r="E67" s="138"/>
      <c r="F67" s="138"/>
      <c r="G67" s="138"/>
      <c r="H67" s="138"/>
      <c r="I67" s="138"/>
      <c r="J67" s="138"/>
      <c r="K67" s="138"/>
      <c r="L67" s="138"/>
      <c r="M67" s="138"/>
      <c r="N67" s="138"/>
      <c r="O67" s="138"/>
      <c r="P67" s="138"/>
      <c r="Q67" s="138"/>
      <c r="R67" s="138"/>
      <c r="S67" s="120"/>
      <c r="T67" s="123"/>
      <c r="U67" s="124"/>
      <c r="V67" s="124"/>
      <c r="W67" s="124"/>
      <c r="X67" s="124"/>
      <c r="Y67" s="124"/>
      <c r="Z67" s="124"/>
      <c r="AA67" s="124"/>
      <c r="AB67" s="124"/>
      <c r="AC67" s="124"/>
      <c r="AD67" s="124"/>
      <c r="AE67" s="124"/>
      <c r="AF67" s="124"/>
      <c r="AG67" s="124"/>
      <c r="AH67" s="124"/>
    </row>
    <row r="68" spans="1:34" x14ac:dyDescent="0.3">
      <c r="A68" s="134" t="s">
        <v>477</v>
      </c>
      <c r="B68" s="134" t="s">
        <v>526</v>
      </c>
      <c r="C68" s="134">
        <v>148265</v>
      </c>
      <c r="D68" s="137"/>
      <c r="E68" s="138"/>
      <c r="F68" s="138"/>
      <c r="G68" s="138"/>
      <c r="H68" s="138"/>
      <c r="I68" s="138"/>
      <c r="J68" s="138"/>
      <c r="K68" s="138"/>
      <c r="L68" s="138"/>
      <c r="M68" s="138"/>
      <c r="N68" s="138"/>
      <c r="O68" s="138"/>
      <c r="P68" s="138"/>
      <c r="Q68" s="138"/>
      <c r="R68" s="138"/>
      <c r="S68" s="120"/>
      <c r="T68" s="123"/>
      <c r="U68" s="124"/>
      <c r="V68" s="124"/>
      <c r="W68" s="124"/>
      <c r="X68" s="124"/>
      <c r="Y68" s="124"/>
      <c r="Z68" s="124"/>
      <c r="AA68" s="124"/>
      <c r="AB68" s="124"/>
      <c r="AC68" s="124"/>
      <c r="AD68" s="124"/>
      <c r="AE68" s="124"/>
      <c r="AF68" s="124"/>
      <c r="AG68" s="124"/>
      <c r="AH68" s="124"/>
    </row>
    <row r="69" spans="1:34" x14ac:dyDescent="0.3">
      <c r="A69" s="134" t="s">
        <v>477</v>
      </c>
      <c r="B69" s="134" t="s">
        <v>527</v>
      </c>
      <c r="C69" s="134">
        <v>138382</v>
      </c>
      <c r="D69" s="137">
        <v>44330</v>
      </c>
      <c r="E69" s="138">
        <v>84.57</v>
      </c>
      <c r="F69" s="138">
        <v>-1.3186</v>
      </c>
      <c r="G69" s="138">
        <v>-1.9592000000000001</v>
      </c>
      <c r="H69" s="138">
        <v>-1.4220999999999999</v>
      </c>
      <c r="I69" s="138">
        <v>-0.85580000000000001</v>
      </c>
      <c r="J69" s="138">
        <v>2.1253000000000002</v>
      </c>
      <c r="K69" s="138">
        <v>1.4029</v>
      </c>
      <c r="L69" s="138">
        <v>14.983000000000001</v>
      </c>
      <c r="M69" s="138">
        <v>26.2239</v>
      </c>
      <c r="N69" s="138">
        <v>45.634599999999999</v>
      </c>
      <c r="O69" s="138">
        <v>7.9573</v>
      </c>
      <c r="P69" s="138">
        <v>9.1786999999999992</v>
      </c>
      <c r="Q69" s="138">
        <v>13.1492</v>
      </c>
      <c r="R69" s="138">
        <v>13.0755</v>
      </c>
      <c r="S69" s="120"/>
      <c r="T69" s="123"/>
      <c r="U69" s="124"/>
      <c r="V69" s="124"/>
      <c r="W69" s="124"/>
      <c r="X69" s="124"/>
      <c r="Y69" s="124"/>
      <c r="Z69" s="124"/>
      <c r="AA69" s="124"/>
      <c r="AB69" s="124"/>
      <c r="AC69" s="124"/>
      <c r="AD69" s="124"/>
      <c r="AE69" s="124"/>
      <c r="AF69" s="124"/>
      <c r="AG69" s="124"/>
      <c r="AH69" s="124"/>
    </row>
    <row r="70" spans="1:34" x14ac:dyDescent="0.3">
      <c r="A70" s="134" t="s">
        <v>477</v>
      </c>
      <c r="B70" s="134" t="s">
        <v>528</v>
      </c>
      <c r="C70" s="134">
        <v>138386</v>
      </c>
      <c r="D70" s="137">
        <v>44330</v>
      </c>
      <c r="E70" s="138">
        <v>94.37</v>
      </c>
      <c r="F70" s="138">
        <v>-1.3072999999999999</v>
      </c>
      <c r="G70" s="138">
        <v>-1.9431</v>
      </c>
      <c r="H70" s="138">
        <v>-1.3897999999999999</v>
      </c>
      <c r="I70" s="138">
        <v>-0.78849999999999998</v>
      </c>
      <c r="J70" s="138">
        <v>2.2759</v>
      </c>
      <c r="K70" s="138">
        <v>1.8234999999999999</v>
      </c>
      <c r="L70" s="138">
        <v>15.9337</v>
      </c>
      <c r="M70" s="138">
        <v>27.7515</v>
      </c>
      <c r="N70" s="138">
        <v>48.031399999999998</v>
      </c>
      <c r="O70" s="138">
        <v>9.6218000000000004</v>
      </c>
      <c r="P70" s="138">
        <v>10.803699999999999</v>
      </c>
      <c r="Q70" s="138">
        <v>11.8834</v>
      </c>
      <c r="R70" s="138">
        <v>14.903499999999999</v>
      </c>
      <c r="S70" s="120"/>
      <c r="T70" s="123"/>
      <c r="U70" s="124"/>
      <c r="V70" s="124"/>
      <c r="W70" s="124"/>
      <c r="X70" s="124"/>
      <c r="Y70" s="124"/>
      <c r="Z70" s="124"/>
      <c r="AA70" s="124"/>
      <c r="AB70" s="124"/>
      <c r="AC70" s="124"/>
      <c r="AD70" s="124"/>
      <c r="AE70" s="124"/>
      <c r="AF70" s="124"/>
      <c r="AG70" s="124"/>
      <c r="AH70" s="124"/>
    </row>
    <row r="71" spans="1:34" x14ac:dyDescent="0.3">
      <c r="A71" s="134" t="s">
        <v>477</v>
      </c>
      <c r="B71" s="134" t="s">
        <v>529</v>
      </c>
      <c r="C71" s="134">
        <v>101265</v>
      </c>
      <c r="D71" s="137">
        <v>44330</v>
      </c>
      <c r="E71" s="138">
        <v>94.74</v>
      </c>
      <c r="F71" s="138">
        <v>-0.34710000000000002</v>
      </c>
      <c r="G71" s="138">
        <v>-1.0342</v>
      </c>
      <c r="H71" s="138">
        <v>-0.6502</v>
      </c>
      <c r="I71" s="138">
        <v>7.3899999999999993E-2</v>
      </c>
      <c r="J71" s="138">
        <v>1.6851</v>
      </c>
      <c r="K71" s="138">
        <v>-1.2611000000000001</v>
      </c>
      <c r="L71" s="138">
        <v>14.517099999999999</v>
      </c>
      <c r="M71" s="138">
        <v>25.7166</v>
      </c>
      <c r="N71" s="138">
        <v>45.753799999999998</v>
      </c>
      <c r="O71" s="138">
        <v>7.5502000000000002</v>
      </c>
      <c r="P71" s="138">
        <v>13.4655</v>
      </c>
      <c r="Q71" s="138">
        <v>11.1091</v>
      </c>
      <c r="R71" s="138">
        <v>12.531599999999999</v>
      </c>
      <c r="S71" s="120"/>
      <c r="T71" s="123"/>
      <c r="U71" s="124"/>
      <c r="V71" s="124"/>
      <c r="W71" s="124"/>
      <c r="X71" s="124"/>
      <c r="Y71" s="124"/>
      <c r="Z71" s="124"/>
      <c r="AA71" s="124"/>
      <c r="AB71" s="124"/>
      <c r="AC71" s="124"/>
      <c r="AD71" s="124"/>
      <c r="AE71" s="124"/>
      <c r="AF71" s="124"/>
      <c r="AG71" s="124"/>
      <c r="AH71" s="124"/>
    </row>
    <row r="72" spans="1:34" x14ac:dyDescent="0.3">
      <c r="A72" s="134" t="s">
        <v>477</v>
      </c>
      <c r="B72" s="134" t="s">
        <v>530</v>
      </c>
      <c r="C72" s="134">
        <v>119484</v>
      </c>
      <c r="D72" s="137">
        <v>44330</v>
      </c>
      <c r="E72" s="138">
        <v>103.35</v>
      </c>
      <c r="F72" s="138">
        <v>-0.33750000000000002</v>
      </c>
      <c r="G72" s="138">
        <v>-1.0246999999999999</v>
      </c>
      <c r="H72" s="138">
        <v>-0.625</v>
      </c>
      <c r="I72" s="138">
        <v>0.1162</v>
      </c>
      <c r="J72" s="138">
        <v>1.7825</v>
      </c>
      <c r="K72" s="138">
        <v>-0.95830000000000004</v>
      </c>
      <c r="L72" s="138">
        <v>15.2174</v>
      </c>
      <c r="M72" s="138">
        <v>26.8721</v>
      </c>
      <c r="N72" s="138">
        <v>47.537500000000001</v>
      </c>
      <c r="O72" s="138">
        <v>8.8260000000000005</v>
      </c>
      <c r="P72" s="138">
        <v>14.8324</v>
      </c>
      <c r="Q72" s="138">
        <v>14.0341</v>
      </c>
      <c r="R72" s="138">
        <v>13.925599999999999</v>
      </c>
      <c r="S72" s="120"/>
      <c r="T72" s="123"/>
      <c r="U72" s="124"/>
      <c r="V72" s="124"/>
      <c r="W72" s="124"/>
      <c r="X72" s="124"/>
      <c r="Y72" s="124"/>
      <c r="Z72" s="124"/>
      <c r="AA72" s="124"/>
      <c r="AB72" s="124"/>
      <c r="AC72" s="124"/>
      <c r="AD72" s="124"/>
      <c r="AE72" s="124"/>
      <c r="AF72" s="124"/>
      <c r="AG72" s="124"/>
      <c r="AH72" s="124"/>
    </row>
    <row r="73" spans="1:34" x14ac:dyDescent="0.3">
      <c r="A73" s="134" t="s">
        <v>477</v>
      </c>
      <c r="B73" s="134" t="s">
        <v>531</v>
      </c>
      <c r="C73" s="134">
        <v>101070</v>
      </c>
      <c r="D73" s="137">
        <v>44330</v>
      </c>
      <c r="E73" s="138">
        <v>235.07470000000001</v>
      </c>
      <c r="F73" s="138">
        <v>-1.1249</v>
      </c>
      <c r="G73" s="138">
        <v>-1.7698</v>
      </c>
      <c r="H73" s="138">
        <v>0.7913</v>
      </c>
      <c r="I73" s="138">
        <v>5.7157</v>
      </c>
      <c r="J73" s="138">
        <v>9.1753</v>
      </c>
      <c r="K73" s="138">
        <v>18.711099999999998</v>
      </c>
      <c r="L73" s="138">
        <v>39.778599999999997</v>
      </c>
      <c r="M73" s="138">
        <v>53.460299999999997</v>
      </c>
      <c r="N73" s="138">
        <v>94.983199999999997</v>
      </c>
      <c r="O73" s="138">
        <v>21.894600000000001</v>
      </c>
      <c r="P73" s="138">
        <v>17.549700000000001</v>
      </c>
      <c r="Q73" s="138">
        <v>16.950299999999999</v>
      </c>
      <c r="R73" s="138">
        <v>33.400599999999997</v>
      </c>
      <c r="S73" s="120"/>
      <c r="T73" s="123"/>
      <c r="U73" s="124"/>
      <c r="V73" s="124"/>
      <c r="W73" s="124"/>
      <c r="X73" s="124"/>
      <c r="Y73" s="124"/>
      <c r="Z73" s="124"/>
      <c r="AA73" s="124"/>
      <c r="AB73" s="124"/>
      <c r="AC73" s="124"/>
      <c r="AD73" s="124"/>
      <c r="AE73" s="124"/>
      <c r="AF73" s="124"/>
      <c r="AG73" s="124"/>
      <c r="AH73" s="124"/>
    </row>
    <row r="74" spans="1:34" x14ac:dyDescent="0.3">
      <c r="A74" s="134" t="s">
        <v>477</v>
      </c>
      <c r="B74" s="134" t="s">
        <v>532</v>
      </c>
      <c r="C74" s="134">
        <v>120819</v>
      </c>
      <c r="D74" s="137">
        <v>44330</v>
      </c>
      <c r="E74" s="138">
        <v>243.1259</v>
      </c>
      <c r="F74" s="138">
        <v>-1.1283000000000001</v>
      </c>
      <c r="G74" s="138">
        <v>-1.7710999999999999</v>
      </c>
      <c r="H74" s="138">
        <v>0.78859999999999997</v>
      </c>
      <c r="I74" s="138">
        <v>5.7257999999999996</v>
      </c>
      <c r="J74" s="138">
        <v>9.1861999999999995</v>
      </c>
      <c r="K74" s="138">
        <v>18.717600000000001</v>
      </c>
      <c r="L74" s="138">
        <v>39.881599999999999</v>
      </c>
      <c r="M74" s="138">
        <v>53.5961</v>
      </c>
      <c r="N74" s="138">
        <v>95.816000000000003</v>
      </c>
      <c r="O74" s="138">
        <v>22.9815</v>
      </c>
      <c r="P74" s="138">
        <v>18.248100000000001</v>
      </c>
      <c r="Q74" s="138">
        <v>17.435199999999998</v>
      </c>
      <c r="R74" s="138">
        <v>34.778199999999998</v>
      </c>
      <c r="S74" s="120"/>
      <c r="T74" s="123"/>
      <c r="U74" s="124"/>
      <c r="V74" s="124"/>
      <c r="W74" s="124"/>
      <c r="X74" s="124"/>
      <c r="Y74" s="124"/>
      <c r="Z74" s="124"/>
      <c r="AA74" s="124"/>
      <c r="AB74" s="124"/>
      <c r="AC74" s="124"/>
      <c r="AD74" s="124"/>
      <c r="AE74" s="124"/>
      <c r="AF74" s="124"/>
      <c r="AG74" s="124"/>
      <c r="AH74" s="124"/>
    </row>
    <row r="75" spans="1:34" x14ac:dyDescent="0.3">
      <c r="A75" s="134" t="s">
        <v>477</v>
      </c>
      <c r="B75" s="134" t="s">
        <v>1842</v>
      </c>
      <c r="C75" s="134">
        <v>119609</v>
      </c>
      <c r="D75" s="137">
        <v>44330</v>
      </c>
      <c r="E75" s="138">
        <v>187.23820000000001</v>
      </c>
      <c r="F75" s="138">
        <v>-0.37609999999999999</v>
      </c>
      <c r="G75" s="138">
        <v>-0.96599999999999997</v>
      </c>
      <c r="H75" s="138">
        <v>-0.47039999999999998</v>
      </c>
      <c r="I75" s="138">
        <v>0.24829999999999999</v>
      </c>
      <c r="J75" s="138">
        <v>1.9366000000000001</v>
      </c>
      <c r="K75" s="138">
        <v>-0.107</v>
      </c>
      <c r="L75" s="138">
        <v>16.116199999999999</v>
      </c>
      <c r="M75" s="138">
        <v>24.619</v>
      </c>
      <c r="N75" s="138">
        <v>43.209699999999998</v>
      </c>
      <c r="O75" s="138">
        <v>12.1228</v>
      </c>
      <c r="P75" s="138">
        <v>13.562200000000001</v>
      </c>
      <c r="Q75" s="138">
        <v>15.3367</v>
      </c>
      <c r="R75" s="138">
        <v>15.938599999999999</v>
      </c>
      <c r="S75" s="120"/>
      <c r="T75" s="123"/>
      <c r="U75" s="124"/>
      <c r="V75" s="124"/>
      <c r="W75" s="124"/>
      <c r="X75" s="124"/>
      <c r="Y75" s="124"/>
      <c r="Z75" s="124"/>
      <c r="AA75" s="124"/>
      <c r="AB75" s="124"/>
      <c r="AC75" s="124"/>
      <c r="AD75" s="124"/>
      <c r="AE75" s="124"/>
      <c r="AF75" s="124"/>
      <c r="AG75" s="124"/>
      <c r="AH75" s="124"/>
    </row>
    <row r="76" spans="1:34" x14ac:dyDescent="0.3">
      <c r="A76" s="134" t="s">
        <v>477</v>
      </c>
      <c r="B76" s="134" t="s">
        <v>1980</v>
      </c>
      <c r="C76" s="134">
        <v>119604</v>
      </c>
      <c r="D76" s="137">
        <v>44330</v>
      </c>
      <c r="E76" s="138">
        <v>83.287011226730002</v>
      </c>
      <c r="F76" s="138">
        <v>-0.37619999999999998</v>
      </c>
      <c r="G76" s="138">
        <v>-0.96589999999999998</v>
      </c>
      <c r="H76" s="138">
        <v>-0.4703</v>
      </c>
      <c r="I76" s="138">
        <v>0.24829999999999999</v>
      </c>
      <c r="J76" s="138">
        <v>1.9366000000000001</v>
      </c>
      <c r="K76" s="138">
        <v>-0.10680000000000001</v>
      </c>
      <c r="L76" s="138">
        <v>16.116599999999998</v>
      </c>
      <c r="M76" s="138">
        <v>24.619399999999999</v>
      </c>
      <c r="N76" s="138">
        <v>43.206600000000002</v>
      </c>
      <c r="O76" s="138">
        <v>11.851699999999999</v>
      </c>
      <c r="P76" s="138">
        <v>13.393599999999999</v>
      </c>
      <c r="Q76" s="138">
        <v>15.2334</v>
      </c>
      <c r="R76" s="138">
        <v>15.7371</v>
      </c>
      <c r="S76" s="120"/>
      <c r="T76" s="123"/>
      <c r="U76" s="124"/>
      <c r="V76" s="124"/>
      <c r="W76" s="124"/>
      <c r="X76" s="124"/>
      <c r="Y76" s="124"/>
      <c r="Z76" s="124"/>
      <c r="AA76" s="124"/>
      <c r="AB76" s="124"/>
      <c r="AC76" s="124"/>
      <c r="AD76" s="124"/>
      <c r="AE76" s="124"/>
      <c r="AF76" s="124"/>
      <c r="AG76" s="124"/>
      <c r="AH76" s="124"/>
    </row>
    <row r="77" spans="1:34" x14ac:dyDescent="0.3">
      <c r="A77" s="134" t="s">
        <v>477</v>
      </c>
      <c r="B77" s="134" t="s">
        <v>1843</v>
      </c>
      <c r="C77" s="134">
        <v>102885</v>
      </c>
      <c r="D77" s="137">
        <v>44330</v>
      </c>
      <c r="E77" s="138">
        <v>414.34347220865402</v>
      </c>
      <c r="F77" s="138">
        <v>-0.38009999999999999</v>
      </c>
      <c r="G77" s="138">
        <v>-0.97189999999999999</v>
      </c>
      <c r="H77" s="138">
        <v>-0.48409999999999997</v>
      </c>
      <c r="I77" s="138">
        <v>0.22059999999999999</v>
      </c>
      <c r="J77" s="138">
        <v>1.8741000000000001</v>
      </c>
      <c r="K77" s="138">
        <v>-0.28670000000000001</v>
      </c>
      <c r="L77" s="138">
        <v>15.707800000000001</v>
      </c>
      <c r="M77" s="138">
        <v>23.9876</v>
      </c>
      <c r="N77" s="138">
        <v>42.241599999999998</v>
      </c>
      <c r="O77" s="138">
        <v>11.3222</v>
      </c>
      <c r="P77" s="138">
        <v>12.5801</v>
      </c>
      <c r="Q77" s="138">
        <v>15.782400000000001</v>
      </c>
      <c r="R77" s="138">
        <v>15.189399999999999</v>
      </c>
      <c r="S77" s="120"/>
      <c r="T77" s="123"/>
      <c r="U77" s="124"/>
      <c r="V77" s="124"/>
      <c r="W77" s="124"/>
      <c r="X77" s="124"/>
      <c r="Y77" s="124"/>
      <c r="Z77" s="124"/>
      <c r="AA77" s="124"/>
      <c r="AB77" s="124"/>
      <c r="AC77" s="124"/>
      <c r="AD77" s="124"/>
      <c r="AE77" s="124"/>
      <c r="AF77" s="124"/>
      <c r="AG77" s="124"/>
      <c r="AH77" s="124"/>
    </row>
    <row r="78" spans="1:34" x14ac:dyDescent="0.3">
      <c r="A78" s="134" t="s">
        <v>477</v>
      </c>
      <c r="B78" s="134" t="s">
        <v>1981</v>
      </c>
      <c r="C78" s="134">
        <v>101551</v>
      </c>
      <c r="D78" s="137">
        <v>44330</v>
      </c>
      <c r="E78" s="138">
        <v>374.44655648753297</v>
      </c>
      <c r="F78" s="138">
        <v>-0.38</v>
      </c>
      <c r="G78" s="138">
        <v>-0.9718</v>
      </c>
      <c r="H78" s="138">
        <v>-0.48409999999999997</v>
      </c>
      <c r="I78" s="138">
        <v>0.22070000000000001</v>
      </c>
      <c r="J78" s="138">
        <v>1.8743000000000001</v>
      </c>
      <c r="K78" s="138">
        <v>-0.28620000000000001</v>
      </c>
      <c r="L78" s="138">
        <v>15.709</v>
      </c>
      <c r="M78" s="138">
        <v>23.9893</v>
      </c>
      <c r="N78" s="138">
        <v>42.244</v>
      </c>
      <c r="O78" s="138">
        <v>11.0527</v>
      </c>
      <c r="P78" s="138">
        <v>12.4154</v>
      </c>
      <c r="Q78" s="138">
        <v>15.339499999999999</v>
      </c>
      <c r="R78" s="138">
        <v>14.992900000000001</v>
      </c>
      <c r="S78" s="120"/>
      <c r="T78" s="123"/>
      <c r="U78" s="124"/>
      <c r="V78" s="124"/>
      <c r="W78" s="124"/>
      <c r="X78" s="124"/>
      <c r="Y78" s="124"/>
      <c r="Z78" s="124"/>
      <c r="AA78" s="124"/>
      <c r="AB78" s="124"/>
      <c r="AC78" s="124"/>
      <c r="AD78" s="124"/>
      <c r="AE78" s="124"/>
      <c r="AF78" s="124"/>
      <c r="AG78" s="124"/>
      <c r="AH78" s="124"/>
    </row>
    <row r="79" spans="1:34" x14ac:dyDescent="0.3">
      <c r="A79" s="134" t="s">
        <v>477</v>
      </c>
      <c r="B79" s="134" t="s">
        <v>533</v>
      </c>
      <c r="C79" s="134">
        <v>125711</v>
      </c>
      <c r="D79" s="137">
        <v>44330</v>
      </c>
      <c r="E79" s="138">
        <v>21.816500000000001</v>
      </c>
      <c r="F79" s="138">
        <v>1.01E-2</v>
      </c>
      <c r="G79" s="138">
        <v>-0.63080000000000003</v>
      </c>
      <c r="H79" s="138">
        <v>-0.4108</v>
      </c>
      <c r="I79" s="138">
        <v>0.45490000000000003</v>
      </c>
      <c r="J79" s="138">
        <v>0.99619999999999997</v>
      </c>
      <c r="K79" s="138">
        <v>-1.5873999999999999</v>
      </c>
      <c r="L79" s="138">
        <v>10.462199999999999</v>
      </c>
      <c r="M79" s="138">
        <v>20.934000000000001</v>
      </c>
      <c r="N79" s="138">
        <v>38.357599999999998</v>
      </c>
      <c r="O79" s="138">
        <v>9.4172999999999991</v>
      </c>
      <c r="P79" s="138">
        <v>11.128500000000001</v>
      </c>
      <c r="Q79" s="138">
        <v>11.061199999999999</v>
      </c>
      <c r="R79" s="138">
        <v>13.3568</v>
      </c>
      <c r="S79" s="120"/>
      <c r="T79" s="123"/>
      <c r="U79" s="124"/>
      <c r="V79" s="124"/>
      <c r="W79" s="124"/>
      <c r="X79" s="124"/>
      <c r="Y79" s="124"/>
      <c r="Z79" s="124"/>
      <c r="AA79" s="124"/>
      <c r="AB79" s="124"/>
      <c r="AC79" s="124"/>
      <c r="AD79" s="124"/>
      <c r="AE79" s="124"/>
      <c r="AF79" s="124"/>
      <c r="AG79" s="124"/>
      <c r="AH79" s="124"/>
    </row>
    <row r="80" spans="1:34" x14ac:dyDescent="0.3">
      <c r="A80" s="134" t="s">
        <v>477</v>
      </c>
      <c r="B80" s="134" t="s">
        <v>534</v>
      </c>
      <c r="C80" s="134">
        <v>125713</v>
      </c>
      <c r="D80" s="137">
        <v>44330</v>
      </c>
      <c r="E80" s="138">
        <v>20.369599999999998</v>
      </c>
      <c r="F80" s="138">
        <v>2E-3</v>
      </c>
      <c r="G80" s="138">
        <v>-0.64290000000000003</v>
      </c>
      <c r="H80" s="138">
        <v>-0.43940000000000001</v>
      </c>
      <c r="I80" s="138">
        <v>0.39729999999999999</v>
      </c>
      <c r="J80" s="138">
        <v>0.86709999999999998</v>
      </c>
      <c r="K80" s="138">
        <v>-1.9570000000000001</v>
      </c>
      <c r="L80" s="138">
        <v>9.6372</v>
      </c>
      <c r="M80" s="138">
        <v>19.575700000000001</v>
      </c>
      <c r="N80" s="138">
        <v>36.2697</v>
      </c>
      <c r="O80" s="138">
        <v>7.8962000000000003</v>
      </c>
      <c r="P80" s="138">
        <v>9.9214000000000002</v>
      </c>
      <c r="Q80" s="138">
        <v>10.0433</v>
      </c>
      <c r="R80" s="138">
        <v>11.656700000000001</v>
      </c>
      <c r="S80" s="120"/>
      <c r="T80" s="123"/>
      <c r="U80" s="124"/>
      <c r="V80" s="124"/>
      <c r="W80" s="124"/>
      <c r="X80" s="124"/>
      <c r="Y80" s="124"/>
      <c r="Z80" s="124"/>
      <c r="AA80" s="124"/>
      <c r="AB80" s="124"/>
      <c r="AC80" s="124"/>
      <c r="AD80" s="124"/>
      <c r="AE80" s="124"/>
      <c r="AF80" s="124"/>
      <c r="AG80" s="124"/>
      <c r="AH80" s="124"/>
    </row>
    <row r="81" spans="1:34" x14ac:dyDescent="0.3">
      <c r="A81" s="134" t="s">
        <v>477</v>
      </c>
      <c r="B81" s="134" t="s">
        <v>535</v>
      </c>
      <c r="C81" s="134">
        <v>100617</v>
      </c>
      <c r="D81" s="137">
        <v>44330</v>
      </c>
      <c r="E81" s="138">
        <v>113.3188</v>
      </c>
      <c r="F81" s="138">
        <v>-0.48420000000000002</v>
      </c>
      <c r="G81" s="138">
        <v>-1.2014</v>
      </c>
      <c r="H81" s="138">
        <v>-0.40289999999999998</v>
      </c>
      <c r="I81" s="138">
        <v>0.90629999999999999</v>
      </c>
      <c r="J81" s="138">
        <v>2.4386000000000001</v>
      </c>
      <c r="K81" s="138">
        <v>-0.58520000000000005</v>
      </c>
      <c r="L81" s="138">
        <v>14.4992</v>
      </c>
      <c r="M81" s="138">
        <v>23.018999999999998</v>
      </c>
      <c r="N81" s="138">
        <v>40.2318</v>
      </c>
      <c r="O81" s="138">
        <v>9.6912000000000003</v>
      </c>
      <c r="P81" s="138">
        <v>12.2097</v>
      </c>
      <c r="Q81" s="138">
        <v>12.300700000000001</v>
      </c>
      <c r="R81" s="138">
        <v>13.549300000000001</v>
      </c>
      <c r="S81" s="120"/>
      <c r="T81" s="123"/>
      <c r="U81" s="124"/>
      <c r="V81" s="124"/>
      <c r="W81" s="124"/>
      <c r="X81" s="124"/>
      <c r="Y81" s="124"/>
      <c r="Z81" s="124"/>
      <c r="AA81" s="124"/>
      <c r="AB81" s="124"/>
      <c r="AC81" s="124"/>
      <c r="AD81" s="124"/>
      <c r="AE81" s="124"/>
      <c r="AF81" s="124"/>
      <c r="AG81" s="124"/>
      <c r="AH81" s="124"/>
    </row>
    <row r="82" spans="1:34" x14ac:dyDescent="0.3">
      <c r="A82" s="134" t="s">
        <v>477</v>
      </c>
      <c r="B82" s="134" t="s">
        <v>536</v>
      </c>
      <c r="C82" s="134">
        <v>119542</v>
      </c>
      <c r="D82" s="137">
        <v>44330</v>
      </c>
      <c r="E82" s="138">
        <v>121.70140000000001</v>
      </c>
      <c r="F82" s="138">
        <v>-0.47720000000000001</v>
      </c>
      <c r="G82" s="138">
        <v>-1.1911</v>
      </c>
      <c r="H82" s="138">
        <v>-0.3785</v>
      </c>
      <c r="I82" s="138">
        <v>0.95569999999999999</v>
      </c>
      <c r="J82" s="138">
        <v>2.5514000000000001</v>
      </c>
      <c r="K82" s="138">
        <v>-0.26669999999999999</v>
      </c>
      <c r="L82" s="138">
        <v>15.200100000000001</v>
      </c>
      <c r="M82" s="138">
        <v>24.107299999999999</v>
      </c>
      <c r="N82" s="138">
        <v>41.8491</v>
      </c>
      <c r="O82" s="138">
        <v>10.9711</v>
      </c>
      <c r="P82" s="138">
        <v>13.456300000000001</v>
      </c>
      <c r="Q82" s="138">
        <v>11.141999999999999</v>
      </c>
      <c r="R82" s="138">
        <v>14.7372</v>
      </c>
      <c r="S82" s="120"/>
      <c r="T82" s="123"/>
      <c r="U82" s="124"/>
      <c r="V82" s="124"/>
      <c r="W82" s="124"/>
      <c r="X82" s="124"/>
      <c r="Y82" s="124"/>
      <c r="Z82" s="124"/>
      <c r="AA82" s="124"/>
      <c r="AB82" s="124"/>
      <c r="AC82" s="124"/>
      <c r="AD82" s="124"/>
      <c r="AE82" s="124"/>
      <c r="AF82" s="124"/>
      <c r="AG82" s="124"/>
      <c r="AH82" s="124"/>
    </row>
    <row r="83" spans="1:34" x14ac:dyDescent="0.3">
      <c r="A83" s="134" t="s">
        <v>477</v>
      </c>
      <c r="B83" s="134" t="s">
        <v>537</v>
      </c>
      <c r="C83" s="134">
        <v>119053</v>
      </c>
      <c r="D83" s="137">
        <v>44330</v>
      </c>
      <c r="E83" s="138">
        <v>278.91320000000002</v>
      </c>
      <c r="F83" s="138">
        <v>-0.14760000000000001</v>
      </c>
      <c r="G83" s="138">
        <v>-0.88519999999999999</v>
      </c>
      <c r="H83" s="138">
        <v>-0.67169999999999996</v>
      </c>
      <c r="I83" s="138">
        <v>0.63990000000000002</v>
      </c>
      <c r="J83" s="138">
        <v>1.218</v>
      </c>
      <c r="K83" s="138">
        <v>-1.9365000000000001</v>
      </c>
      <c r="L83" s="138">
        <v>15.0846</v>
      </c>
      <c r="M83" s="138">
        <v>26.454799999999999</v>
      </c>
      <c r="N83" s="138">
        <v>47.134399999999999</v>
      </c>
      <c r="O83" s="138">
        <v>8.6960999999999995</v>
      </c>
      <c r="P83" s="138">
        <v>10.286199999999999</v>
      </c>
      <c r="Q83" s="138">
        <v>13.1455</v>
      </c>
      <c r="R83" s="138">
        <v>12.9072</v>
      </c>
      <c r="S83" s="120"/>
      <c r="T83" s="123"/>
      <c r="U83" s="124"/>
      <c r="V83" s="124"/>
      <c r="W83" s="124"/>
      <c r="X83" s="124"/>
      <c r="Y83" s="124"/>
      <c r="Z83" s="124"/>
      <c r="AA83" s="124"/>
      <c r="AB83" s="124"/>
      <c r="AC83" s="124"/>
      <c r="AD83" s="124"/>
      <c r="AE83" s="124"/>
      <c r="AF83" s="124"/>
      <c r="AG83" s="124"/>
      <c r="AH83" s="124"/>
    </row>
    <row r="84" spans="1:34" x14ac:dyDescent="0.3">
      <c r="A84" s="134" t="s">
        <v>477</v>
      </c>
      <c r="B84" s="134" t="s">
        <v>538</v>
      </c>
      <c r="C84" s="134">
        <v>100414</v>
      </c>
      <c r="D84" s="137">
        <v>44330</v>
      </c>
      <c r="E84" s="138">
        <v>352.17155449542099</v>
      </c>
      <c r="F84" s="138">
        <v>-0.15279999999999999</v>
      </c>
      <c r="G84" s="138">
        <v>-0.89290000000000003</v>
      </c>
      <c r="H84" s="138">
        <v>-0.6895</v>
      </c>
      <c r="I84" s="138">
        <v>0.6038</v>
      </c>
      <c r="J84" s="138">
        <v>1.137</v>
      </c>
      <c r="K84" s="138">
        <v>-2.1796000000000002</v>
      </c>
      <c r="L84" s="138">
        <v>14.498799999999999</v>
      </c>
      <c r="M84" s="138">
        <v>25.4877</v>
      </c>
      <c r="N84" s="138">
        <v>45.6233</v>
      </c>
      <c r="O84" s="138">
        <v>7.4280999999999997</v>
      </c>
      <c r="P84" s="138">
        <v>9.0068000000000001</v>
      </c>
      <c r="Q84" s="138">
        <v>14.9162</v>
      </c>
      <c r="R84" s="138">
        <v>11.7431</v>
      </c>
      <c r="S84" s="120"/>
      <c r="T84" s="123"/>
      <c r="U84" s="124"/>
      <c r="V84" s="124"/>
      <c r="W84" s="124"/>
      <c r="X84" s="124"/>
      <c r="Y84" s="124"/>
      <c r="Z84" s="124"/>
      <c r="AA84" s="124"/>
      <c r="AB84" s="124"/>
      <c r="AC84" s="124"/>
      <c r="AD84" s="124"/>
      <c r="AE84" s="124"/>
      <c r="AF84" s="124"/>
      <c r="AG84" s="124"/>
      <c r="AH84" s="124"/>
    </row>
    <row r="85" spans="1:34" x14ac:dyDescent="0.3">
      <c r="A85" s="134" t="s">
        <v>477</v>
      </c>
      <c r="B85" s="134" t="s">
        <v>1844</v>
      </c>
      <c r="C85" s="134">
        <v>148592</v>
      </c>
      <c r="D85" s="137">
        <v>44330</v>
      </c>
      <c r="E85" s="138">
        <v>10.67</v>
      </c>
      <c r="F85" s="138">
        <v>-0.46639999999999998</v>
      </c>
      <c r="G85" s="138">
        <v>-1.0204</v>
      </c>
      <c r="H85" s="138">
        <v>-0.74419999999999997</v>
      </c>
      <c r="I85" s="138">
        <v>9.3799999999999994E-2</v>
      </c>
      <c r="J85" s="138">
        <v>1.2334000000000001</v>
      </c>
      <c r="K85" s="138">
        <v>-0.55920000000000003</v>
      </c>
      <c r="L85" s="138"/>
      <c r="M85" s="138"/>
      <c r="N85" s="138"/>
      <c r="O85" s="138"/>
      <c r="P85" s="138"/>
      <c r="Q85" s="138">
        <v>6.7</v>
      </c>
      <c r="R85" s="138"/>
      <c r="S85" s="120"/>
      <c r="T85" s="123"/>
      <c r="U85" s="124"/>
      <c r="V85" s="124"/>
      <c r="W85" s="124"/>
      <c r="X85" s="124"/>
      <c r="Y85" s="124"/>
      <c r="Z85" s="124"/>
      <c r="AA85" s="124"/>
      <c r="AB85" s="124"/>
      <c r="AC85" s="124"/>
      <c r="AD85" s="124"/>
      <c r="AE85" s="124"/>
      <c r="AF85" s="124"/>
      <c r="AG85" s="124"/>
      <c r="AH85" s="124"/>
    </row>
    <row r="86" spans="1:34" x14ac:dyDescent="0.3">
      <c r="A86" s="134" t="s">
        <v>477</v>
      </c>
      <c r="B86" s="134" t="s">
        <v>1845</v>
      </c>
      <c r="C86" s="134">
        <v>148591</v>
      </c>
      <c r="D86" s="137">
        <v>44330</v>
      </c>
      <c r="E86" s="138">
        <v>10.62</v>
      </c>
      <c r="F86" s="138">
        <v>-0.46860000000000002</v>
      </c>
      <c r="G86" s="138">
        <v>-1.0251999999999999</v>
      </c>
      <c r="H86" s="138">
        <v>-0.74770000000000003</v>
      </c>
      <c r="I86" s="138">
        <v>9.4299999999999995E-2</v>
      </c>
      <c r="J86" s="138">
        <v>1.1429</v>
      </c>
      <c r="K86" s="138">
        <v>-0.74770000000000003</v>
      </c>
      <c r="L86" s="138"/>
      <c r="M86" s="138"/>
      <c r="N86" s="138"/>
      <c r="O86" s="138"/>
      <c r="P86" s="138"/>
      <c r="Q86" s="138">
        <v>6.2</v>
      </c>
      <c r="R86" s="138"/>
      <c r="S86" s="120"/>
      <c r="T86" s="123"/>
      <c r="U86" s="124"/>
      <c r="V86" s="124"/>
      <c r="W86" s="124"/>
      <c r="X86" s="124"/>
      <c r="Y86" s="124"/>
      <c r="Z86" s="124"/>
      <c r="AA86" s="124"/>
      <c r="AB86" s="124"/>
      <c r="AC86" s="124"/>
      <c r="AD86" s="124"/>
      <c r="AE86" s="124"/>
      <c r="AF86" s="124"/>
      <c r="AG86" s="124"/>
      <c r="AH86" s="124"/>
    </row>
    <row r="87" spans="1:34" x14ac:dyDescent="0.3">
      <c r="A87" s="134" t="s">
        <v>477</v>
      </c>
      <c r="B87" s="134" t="s">
        <v>539</v>
      </c>
      <c r="C87" s="134">
        <v>120674</v>
      </c>
      <c r="D87" s="137">
        <v>44330</v>
      </c>
      <c r="E87" s="138">
        <v>222.57759999999999</v>
      </c>
      <c r="F87" s="138">
        <v>-0.48570000000000002</v>
      </c>
      <c r="G87" s="138">
        <v>-1.1044</v>
      </c>
      <c r="H87" s="138">
        <v>-0.16789999999999999</v>
      </c>
      <c r="I87" s="138">
        <v>1.6761999999999999</v>
      </c>
      <c r="J87" s="138">
        <v>3.9508000000000001</v>
      </c>
      <c r="K87" s="138">
        <v>2.3153000000000001</v>
      </c>
      <c r="L87" s="138">
        <v>21.177199999999999</v>
      </c>
      <c r="M87" s="138">
        <v>31.4312</v>
      </c>
      <c r="N87" s="138">
        <v>56.567599999999999</v>
      </c>
      <c r="O87" s="138">
        <v>8.6163000000000007</v>
      </c>
      <c r="P87" s="138">
        <v>11.773300000000001</v>
      </c>
      <c r="Q87" s="138">
        <v>11.7004</v>
      </c>
      <c r="R87" s="138">
        <v>14.8935</v>
      </c>
      <c r="S87" s="120"/>
      <c r="T87" s="123"/>
      <c r="U87" s="124"/>
      <c r="V87" s="124"/>
      <c r="W87" s="124"/>
      <c r="X87" s="124"/>
      <c r="Y87" s="124"/>
      <c r="Z87" s="124"/>
      <c r="AA87" s="124"/>
      <c r="AB87" s="124"/>
      <c r="AC87" s="124"/>
      <c r="AD87" s="124"/>
      <c r="AE87" s="124"/>
      <c r="AF87" s="124"/>
      <c r="AG87" s="124"/>
      <c r="AH87" s="124"/>
    </row>
    <row r="88" spans="1:34" x14ac:dyDescent="0.3">
      <c r="A88" s="134" t="s">
        <v>477</v>
      </c>
      <c r="B88" s="134" t="s">
        <v>540</v>
      </c>
      <c r="C88" s="134">
        <v>100684</v>
      </c>
      <c r="D88" s="137">
        <v>44330</v>
      </c>
      <c r="E88" s="138">
        <v>217.85143019275699</v>
      </c>
      <c r="F88" s="138">
        <v>-0.48920000000000002</v>
      </c>
      <c r="G88" s="138">
        <v>-1.1097999999999999</v>
      </c>
      <c r="H88" s="138">
        <v>-0.18049999999999999</v>
      </c>
      <c r="I88" s="138">
        <v>1.6508</v>
      </c>
      <c r="J88" s="138">
        <v>3.8923000000000001</v>
      </c>
      <c r="K88" s="138">
        <v>2.1446999999999998</v>
      </c>
      <c r="L88" s="138">
        <v>20.775200000000002</v>
      </c>
      <c r="M88" s="138">
        <v>30.656199999999998</v>
      </c>
      <c r="N88" s="138">
        <v>55.371499999999997</v>
      </c>
      <c r="O88" s="138">
        <v>7.8441000000000001</v>
      </c>
      <c r="P88" s="138">
        <v>10.9916</v>
      </c>
      <c r="Q88" s="138">
        <v>12.389200000000001</v>
      </c>
      <c r="R88" s="138">
        <v>14.051500000000001</v>
      </c>
      <c r="S88" s="120"/>
      <c r="T88" s="123"/>
      <c r="U88" s="124"/>
      <c r="V88" s="124"/>
      <c r="W88" s="124"/>
      <c r="X88" s="124"/>
      <c r="Y88" s="124"/>
      <c r="Z88" s="124"/>
      <c r="AA88" s="124"/>
      <c r="AB88" s="124"/>
      <c r="AC88" s="124"/>
      <c r="AD88" s="124"/>
      <c r="AE88" s="124"/>
      <c r="AF88" s="124"/>
      <c r="AG88" s="124"/>
      <c r="AH88" s="124"/>
    </row>
    <row r="89" spans="1:34" x14ac:dyDescent="0.3">
      <c r="A89" s="139" t="s">
        <v>27</v>
      </c>
      <c r="B89" s="134"/>
      <c r="C89" s="134"/>
      <c r="D89" s="134"/>
      <c r="E89" s="134"/>
      <c r="F89" s="140">
        <v>-0.46264473684210528</v>
      </c>
      <c r="G89" s="140">
        <v>-1.1090986842105262</v>
      </c>
      <c r="H89" s="140">
        <v>-0.56481315789473696</v>
      </c>
      <c r="I89" s="140">
        <v>0.55946973684210521</v>
      </c>
      <c r="J89" s="140">
        <v>2.161992105263157</v>
      </c>
      <c r="K89" s="140">
        <v>0.48235789473684199</v>
      </c>
      <c r="L89" s="140">
        <v>16.111550000000001</v>
      </c>
      <c r="M89" s="140">
        <v>27.38474459459459</v>
      </c>
      <c r="N89" s="140">
        <v>47.87786756756757</v>
      </c>
      <c r="O89" s="140">
        <v>9.9656116666666659</v>
      </c>
      <c r="P89" s="140">
        <v>12.279811999999998</v>
      </c>
      <c r="Q89" s="140">
        <v>12.306003947368424</v>
      </c>
      <c r="R89" s="140">
        <v>15.534879999999998</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39" t="s">
        <v>408</v>
      </c>
      <c r="B90" s="134"/>
      <c r="C90" s="134"/>
      <c r="D90" s="134"/>
      <c r="E90" s="134"/>
      <c r="F90" s="140">
        <v>-0.40385000000000004</v>
      </c>
      <c r="G90" s="140">
        <v>-1.0707499999999999</v>
      </c>
      <c r="H90" s="140">
        <v>-0.61539999999999995</v>
      </c>
      <c r="I90" s="140">
        <v>0.35555000000000003</v>
      </c>
      <c r="J90" s="140">
        <v>1.8207499999999999</v>
      </c>
      <c r="K90" s="140">
        <v>-0.28215000000000001</v>
      </c>
      <c r="L90" s="140">
        <v>15.7728</v>
      </c>
      <c r="M90" s="140">
        <v>26.33935</v>
      </c>
      <c r="N90" s="140">
        <v>45.694199999999995</v>
      </c>
      <c r="O90" s="140">
        <v>9.626100000000001</v>
      </c>
      <c r="P90" s="140">
        <v>12.2461</v>
      </c>
      <c r="Q90" s="140">
        <v>12.337350000000001</v>
      </c>
      <c r="R90" s="140">
        <v>14.892900000000001</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8"/>
      <c r="B91" s="128"/>
      <c r="C91" s="128"/>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36" t="s">
        <v>1767</v>
      </c>
      <c r="B92" s="136"/>
      <c r="C92" s="136"/>
      <c r="D92" s="136"/>
      <c r="E92" s="136"/>
      <c r="F92" s="136"/>
      <c r="G92" s="136"/>
      <c r="H92" s="136"/>
      <c r="I92" s="136"/>
      <c r="J92" s="136"/>
      <c r="K92" s="136"/>
      <c r="L92" s="136"/>
      <c r="M92" s="136"/>
      <c r="N92" s="136"/>
      <c r="O92" s="136"/>
      <c r="P92" s="136"/>
      <c r="Q92" s="136"/>
      <c r="R92" s="136"/>
      <c r="S92" s="122"/>
      <c r="T92" s="122"/>
      <c r="U92" s="122"/>
      <c r="V92" s="122"/>
      <c r="W92" s="122"/>
      <c r="X92" s="122"/>
      <c r="Y92" s="122"/>
      <c r="Z92" s="122"/>
      <c r="AA92" s="122"/>
      <c r="AB92" s="122"/>
      <c r="AC92" s="122"/>
      <c r="AD92" s="122"/>
      <c r="AE92" s="122"/>
      <c r="AF92" s="122"/>
      <c r="AG92" s="122"/>
      <c r="AH92" s="122"/>
    </row>
    <row r="93" spans="1:34" x14ac:dyDescent="0.3">
      <c r="A93" s="134" t="s">
        <v>1768</v>
      </c>
      <c r="B93" s="134" t="s">
        <v>1741</v>
      </c>
      <c r="C93" s="134">
        <v>112088</v>
      </c>
      <c r="D93" s="137">
        <v>44330</v>
      </c>
      <c r="E93" s="138">
        <v>20.9269</v>
      </c>
      <c r="F93" s="138">
        <v>-3.8E-3</v>
      </c>
      <c r="G93" s="138">
        <v>5.5E-2</v>
      </c>
      <c r="H93" s="138">
        <v>8.2299999999999998E-2</v>
      </c>
      <c r="I93" s="138">
        <v>0.1105</v>
      </c>
      <c r="J93" s="138">
        <v>0.33079999999999998</v>
      </c>
      <c r="K93" s="138">
        <v>1.042</v>
      </c>
      <c r="L93" s="138">
        <v>2.0017999999999998</v>
      </c>
      <c r="M93" s="138">
        <v>2.7082000000000002</v>
      </c>
      <c r="N93" s="138">
        <v>3.3452999999999999</v>
      </c>
      <c r="O93" s="138">
        <v>5.2026000000000003</v>
      </c>
      <c r="P93" s="138">
        <v>5.5038999999999998</v>
      </c>
      <c r="Q93" s="138">
        <v>6.4503000000000004</v>
      </c>
      <c r="R93" s="138">
        <v>4.6726999999999999</v>
      </c>
      <c r="S93" s="120"/>
      <c r="T93" s="123"/>
      <c r="U93" s="124"/>
      <c r="V93" s="124"/>
      <c r="W93" s="124"/>
      <c r="X93" s="124"/>
      <c r="Y93" s="124"/>
      <c r="Z93" s="124"/>
      <c r="AA93" s="124"/>
      <c r="AB93" s="124"/>
      <c r="AC93" s="124"/>
      <c r="AD93" s="124"/>
      <c r="AE93" s="124"/>
      <c r="AF93" s="124"/>
      <c r="AG93" s="124"/>
      <c r="AH93" s="124"/>
    </row>
    <row r="94" spans="1:34" x14ac:dyDescent="0.3">
      <c r="A94" s="134" t="s">
        <v>1768</v>
      </c>
      <c r="B94" s="134" t="s">
        <v>1715</v>
      </c>
      <c r="C94" s="134">
        <v>119526</v>
      </c>
      <c r="D94" s="137">
        <v>44330</v>
      </c>
      <c r="E94" s="138">
        <v>21.915800000000001</v>
      </c>
      <c r="F94" s="138">
        <v>-5.0000000000000001E-4</v>
      </c>
      <c r="G94" s="138">
        <v>6.0699999999999997E-2</v>
      </c>
      <c r="H94" s="138">
        <v>9.4500000000000001E-2</v>
      </c>
      <c r="I94" s="138">
        <v>0.13569999999999999</v>
      </c>
      <c r="J94" s="138">
        <v>0.3861</v>
      </c>
      <c r="K94" s="138">
        <v>1.2034</v>
      </c>
      <c r="L94" s="138">
        <v>2.3209</v>
      </c>
      <c r="M94" s="138">
        <v>3.1842000000000001</v>
      </c>
      <c r="N94" s="138">
        <v>3.9802</v>
      </c>
      <c r="O94" s="138">
        <v>5.8339999999999996</v>
      </c>
      <c r="P94" s="138">
        <v>6.1506999999999996</v>
      </c>
      <c r="Q94" s="138">
        <v>7.1814</v>
      </c>
      <c r="R94" s="138">
        <v>5.3002000000000002</v>
      </c>
      <c r="S94" s="120"/>
      <c r="T94" s="123"/>
      <c r="U94" s="124"/>
      <c r="V94" s="124"/>
      <c r="W94" s="124"/>
      <c r="X94" s="124"/>
      <c r="Y94" s="124"/>
      <c r="Z94" s="124"/>
      <c r="AA94" s="124"/>
      <c r="AB94" s="124"/>
      <c r="AC94" s="124"/>
      <c r="AD94" s="124"/>
      <c r="AE94" s="124"/>
      <c r="AF94" s="124"/>
      <c r="AG94" s="124"/>
      <c r="AH94" s="124"/>
    </row>
    <row r="95" spans="1:34" x14ac:dyDescent="0.3">
      <c r="A95" s="134" t="s">
        <v>1768</v>
      </c>
      <c r="B95" s="134" t="s">
        <v>1716</v>
      </c>
      <c r="C95" s="134">
        <v>130773</v>
      </c>
      <c r="D95" s="137">
        <v>44330</v>
      </c>
      <c r="E95" s="138">
        <v>15.5258</v>
      </c>
      <c r="F95" s="138">
        <v>-2.9600000000000001E-2</v>
      </c>
      <c r="G95" s="138">
        <v>1.7399999999999999E-2</v>
      </c>
      <c r="H95" s="138">
        <v>9.5399999999999999E-2</v>
      </c>
      <c r="I95" s="138">
        <v>8.5699999999999998E-2</v>
      </c>
      <c r="J95" s="138">
        <v>0.316</v>
      </c>
      <c r="K95" s="138">
        <v>1.1005</v>
      </c>
      <c r="L95" s="138">
        <v>2.1293000000000002</v>
      </c>
      <c r="M95" s="138">
        <v>3.0354999999999999</v>
      </c>
      <c r="N95" s="138">
        <v>3.7549999999999999</v>
      </c>
      <c r="O95" s="138">
        <v>5.8155999999999999</v>
      </c>
      <c r="P95" s="138">
        <v>6.2714999999999996</v>
      </c>
      <c r="Q95" s="138">
        <v>6.7308000000000003</v>
      </c>
      <c r="R95" s="138">
        <v>5.2458</v>
      </c>
      <c r="S95" s="120"/>
      <c r="T95" s="123"/>
      <c r="U95" s="124"/>
      <c r="V95" s="124"/>
      <c r="W95" s="124"/>
      <c r="X95" s="124"/>
      <c r="Y95" s="124"/>
      <c r="Z95" s="124"/>
      <c r="AA95" s="124"/>
      <c r="AB95" s="124"/>
      <c r="AC95" s="124"/>
      <c r="AD95" s="124"/>
      <c r="AE95" s="124"/>
      <c r="AF95" s="124"/>
      <c r="AG95" s="124"/>
      <c r="AH95" s="124"/>
    </row>
    <row r="96" spans="1:34" x14ac:dyDescent="0.3">
      <c r="A96" s="134" t="s">
        <v>1768</v>
      </c>
      <c r="B96" s="134" t="s">
        <v>1742</v>
      </c>
      <c r="C96" s="134">
        <v>130771</v>
      </c>
      <c r="D96" s="137">
        <v>44330</v>
      </c>
      <c r="E96" s="138">
        <v>14.7156</v>
      </c>
      <c r="F96" s="138">
        <v>-3.3300000000000003E-2</v>
      </c>
      <c r="G96" s="138">
        <v>1.1599999999999999E-2</v>
      </c>
      <c r="H96" s="138">
        <v>8.09E-2</v>
      </c>
      <c r="I96" s="138">
        <v>5.7099999999999998E-2</v>
      </c>
      <c r="J96" s="138">
        <v>0.25209999999999999</v>
      </c>
      <c r="K96" s="138">
        <v>0.91069999999999995</v>
      </c>
      <c r="L96" s="138">
        <v>1.7464999999999999</v>
      </c>
      <c r="M96" s="138">
        <v>2.4563000000000001</v>
      </c>
      <c r="N96" s="138">
        <v>2.9782999999999999</v>
      </c>
      <c r="O96" s="138">
        <v>5.0338000000000003</v>
      </c>
      <c r="P96" s="138">
        <v>5.4532999999999996</v>
      </c>
      <c r="Q96" s="138">
        <v>5.8872</v>
      </c>
      <c r="R96" s="138">
        <v>4.4779</v>
      </c>
      <c r="S96" s="120"/>
      <c r="T96" s="123"/>
      <c r="U96" s="124"/>
      <c r="V96" s="124"/>
      <c r="W96" s="124"/>
      <c r="X96" s="124"/>
      <c r="Y96" s="124"/>
      <c r="Z96" s="124"/>
      <c r="AA96" s="124"/>
      <c r="AB96" s="124"/>
      <c r="AC96" s="124"/>
      <c r="AD96" s="124"/>
      <c r="AE96" s="124"/>
      <c r="AF96" s="124"/>
      <c r="AG96" s="124"/>
      <c r="AH96" s="124"/>
    </row>
    <row r="97" spans="1:34" x14ac:dyDescent="0.3">
      <c r="A97" s="134" t="s">
        <v>1768</v>
      </c>
      <c r="B97" s="134" t="s">
        <v>1717</v>
      </c>
      <c r="C97" s="134">
        <v>140386</v>
      </c>
      <c r="D97" s="137">
        <v>44330</v>
      </c>
      <c r="E97" s="138">
        <v>13.064</v>
      </c>
      <c r="F97" s="138">
        <v>-7.7000000000000002E-3</v>
      </c>
      <c r="G97" s="138">
        <v>6.8900000000000003E-2</v>
      </c>
      <c r="H97" s="138">
        <v>0.115</v>
      </c>
      <c r="I97" s="138">
        <v>0.13800000000000001</v>
      </c>
      <c r="J97" s="138">
        <v>0.36109999999999998</v>
      </c>
      <c r="K97" s="138">
        <v>1.1302000000000001</v>
      </c>
      <c r="L97" s="138">
        <v>2.2782</v>
      </c>
      <c r="M97" s="138">
        <v>3.2808999999999999</v>
      </c>
      <c r="N97" s="138">
        <v>4.0293000000000001</v>
      </c>
      <c r="O97" s="138">
        <v>5.9904999999999999</v>
      </c>
      <c r="P97" s="138"/>
      <c r="Q97" s="138">
        <v>6.2949999999999999</v>
      </c>
      <c r="R97" s="138">
        <v>5.4447000000000001</v>
      </c>
      <c r="S97" s="120"/>
      <c r="T97" s="123"/>
      <c r="U97" s="124"/>
      <c r="V97" s="124"/>
      <c r="W97" s="124"/>
      <c r="X97" s="124"/>
      <c r="Y97" s="124"/>
      <c r="Z97" s="124"/>
      <c r="AA97" s="124"/>
      <c r="AB97" s="124"/>
      <c r="AC97" s="124"/>
      <c r="AD97" s="124"/>
      <c r="AE97" s="124"/>
      <c r="AF97" s="124"/>
      <c r="AG97" s="124"/>
      <c r="AH97" s="124"/>
    </row>
    <row r="98" spans="1:34" x14ac:dyDescent="0.3">
      <c r="A98" s="134" t="s">
        <v>1768</v>
      </c>
      <c r="B98" s="134" t="s">
        <v>1743</v>
      </c>
      <c r="C98" s="134">
        <v>140385</v>
      </c>
      <c r="D98" s="137">
        <v>44330</v>
      </c>
      <c r="E98" s="138">
        <v>12.73</v>
      </c>
      <c r="F98" s="138">
        <v>-7.9000000000000008E-3</v>
      </c>
      <c r="G98" s="138">
        <v>6.2899999999999998E-2</v>
      </c>
      <c r="H98" s="138">
        <v>0.1022</v>
      </c>
      <c r="I98" s="138">
        <v>0.11799999999999999</v>
      </c>
      <c r="J98" s="138">
        <v>0.30730000000000002</v>
      </c>
      <c r="K98" s="138">
        <v>0.97560000000000002</v>
      </c>
      <c r="L98" s="138">
        <v>1.9541999999999999</v>
      </c>
      <c r="M98" s="138">
        <v>2.7938999999999998</v>
      </c>
      <c r="N98" s="138">
        <v>3.3950999999999998</v>
      </c>
      <c r="O98" s="138">
        <v>5.3689</v>
      </c>
      <c r="P98" s="138"/>
      <c r="Q98" s="138">
        <v>5.6680999999999999</v>
      </c>
      <c r="R98" s="138">
        <v>4.8231000000000002</v>
      </c>
      <c r="S98" s="120"/>
      <c r="T98" s="123"/>
      <c r="U98" s="124"/>
      <c r="V98" s="124"/>
      <c r="W98" s="124"/>
      <c r="X98" s="124"/>
      <c r="Y98" s="124"/>
      <c r="Z98" s="124"/>
      <c r="AA98" s="124"/>
      <c r="AB98" s="124"/>
      <c r="AC98" s="124"/>
      <c r="AD98" s="124"/>
      <c r="AE98" s="124"/>
      <c r="AF98" s="124"/>
      <c r="AG98" s="124"/>
      <c r="AH98" s="124"/>
    </row>
    <row r="99" spans="1:34" x14ac:dyDescent="0.3">
      <c r="A99" s="134" t="s">
        <v>1768</v>
      </c>
      <c r="B99" s="134" t="s">
        <v>1718</v>
      </c>
      <c r="C99" s="134">
        <v>143614</v>
      </c>
      <c r="D99" s="137">
        <v>44330</v>
      </c>
      <c r="E99" s="138">
        <v>11.5046</v>
      </c>
      <c r="F99" s="138">
        <v>1.1299999999999999E-2</v>
      </c>
      <c r="G99" s="138">
        <v>6.1800000000000001E-2</v>
      </c>
      <c r="H99" s="138">
        <v>6.7799999999999999E-2</v>
      </c>
      <c r="I99" s="138">
        <v>0.13400000000000001</v>
      </c>
      <c r="J99" s="138">
        <v>0.26140000000000002</v>
      </c>
      <c r="K99" s="138">
        <v>0.81759999999999999</v>
      </c>
      <c r="L99" s="138">
        <v>1.5142</v>
      </c>
      <c r="M99" s="138">
        <v>2.3450000000000002</v>
      </c>
      <c r="N99" s="138">
        <v>3.1164999999999998</v>
      </c>
      <c r="O99" s="138"/>
      <c r="P99" s="138"/>
      <c r="Q99" s="138">
        <v>4.9398999999999997</v>
      </c>
      <c r="R99" s="138">
        <v>4.2519</v>
      </c>
      <c r="S99" s="120"/>
      <c r="T99" s="123"/>
      <c r="U99" s="124"/>
      <c r="V99" s="124"/>
      <c r="W99" s="124"/>
      <c r="X99" s="124"/>
      <c r="Y99" s="124"/>
      <c r="Z99" s="124"/>
      <c r="AA99" s="124"/>
      <c r="AB99" s="124"/>
      <c r="AC99" s="124"/>
      <c r="AD99" s="124"/>
      <c r="AE99" s="124"/>
      <c r="AF99" s="124"/>
      <c r="AG99" s="124"/>
      <c r="AH99" s="124"/>
    </row>
    <row r="100" spans="1:34" x14ac:dyDescent="0.3">
      <c r="A100" s="134" t="s">
        <v>1768</v>
      </c>
      <c r="B100" s="134" t="s">
        <v>1744</v>
      </c>
      <c r="C100" s="134">
        <v>143620</v>
      </c>
      <c r="D100" s="137">
        <v>44330</v>
      </c>
      <c r="E100" s="138">
        <v>11.272500000000001</v>
      </c>
      <c r="F100" s="138">
        <v>8.0000000000000002E-3</v>
      </c>
      <c r="G100" s="138">
        <v>5.7700000000000001E-2</v>
      </c>
      <c r="H100" s="138">
        <v>5.8599999999999999E-2</v>
      </c>
      <c r="I100" s="138">
        <v>0.1137</v>
      </c>
      <c r="J100" s="138">
        <v>0.20530000000000001</v>
      </c>
      <c r="K100" s="138">
        <v>0.63029999999999997</v>
      </c>
      <c r="L100" s="138">
        <v>1.1276999999999999</v>
      </c>
      <c r="M100" s="138">
        <v>1.7566999999999999</v>
      </c>
      <c r="N100" s="138">
        <v>2.3256000000000001</v>
      </c>
      <c r="O100" s="138"/>
      <c r="P100" s="138"/>
      <c r="Q100" s="138">
        <v>4.2066999999999997</v>
      </c>
      <c r="R100" s="138">
        <v>3.4685999999999999</v>
      </c>
      <c r="S100" s="120"/>
      <c r="T100" s="123"/>
      <c r="U100" s="124"/>
      <c r="V100" s="124"/>
      <c r="W100" s="124"/>
      <c r="X100" s="124"/>
      <c r="Y100" s="124"/>
      <c r="Z100" s="124"/>
      <c r="AA100" s="124"/>
      <c r="AB100" s="124"/>
      <c r="AC100" s="124"/>
      <c r="AD100" s="124"/>
      <c r="AE100" s="124"/>
      <c r="AF100" s="124"/>
      <c r="AG100" s="124"/>
      <c r="AH100" s="124"/>
    </row>
    <row r="101" spans="1:34" x14ac:dyDescent="0.3">
      <c r="A101" s="134" t="s">
        <v>1768</v>
      </c>
      <c r="B101" s="134" t="s">
        <v>1719</v>
      </c>
      <c r="C101" s="134">
        <v>142283</v>
      </c>
      <c r="D101" s="137">
        <v>44330</v>
      </c>
      <c r="E101" s="138">
        <v>12.048999999999999</v>
      </c>
      <c r="F101" s="138">
        <v>-1.66E-2</v>
      </c>
      <c r="G101" s="138">
        <v>4.1500000000000002E-2</v>
      </c>
      <c r="H101" s="138">
        <v>8.3099999999999993E-2</v>
      </c>
      <c r="I101" s="138">
        <v>0.1163</v>
      </c>
      <c r="J101" s="138">
        <v>0.34139999999999998</v>
      </c>
      <c r="K101" s="138">
        <v>0.99750000000000005</v>
      </c>
      <c r="L101" s="138">
        <v>1.9804999999999999</v>
      </c>
      <c r="M101" s="138">
        <v>2.9125000000000001</v>
      </c>
      <c r="N101" s="138">
        <v>3.7364999999999999</v>
      </c>
      <c r="O101" s="138">
        <v>5.7256</v>
      </c>
      <c r="P101" s="138"/>
      <c r="Q101" s="138">
        <v>5.8085000000000004</v>
      </c>
      <c r="R101" s="138">
        <v>5.1603000000000003</v>
      </c>
      <c r="S101" s="120"/>
      <c r="T101" s="123"/>
      <c r="U101" s="124"/>
      <c r="V101" s="124"/>
      <c r="W101" s="124"/>
      <c r="X101" s="124"/>
      <c r="Y101" s="124"/>
      <c r="Z101" s="124"/>
      <c r="AA101" s="124"/>
      <c r="AB101" s="124"/>
      <c r="AC101" s="124"/>
      <c r="AD101" s="124"/>
      <c r="AE101" s="124"/>
      <c r="AF101" s="124"/>
      <c r="AG101" s="124"/>
      <c r="AH101" s="124"/>
    </row>
    <row r="102" spans="1:34" x14ac:dyDescent="0.3">
      <c r="A102" s="134" t="s">
        <v>1768</v>
      </c>
      <c r="B102" s="134" t="s">
        <v>1745</v>
      </c>
      <c r="C102" s="134">
        <v>142282</v>
      </c>
      <c r="D102" s="137">
        <v>44330</v>
      </c>
      <c r="E102" s="138">
        <v>11.811999999999999</v>
      </c>
      <c r="F102" s="138">
        <v>-2.5399999999999999E-2</v>
      </c>
      <c r="G102" s="138">
        <v>3.39E-2</v>
      </c>
      <c r="H102" s="138">
        <v>6.7799999999999999E-2</v>
      </c>
      <c r="I102" s="138">
        <v>9.3200000000000005E-2</v>
      </c>
      <c r="J102" s="138">
        <v>0.28870000000000001</v>
      </c>
      <c r="K102" s="138">
        <v>0.8538</v>
      </c>
      <c r="L102" s="138">
        <v>1.6873</v>
      </c>
      <c r="M102" s="138">
        <v>2.4725000000000001</v>
      </c>
      <c r="N102" s="138">
        <v>3.1345000000000001</v>
      </c>
      <c r="O102" s="138">
        <v>5.0937000000000001</v>
      </c>
      <c r="P102" s="138"/>
      <c r="Q102" s="138">
        <v>5.1737000000000002</v>
      </c>
      <c r="R102" s="138">
        <v>4.5400999999999998</v>
      </c>
      <c r="S102" s="120"/>
      <c r="T102" s="123"/>
      <c r="U102" s="124"/>
      <c r="V102" s="124"/>
      <c r="W102" s="124"/>
      <c r="X102" s="124"/>
      <c r="Y102" s="124"/>
      <c r="Z102" s="124"/>
      <c r="AA102" s="124"/>
      <c r="AB102" s="124"/>
      <c r="AC102" s="124"/>
      <c r="AD102" s="124"/>
      <c r="AE102" s="124"/>
      <c r="AF102" s="124"/>
      <c r="AG102" s="124"/>
      <c r="AH102" s="124"/>
    </row>
    <row r="103" spans="1:34" x14ac:dyDescent="0.3">
      <c r="A103" s="134" t="s">
        <v>1768</v>
      </c>
      <c r="B103" s="134" t="s">
        <v>1720</v>
      </c>
      <c r="C103" s="134">
        <v>130206</v>
      </c>
      <c r="D103" s="137">
        <v>44330</v>
      </c>
      <c r="E103" s="138">
        <v>15.8398</v>
      </c>
      <c r="F103" s="138">
        <v>5.7000000000000002E-3</v>
      </c>
      <c r="G103" s="138">
        <v>7.46E-2</v>
      </c>
      <c r="H103" s="138">
        <v>0.1081</v>
      </c>
      <c r="I103" s="138">
        <v>0.13400000000000001</v>
      </c>
      <c r="J103" s="138">
        <v>0.36620000000000003</v>
      </c>
      <c r="K103" s="138">
        <v>1.1274999999999999</v>
      </c>
      <c r="L103" s="138">
        <v>2.2305000000000001</v>
      </c>
      <c r="M103" s="138">
        <v>3.1894999999999998</v>
      </c>
      <c r="N103" s="138">
        <v>3.9731999999999998</v>
      </c>
      <c r="O103" s="138">
        <v>6.0370999999999997</v>
      </c>
      <c r="P103" s="138">
        <v>6.3545999999999996</v>
      </c>
      <c r="Q103" s="138">
        <v>6.9085999999999999</v>
      </c>
      <c r="R103" s="138">
        <v>5.5374999999999996</v>
      </c>
      <c r="S103" s="120"/>
      <c r="T103" s="123"/>
      <c r="U103" s="124"/>
      <c r="V103" s="124"/>
      <c r="W103" s="124"/>
      <c r="X103" s="124"/>
      <c r="Y103" s="124"/>
      <c r="Z103" s="124"/>
      <c r="AA103" s="124"/>
      <c r="AB103" s="124"/>
      <c r="AC103" s="124"/>
      <c r="AD103" s="124"/>
      <c r="AE103" s="124"/>
      <c r="AF103" s="124"/>
      <c r="AG103" s="124"/>
      <c r="AH103" s="124"/>
    </row>
    <row r="104" spans="1:34" x14ac:dyDescent="0.3">
      <c r="A104" s="134" t="s">
        <v>1768</v>
      </c>
      <c r="B104" s="134" t="s">
        <v>1746</v>
      </c>
      <c r="C104" s="134">
        <v>130205</v>
      </c>
      <c r="D104" s="137">
        <v>44330</v>
      </c>
      <c r="E104" s="138">
        <v>15.1953</v>
      </c>
      <c r="F104" s="138">
        <v>1.2999999999999999E-3</v>
      </c>
      <c r="G104" s="138">
        <v>6.7799999999999999E-2</v>
      </c>
      <c r="H104" s="138">
        <v>9.35E-2</v>
      </c>
      <c r="I104" s="138">
        <v>0.10539999999999999</v>
      </c>
      <c r="J104" s="138">
        <v>0.30359999999999998</v>
      </c>
      <c r="K104" s="138">
        <v>0.94669999999999999</v>
      </c>
      <c r="L104" s="138">
        <v>1.8697999999999999</v>
      </c>
      <c r="M104" s="138">
        <v>2.6453000000000002</v>
      </c>
      <c r="N104" s="138">
        <v>3.2338</v>
      </c>
      <c r="O104" s="138">
        <v>5.2976999999999999</v>
      </c>
      <c r="P104" s="138">
        <v>5.6345999999999998</v>
      </c>
      <c r="Q104" s="138">
        <v>6.2655000000000003</v>
      </c>
      <c r="R104" s="138">
        <v>4.7816999999999998</v>
      </c>
      <c r="S104" s="120"/>
      <c r="T104" s="123"/>
      <c r="U104" s="124"/>
      <c r="V104" s="124"/>
      <c r="W104" s="124"/>
      <c r="X104" s="124"/>
      <c r="Y104" s="124"/>
      <c r="Z104" s="124"/>
      <c r="AA104" s="124"/>
      <c r="AB104" s="124"/>
      <c r="AC104" s="124"/>
      <c r="AD104" s="124"/>
      <c r="AE104" s="124"/>
      <c r="AF104" s="124"/>
      <c r="AG104" s="124"/>
      <c r="AH104" s="124"/>
    </row>
    <row r="105" spans="1:34" x14ac:dyDescent="0.3">
      <c r="A105" s="134" t="s">
        <v>1768</v>
      </c>
      <c r="B105" s="134" t="s">
        <v>1846</v>
      </c>
      <c r="C105" s="134">
        <v>118931</v>
      </c>
      <c r="D105" s="137">
        <v>44330</v>
      </c>
      <c r="E105" s="138">
        <v>24.608000000000001</v>
      </c>
      <c r="F105" s="138">
        <v>-8.0999999999999996E-3</v>
      </c>
      <c r="G105" s="138">
        <v>4.8800000000000003E-2</v>
      </c>
      <c r="H105" s="138">
        <v>8.5400000000000004E-2</v>
      </c>
      <c r="I105" s="138">
        <v>0.13020000000000001</v>
      </c>
      <c r="J105" s="138">
        <v>0.36709999999999998</v>
      </c>
      <c r="K105" s="138">
        <v>1.0969</v>
      </c>
      <c r="L105" s="138">
        <v>2.1671999999999998</v>
      </c>
      <c r="M105" s="138">
        <v>3.109</v>
      </c>
      <c r="N105" s="138">
        <v>3.7831000000000001</v>
      </c>
      <c r="O105" s="138">
        <v>5.4036999999999997</v>
      </c>
      <c r="P105" s="138">
        <v>5.8014000000000001</v>
      </c>
      <c r="Q105" s="138">
        <v>6.6890999999999998</v>
      </c>
      <c r="R105" s="138">
        <v>4.9253999999999998</v>
      </c>
      <c r="S105" s="120"/>
      <c r="T105" s="123"/>
      <c r="U105" s="124"/>
      <c r="V105" s="124"/>
      <c r="W105" s="124"/>
      <c r="X105" s="124"/>
      <c r="Y105" s="124"/>
      <c r="Z105" s="124"/>
      <c r="AA105" s="124"/>
      <c r="AB105" s="124"/>
      <c r="AC105" s="124"/>
      <c r="AD105" s="124"/>
      <c r="AE105" s="124"/>
      <c r="AF105" s="124"/>
      <c r="AG105" s="124"/>
      <c r="AH105" s="124"/>
    </row>
    <row r="106" spans="1:34" x14ac:dyDescent="0.3">
      <c r="A106" s="134" t="s">
        <v>1768</v>
      </c>
      <c r="B106" s="134" t="s">
        <v>1747</v>
      </c>
      <c r="C106" s="134">
        <v>106793</v>
      </c>
      <c r="D106" s="137">
        <v>44330</v>
      </c>
      <c r="E106" s="138">
        <v>24.106000000000002</v>
      </c>
      <c r="F106" s="138">
        <v>-1.24E-2</v>
      </c>
      <c r="G106" s="138">
        <v>4.1500000000000002E-2</v>
      </c>
      <c r="H106" s="138">
        <v>7.4700000000000003E-2</v>
      </c>
      <c r="I106" s="138">
        <v>0.1038</v>
      </c>
      <c r="J106" s="138">
        <v>0.32040000000000002</v>
      </c>
      <c r="K106" s="138">
        <v>0.95489999999999997</v>
      </c>
      <c r="L106" s="138">
        <v>1.885</v>
      </c>
      <c r="M106" s="138">
        <v>2.6836000000000002</v>
      </c>
      <c r="N106" s="138">
        <v>3.2111999999999998</v>
      </c>
      <c r="O106" s="138">
        <v>4.8574000000000002</v>
      </c>
      <c r="P106" s="138">
        <v>5.2603999999999997</v>
      </c>
      <c r="Q106" s="138">
        <v>6.7003000000000004</v>
      </c>
      <c r="R106" s="138">
        <v>4.3677000000000001</v>
      </c>
      <c r="S106" s="120"/>
      <c r="T106" s="123"/>
      <c r="U106" s="124"/>
      <c r="V106" s="124"/>
      <c r="W106" s="124"/>
      <c r="X106" s="124"/>
      <c r="Y106" s="124"/>
      <c r="Z106" s="124"/>
      <c r="AA106" s="124"/>
      <c r="AB106" s="124"/>
      <c r="AC106" s="124"/>
      <c r="AD106" s="124"/>
      <c r="AE106" s="124"/>
      <c r="AF106" s="124"/>
      <c r="AG106" s="124"/>
      <c r="AH106" s="124"/>
    </row>
    <row r="107" spans="1:34" x14ac:dyDescent="0.3">
      <c r="A107" s="134" t="s">
        <v>1768</v>
      </c>
      <c r="B107" s="134" t="s">
        <v>1721</v>
      </c>
      <c r="C107" s="134">
        <v>129052</v>
      </c>
      <c r="D107" s="137">
        <v>44330</v>
      </c>
      <c r="E107" s="138">
        <v>15.523999999999999</v>
      </c>
      <c r="F107" s="138">
        <v>-1.29E-2</v>
      </c>
      <c r="G107" s="138">
        <v>4.5100000000000001E-2</v>
      </c>
      <c r="H107" s="138">
        <v>8.3799999999999999E-2</v>
      </c>
      <c r="I107" s="138">
        <v>0.1225</v>
      </c>
      <c r="J107" s="138">
        <v>0.36199999999999999</v>
      </c>
      <c r="K107" s="138">
        <v>1.0940000000000001</v>
      </c>
      <c r="L107" s="138">
        <v>2.1652</v>
      </c>
      <c r="M107" s="138">
        <v>3.1015000000000001</v>
      </c>
      <c r="N107" s="138">
        <v>3.7770000000000001</v>
      </c>
      <c r="O107" s="138">
        <v>5.4058000000000002</v>
      </c>
      <c r="P107" s="138">
        <v>5.8033999999999999</v>
      </c>
      <c r="Q107" s="138">
        <v>6.3662000000000001</v>
      </c>
      <c r="R107" s="138">
        <v>4.9249999999999998</v>
      </c>
      <c r="S107" s="120"/>
      <c r="T107" s="123"/>
      <c r="U107" s="124"/>
      <c r="V107" s="124"/>
      <c r="W107" s="124"/>
      <c r="X107" s="124"/>
      <c r="Y107" s="124"/>
      <c r="Z107" s="124"/>
      <c r="AA107" s="124"/>
      <c r="AB107" s="124"/>
      <c r="AC107" s="124"/>
      <c r="AD107" s="124"/>
      <c r="AE107" s="124"/>
      <c r="AF107" s="124"/>
      <c r="AG107" s="124"/>
      <c r="AH107" s="124"/>
    </row>
    <row r="108" spans="1:34" x14ac:dyDescent="0.3">
      <c r="A108" s="134" t="s">
        <v>1768</v>
      </c>
      <c r="B108" s="134" t="s">
        <v>1748</v>
      </c>
      <c r="C108" s="134">
        <v>104683</v>
      </c>
      <c r="D108" s="137">
        <v>44330</v>
      </c>
      <c r="E108" s="138">
        <v>26.944500000000001</v>
      </c>
      <c r="F108" s="138">
        <v>-1.8599999999999998E-2</v>
      </c>
      <c r="G108" s="138">
        <v>3.27E-2</v>
      </c>
      <c r="H108" s="138">
        <v>7.0900000000000005E-2</v>
      </c>
      <c r="I108" s="138">
        <v>0.1055</v>
      </c>
      <c r="J108" s="138">
        <v>0.30969999999999998</v>
      </c>
      <c r="K108" s="138">
        <v>0.98119999999999996</v>
      </c>
      <c r="L108" s="138">
        <v>1.8637999999999999</v>
      </c>
      <c r="M108" s="138">
        <v>2.7254999999999998</v>
      </c>
      <c r="N108" s="138">
        <v>3.2871000000000001</v>
      </c>
      <c r="O108" s="138">
        <v>5.1954000000000002</v>
      </c>
      <c r="P108" s="138">
        <v>5.5289999999999999</v>
      </c>
      <c r="Q108" s="138">
        <v>7.1356000000000002</v>
      </c>
      <c r="R108" s="138">
        <v>4.625</v>
      </c>
      <c r="S108" s="120"/>
      <c r="T108" s="123"/>
      <c r="U108" s="124"/>
      <c r="V108" s="124"/>
      <c r="W108" s="124"/>
      <c r="X108" s="124"/>
      <c r="Y108" s="124"/>
      <c r="Z108" s="124"/>
      <c r="AA108" s="124"/>
      <c r="AB108" s="124"/>
      <c r="AC108" s="124"/>
      <c r="AD108" s="124"/>
      <c r="AE108" s="124"/>
      <c r="AF108" s="124"/>
      <c r="AG108" s="124"/>
      <c r="AH108" s="124"/>
    </row>
    <row r="109" spans="1:34" x14ac:dyDescent="0.3">
      <c r="A109" s="134" t="s">
        <v>1768</v>
      </c>
      <c r="B109" s="134" t="s">
        <v>1722</v>
      </c>
      <c r="C109" s="134">
        <v>120364</v>
      </c>
      <c r="D109" s="137">
        <v>44330</v>
      </c>
      <c r="E109" s="138">
        <v>28.221299999999999</v>
      </c>
      <c r="F109" s="138">
        <v>-1.5599999999999999E-2</v>
      </c>
      <c r="G109" s="138">
        <v>3.6900000000000002E-2</v>
      </c>
      <c r="H109" s="138">
        <v>8.09E-2</v>
      </c>
      <c r="I109" s="138">
        <v>0.12590000000000001</v>
      </c>
      <c r="J109" s="138">
        <v>0.35489999999999999</v>
      </c>
      <c r="K109" s="138">
        <v>1.1146</v>
      </c>
      <c r="L109" s="138">
        <v>2.1334</v>
      </c>
      <c r="M109" s="138">
        <v>3.1337000000000002</v>
      </c>
      <c r="N109" s="138">
        <v>3.83</v>
      </c>
      <c r="O109" s="138">
        <v>5.7865000000000002</v>
      </c>
      <c r="P109" s="138">
        <v>6.1475999999999997</v>
      </c>
      <c r="Q109" s="138">
        <v>7.2805</v>
      </c>
      <c r="R109" s="138">
        <v>5.1919000000000004</v>
      </c>
      <c r="S109" s="120"/>
      <c r="T109" s="123"/>
      <c r="U109" s="124"/>
      <c r="V109" s="124"/>
      <c r="W109" s="124"/>
      <c r="X109" s="124"/>
      <c r="Y109" s="124"/>
      <c r="Z109" s="124"/>
      <c r="AA109" s="124"/>
      <c r="AB109" s="124"/>
      <c r="AC109" s="124"/>
      <c r="AD109" s="124"/>
      <c r="AE109" s="124"/>
      <c r="AF109" s="124"/>
      <c r="AG109" s="124"/>
      <c r="AH109" s="124"/>
    </row>
    <row r="110" spans="1:34" x14ac:dyDescent="0.3">
      <c r="A110" s="134" t="s">
        <v>1768</v>
      </c>
      <c r="B110" s="134" t="s">
        <v>1723</v>
      </c>
      <c r="C110" s="134">
        <v>118474</v>
      </c>
      <c r="D110" s="137">
        <v>44330</v>
      </c>
      <c r="E110" s="138">
        <v>26.906199999999998</v>
      </c>
      <c r="F110" s="138">
        <v>2.2000000000000001E-3</v>
      </c>
      <c r="G110" s="138">
        <v>6.5799999999999997E-2</v>
      </c>
      <c r="H110" s="138">
        <v>9.2999999999999999E-2</v>
      </c>
      <c r="I110" s="138">
        <v>0.1265</v>
      </c>
      <c r="J110" s="138">
        <v>0.32179999999999997</v>
      </c>
      <c r="K110" s="138">
        <v>1.0577000000000001</v>
      </c>
      <c r="L110" s="138">
        <v>2.0973000000000002</v>
      </c>
      <c r="M110" s="138">
        <v>3.1086</v>
      </c>
      <c r="N110" s="138">
        <v>3.8881999999999999</v>
      </c>
      <c r="O110" s="138">
        <v>5.8224999999999998</v>
      </c>
      <c r="P110" s="138">
        <v>6.1162999999999998</v>
      </c>
      <c r="Q110" s="138">
        <v>7.1439000000000004</v>
      </c>
      <c r="R110" s="138">
        <v>5.1197999999999997</v>
      </c>
      <c r="S110" s="120"/>
      <c r="T110" s="123"/>
      <c r="U110" s="124"/>
      <c r="V110" s="124"/>
      <c r="W110" s="124"/>
      <c r="X110" s="124"/>
      <c r="Y110" s="124"/>
      <c r="Z110" s="124"/>
      <c r="AA110" s="124"/>
      <c r="AB110" s="124"/>
      <c r="AC110" s="124"/>
      <c r="AD110" s="124"/>
      <c r="AE110" s="124"/>
      <c r="AF110" s="124"/>
      <c r="AG110" s="124"/>
      <c r="AH110" s="124"/>
    </row>
    <row r="111" spans="1:34" x14ac:dyDescent="0.3">
      <c r="A111" s="134" t="s">
        <v>1768</v>
      </c>
      <c r="B111" s="134" t="s">
        <v>1749</v>
      </c>
      <c r="C111" s="134">
        <v>108845</v>
      </c>
      <c r="D111" s="137">
        <v>44330</v>
      </c>
      <c r="E111" s="138">
        <v>25.5944</v>
      </c>
      <c r="F111" s="138">
        <v>-1.1999999999999999E-3</v>
      </c>
      <c r="G111" s="138">
        <v>6.0199999999999997E-2</v>
      </c>
      <c r="H111" s="138">
        <v>7.9799999999999996E-2</v>
      </c>
      <c r="I111" s="138">
        <v>0.10050000000000001</v>
      </c>
      <c r="J111" s="138">
        <v>0.26400000000000001</v>
      </c>
      <c r="K111" s="138">
        <v>0.89959999999999996</v>
      </c>
      <c r="L111" s="138">
        <v>1.7588999999999999</v>
      </c>
      <c r="M111" s="138">
        <v>2.5720999999999998</v>
      </c>
      <c r="N111" s="138">
        <v>3.145</v>
      </c>
      <c r="O111" s="138">
        <v>5.0713999999999997</v>
      </c>
      <c r="P111" s="138">
        <v>5.4097999999999997</v>
      </c>
      <c r="Q111" s="138">
        <v>6.7412999999999998</v>
      </c>
      <c r="R111" s="138">
        <v>4.3672000000000004</v>
      </c>
      <c r="S111" s="120"/>
      <c r="T111" s="123"/>
      <c r="U111" s="124"/>
      <c r="V111" s="124"/>
      <c r="W111" s="124"/>
      <c r="X111" s="124"/>
      <c r="Y111" s="124"/>
      <c r="Z111" s="124"/>
      <c r="AA111" s="124"/>
      <c r="AB111" s="124"/>
      <c r="AC111" s="124"/>
      <c r="AD111" s="124"/>
      <c r="AE111" s="124"/>
      <c r="AF111" s="124"/>
      <c r="AG111" s="124"/>
      <c r="AH111" s="124"/>
    </row>
    <row r="112" spans="1:34" x14ac:dyDescent="0.3">
      <c r="A112" s="134" t="s">
        <v>1768</v>
      </c>
      <c r="B112" s="134" t="s">
        <v>1724</v>
      </c>
      <c r="C112" s="134">
        <v>133181</v>
      </c>
      <c r="D112" s="137">
        <v>44330</v>
      </c>
      <c r="E112" s="138">
        <v>14.838900000000001</v>
      </c>
      <c r="F112" s="138">
        <v>6.9999999999999999E-4</v>
      </c>
      <c r="G112" s="138">
        <v>2.5600000000000001E-2</v>
      </c>
      <c r="H112" s="138">
        <v>7.3499999999999996E-2</v>
      </c>
      <c r="I112" s="138">
        <v>9.11E-2</v>
      </c>
      <c r="J112" s="138">
        <v>0.18229999999999999</v>
      </c>
      <c r="K112" s="138">
        <v>0.82140000000000002</v>
      </c>
      <c r="L112" s="138">
        <v>1.4737</v>
      </c>
      <c r="M112" s="138">
        <v>2.0697000000000001</v>
      </c>
      <c r="N112" s="138">
        <v>2.5975999999999999</v>
      </c>
      <c r="O112" s="138">
        <v>5.0213000000000001</v>
      </c>
      <c r="P112" s="138">
        <v>5.7558999999999996</v>
      </c>
      <c r="Q112" s="138">
        <v>6.3552</v>
      </c>
      <c r="R112" s="138">
        <v>4.4166999999999996</v>
      </c>
      <c r="S112" s="120"/>
      <c r="T112" s="123"/>
      <c r="U112" s="124"/>
      <c r="V112" s="124"/>
      <c r="W112" s="124"/>
      <c r="X112" s="124"/>
      <c r="Y112" s="124"/>
      <c r="Z112" s="124"/>
      <c r="AA112" s="124"/>
      <c r="AB112" s="124"/>
      <c r="AC112" s="124"/>
      <c r="AD112" s="124"/>
      <c r="AE112" s="124"/>
      <c r="AF112" s="124"/>
      <c r="AG112" s="124"/>
      <c r="AH112" s="124"/>
    </row>
    <row r="113" spans="1:34" x14ac:dyDescent="0.3">
      <c r="A113" s="134" t="s">
        <v>1768</v>
      </c>
      <c r="B113" s="134" t="s">
        <v>1750</v>
      </c>
      <c r="C113" s="134">
        <v>133184</v>
      </c>
      <c r="D113" s="137">
        <v>44330</v>
      </c>
      <c r="E113" s="138">
        <v>14.2804</v>
      </c>
      <c r="F113" s="138">
        <v>-2.8E-3</v>
      </c>
      <c r="G113" s="138">
        <v>1.9599999999999999E-2</v>
      </c>
      <c r="H113" s="138">
        <v>5.96E-2</v>
      </c>
      <c r="I113" s="138">
        <v>6.3799999999999996E-2</v>
      </c>
      <c r="J113" s="138">
        <v>0.1227</v>
      </c>
      <c r="K113" s="138">
        <v>0.64559999999999995</v>
      </c>
      <c r="L113" s="138">
        <v>1.1202000000000001</v>
      </c>
      <c r="M113" s="138">
        <v>1.5371999999999999</v>
      </c>
      <c r="N113" s="138">
        <v>1.8821000000000001</v>
      </c>
      <c r="O113" s="138">
        <v>4.4077000000000002</v>
      </c>
      <c r="P113" s="138">
        <v>5.1444000000000001</v>
      </c>
      <c r="Q113" s="138">
        <v>5.7201000000000004</v>
      </c>
      <c r="R113" s="138">
        <v>3.7648000000000001</v>
      </c>
      <c r="S113" s="120"/>
      <c r="T113" s="123"/>
      <c r="U113" s="124"/>
      <c r="V113" s="124"/>
      <c r="W113" s="124"/>
      <c r="X113" s="124"/>
      <c r="Y113" s="124"/>
      <c r="Z113" s="124"/>
      <c r="AA113" s="124"/>
      <c r="AB113" s="124"/>
      <c r="AC113" s="124"/>
      <c r="AD113" s="124"/>
      <c r="AE113" s="124"/>
      <c r="AF113" s="124"/>
      <c r="AG113" s="124"/>
      <c r="AH113" s="124"/>
    </row>
    <row r="114" spans="1:34" x14ac:dyDescent="0.3">
      <c r="A114" s="134" t="s">
        <v>1768</v>
      </c>
      <c r="B114" s="134" t="s">
        <v>1751</v>
      </c>
      <c r="C114" s="134">
        <v>105603</v>
      </c>
      <c r="D114" s="137">
        <v>44330</v>
      </c>
      <c r="E114" s="138">
        <v>24.858000000000001</v>
      </c>
      <c r="F114" s="138">
        <v>-3.3000000000000002E-2</v>
      </c>
      <c r="G114" s="138">
        <v>1.89E-2</v>
      </c>
      <c r="H114" s="138">
        <v>6.1600000000000002E-2</v>
      </c>
      <c r="I114" s="138">
        <v>0.1051</v>
      </c>
      <c r="J114" s="138">
        <v>0.2913</v>
      </c>
      <c r="K114" s="138">
        <v>0.85199999999999998</v>
      </c>
      <c r="L114" s="138">
        <v>1.7527999999999999</v>
      </c>
      <c r="M114" s="138">
        <v>2.4899</v>
      </c>
      <c r="N114" s="138">
        <v>3.2806999999999999</v>
      </c>
      <c r="O114" s="138">
        <v>5.0101000000000004</v>
      </c>
      <c r="P114" s="138">
        <v>5.3998999999999997</v>
      </c>
      <c r="Q114" s="138">
        <v>6.6961000000000004</v>
      </c>
      <c r="R114" s="138">
        <v>4.6154000000000002</v>
      </c>
      <c r="S114" s="120"/>
      <c r="T114" s="123"/>
      <c r="U114" s="124"/>
      <c r="V114" s="124"/>
      <c r="W114" s="124"/>
      <c r="X114" s="124"/>
      <c r="Y114" s="124"/>
      <c r="Z114" s="124"/>
      <c r="AA114" s="124"/>
      <c r="AB114" s="124"/>
      <c r="AC114" s="124"/>
      <c r="AD114" s="124"/>
      <c r="AE114" s="124"/>
      <c r="AF114" s="124"/>
      <c r="AG114" s="124"/>
      <c r="AH114" s="124"/>
    </row>
    <row r="115" spans="1:34" x14ac:dyDescent="0.3">
      <c r="A115" s="134" t="s">
        <v>1768</v>
      </c>
      <c r="B115" s="134" t="s">
        <v>1725</v>
      </c>
      <c r="C115" s="134">
        <v>120401</v>
      </c>
      <c r="D115" s="137">
        <v>44330</v>
      </c>
      <c r="E115" s="138">
        <v>26.1556</v>
      </c>
      <c r="F115" s="138">
        <v>-2.9000000000000001E-2</v>
      </c>
      <c r="G115" s="138">
        <v>2.4899999999999999E-2</v>
      </c>
      <c r="H115" s="138">
        <v>7.4999999999999997E-2</v>
      </c>
      <c r="I115" s="138">
        <v>0.1321</v>
      </c>
      <c r="J115" s="138">
        <v>0.35110000000000002</v>
      </c>
      <c r="K115" s="138">
        <v>1.0282</v>
      </c>
      <c r="L115" s="138">
        <v>2.1093000000000002</v>
      </c>
      <c r="M115" s="138">
        <v>3.0312000000000001</v>
      </c>
      <c r="N115" s="138">
        <v>4.0125000000000002</v>
      </c>
      <c r="O115" s="138">
        <v>5.6902999999999997</v>
      </c>
      <c r="P115" s="138">
        <v>6.0574000000000003</v>
      </c>
      <c r="Q115" s="138">
        <v>7.0033000000000003</v>
      </c>
      <c r="R115" s="138">
        <v>5.3170999999999999</v>
      </c>
      <c r="S115" s="120"/>
      <c r="T115" s="123"/>
      <c r="U115" s="124"/>
      <c r="V115" s="124"/>
      <c r="W115" s="124"/>
      <c r="X115" s="124"/>
      <c r="Y115" s="124"/>
      <c r="Z115" s="124"/>
      <c r="AA115" s="124"/>
      <c r="AB115" s="124"/>
      <c r="AC115" s="124"/>
      <c r="AD115" s="124"/>
      <c r="AE115" s="124"/>
      <c r="AF115" s="124"/>
      <c r="AG115" s="124"/>
      <c r="AH115" s="124"/>
    </row>
    <row r="116" spans="1:34" x14ac:dyDescent="0.3">
      <c r="A116" s="134" t="s">
        <v>1768</v>
      </c>
      <c r="B116" s="134" t="s">
        <v>1726</v>
      </c>
      <c r="C116" s="134">
        <v>147617</v>
      </c>
      <c r="D116" s="137">
        <v>44330</v>
      </c>
      <c r="E116" s="138">
        <v>10.6859</v>
      </c>
      <c r="F116" s="138">
        <v>-3.4599999999999999E-2</v>
      </c>
      <c r="G116" s="138">
        <v>0.1002</v>
      </c>
      <c r="H116" s="138">
        <v>5.9900000000000002E-2</v>
      </c>
      <c r="I116" s="138">
        <v>0.14430000000000001</v>
      </c>
      <c r="J116" s="138">
        <v>0.30790000000000001</v>
      </c>
      <c r="K116" s="138">
        <v>0.85509999999999997</v>
      </c>
      <c r="L116" s="138">
        <v>1.6253</v>
      </c>
      <c r="M116" s="138">
        <v>2.4054000000000002</v>
      </c>
      <c r="N116" s="138">
        <v>3.1288</v>
      </c>
      <c r="O116" s="138"/>
      <c r="P116" s="138"/>
      <c r="Q116" s="138">
        <v>4.0292000000000003</v>
      </c>
      <c r="R116" s="138"/>
      <c r="S116" s="120"/>
      <c r="T116" s="123"/>
      <c r="U116" s="124"/>
      <c r="V116" s="124"/>
      <c r="W116" s="124"/>
      <c r="X116" s="124"/>
      <c r="Y116" s="124"/>
      <c r="Z116" s="124"/>
      <c r="AA116" s="124"/>
      <c r="AB116" s="124"/>
      <c r="AC116" s="124"/>
      <c r="AD116" s="124"/>
      <c r="AE116" s="124"/>
      <c r="AF116" s="124"/>
      <c r="AG116" s="124"/>
      <c r="AH116" s="124"/>
    </row>
    <row r="117" spans="1:34" x14ac:dyDescent="0.3">
      <c r="A117" s="134" t="s">
        <v>1768</v>
      </c>
      <c r="B117" s="134" t="s">
        <v>1752</v>
      </c>
      <c r="C117" s="134">
        <v>147618</v>
      </c>
      <c r="D117" s="137">
        <v>44330</v>
      </c>
      <c r="E117" s="138">
        <v>10.552300000000001</v>
      </c>
      <c r="F117" s="138">
        <v>-3.7900000000000003E-2</v>
      </c>
      <c r="G117" s="138">
        <v>9.3899999999999997E-2</v>
      </c>
      <c r="H117" s="138">
        <v>4.5499999999999999E-2</v>
      </c>
      <c r="I117" s="138">
        <v>0.1157</v>
      </c>
      <c r="J117" s="138">
        <v>0.24410000000000001</v>
      </c>
      <c r="K117" s="138">
        <v>0.66779999999999995</v>
      </c>
      <c r="L117" s="138">
        <v>1.2473000000000001</v>
      </c>
      <c r="M117" s="138">
        <v>1.8346</v>
      </c>
      <c r="N117" s="138">
        <v>2.3601000000000001</v>
      </c>
      <c r="O117" s="138"/>
      <c r="P117" s="138"/>
      <c r="Q117" s="138">
        <v>3.2528000000000001</v>
      </c>
      <c r="R117" s="138"/>
      <c r="S117" s="120"/>
      <c r="T117" s="123"/>
      <c r="U117" s="124"/>
      <c r="V117" s="124"/>
      <c r="W117" s="124"/>
      <c r="X117" s="124"/>
      <c r="Y117" s="124"/>
      <c r="Z117" s="124"/>
      <c r="AA117" s="124"/>
      <c r="AB117" s="124"/>
      <c r="AC117" s="124"/>
      <c r="AD117" s="124"/>
      <c r="AE117" s="124"/>
      <c r="AF117" s="124"/>
      <c r="AG117" s="124"/>
      <c r="AH117" s="124"/>
    </row>
    <row r="118" spans="1:34" x14ac:dyDescent="0.3">
      <c r="A118" s="134" t="s">
        <v>1768</v>
      </c>
      <c r="B118" s="134" t="s">
        <v>1753</v>
      </c>
      <c r="C118" s="134">
        <v>103780</v>
      </c>
      <c r="D118" s="137">
        <v>44330</v>
      </c>
      <c r="E118" s="138">
        <v>26.097100000000001</v>
      </c>
      <c r="F118" s="138">
        <v>-2.8299999999999999E-2</v>
      </c>
      <c r="G118" s="138">
        <v>1.0699999999999999E-2</v>
      </c>
      <c r="H118" s="138">
        <v>4.5199999999999997E-2</v>
      </c>
      <c r="I118" s="138">
        <v>7.9399999999999998E-2</v>
      </c>
      <c r="J118" s="138">
        <v>0.20469999999999999</v>
      </c>
      <c r="K118" s="138">
        <v>0.51690000000000003</v>
      </c>
      <c r="L118" s="138">
        <v>1.1092</v>
      </c>
      <c r="M118" s="138">
        <v>1.6361000000000001</v>
      </c>
      <c r="N118" s="138">
        <v>1.8009999999999999</v>
      </c>
      <c r="O118" s="138">
        <v>4.0213000000000001</v>
      </c>
      <c r="P118" s="138">
        <v>4.7183999999999999</v>
      </c>
      <c r="Q118" s="138">
        <v>6.6806999999999999</v>
      </c>
      <c r="R118" s="138">
        <v>3.2454000000000001</v>
      </c>
      <c r="S118" s="120"/>
      <c r="T118" s="123"/>
      <c r="U118" s="124"/>
      <c r="V118" s="124"/>
      <c r="W118" s="124"/>
      <c r="X118" s="124"/>
      <c r="Y118" s="124"/>
      <c r="Z118" s="124"/>
      <c r="AA118" s="124"/>
      <c r="AB118" s="124"/>
      <c r="AC118" s="124"/>
      <c r="AD118" s="124"/>
      <c r="AE118" s="124"/>
      <c r="AF118" s="124"/>
      <c r="AG118" s="124"/>
      <c r="AH118" s="124"/>
    </row>
    <row r="119" spans="1:34" x14ac:dyDescent="0.3">
      <c r="A119" s="134" t="s">
        <v>1768</v>
      </c>
      <c r="B119" s="134" t="s">
        <v>1727</v>
      </c>
      <c r="C119" s="134">
        <v>120482</v>
      </c>
      <c r="D119" s="137">
        <v>44330</v>
      </c>
      <c r="E119" s="138">
        <v>27.111599999999999</v>
      </c>
      <c r="F119" s="138">
        <v>-2.6200000000000001E-2</v>
      </c>
      <c r="G119" s="138">
        <v>1.44E-2</v>
      </c>
      <c r="H119" s="138">
        <v>5.28E-2</v>
      </c>
      <c r="I119" s="138">
        <v>9.4899999999999998E-2</v>
      </c>
      <c r="J119" s="138">
        <v>0.23880000000000001</v>
      </c>
      <c r="K119" s="138">
        <v>0.61719999999999997</v>
      </c>
      <c r="L119" s="138">
        <v>1.3112999999999999</v>
      </c>
      <c r="M119" s="138">
        <v>1.9406000000000001</v>
      </c>
      <c r="N119" s="138">
        <v>2.2088000000000001</v>
      </c>
      <c r="O119" s="138">
        <v>4.4374000000000002</v>
      </c>
      <c r="P119" s="138">
        <v>5.1486999999999998</v>
      </c>
      <c r="Q119" s="138">
        <v>6.5313999999999997</v>
      </c>
      <c r="R119" s="138">
        <v>3.6587999999999998</v>
      </c>
      <c r="S119" s="120"/>
      <c r="T119" s="123"/>
      <c r="U119" s="124"/>
      <c r="V119" s="124"/>
      <c r="W119" s="124"/>
      <c r="X119" s="124"/>
      <c r="Y119" s="124"/>
      <c r="Z119" s="124"/>
      <c r="AA119" s="124"/>
      <c r="AB119" s="124"/>
      <c r="AC119" s="124"/>
      <c r="AD119" s="124"/>
      <c r="AE119" s="124"/>
      <c r="AF119" s="124"/>
      <c r="AG119" s="124"/>
      <c r="AH119" s="124"/>
    </row>
    <row r="120" spans="1:34" x14ac:dyDescent="0.3">
      <c r="A120" s="134" t="s">
        <v>1768</v>
      </c>
      <c r="B120" s="134" t="s">
        <v>1754</v>
      </c>
      <c r="C120" s="134">
        <v>105968</v>
      </c>
      <c r="D120" s="137">
        <v>44330</v>
      </c>
      <c r="E120" s="138">
        <v>29.207999999999998</v>
      </c>
      <c r="F120" s="138">
        <v>-3.0999999999999999E-3</v>
      </c>
      <c r="G120" s="138">
        <v>6.9900000000000004E-2</v>
      </c>
      <c r="H120" s="138">
        <v>9.2499999999999999E-2</v>
      </c>
      <c r="I120" s="138">
        <v>0.11310000000000001</v>
      </c>
      <c r="J120" s="138">
        <v>0.31009999999999999</v>
      </c>
      <c r="K120" s="138">
        <v>1.0123</v>
      </c>
      <c r="L120" s="138">
        <v>1.9857</v>
      </c>
      <c r="M120" s="138">
        <v>2.84</v>
      </c>
      <c r="N120" s="138">
        <v>3.5238</v>
      </c>
      <c r="O120" s="138">
        <v>5.2903000000000002</v>
      </c>
      <c r="P120" s="138">
        <v>5.6401000000000003</v>
      </c>
      <c r="Q120" s="138">
        <v>7.0970000000000004</v>
      </c>
      <c r="R120" s="138">
        <v>4.7054999999999998</v>
      </c>
      <c r="S120" s="120"/>
      <c r="T120" s="123"/>
      <c r="U120" s="124"/>
      <c r="V120" s="124"/>
      <c r="W120" s="124"/>
      <c r="X120" s="124"/>
      <c r="Y120" s="124"/>
      <c r="Z120" s="124"/>
      <c r="AA120" s="124"/>
      <c r="AB120" s="124"/>
      <c r="AC120" s="124"/>
      <c r="AD120" s="124"/>
      <c r="AE120" s="124"/>
      <c r="AF120" s="124"/>
      <c r="AG120" s="124"/>
      <c r="AH120" s="124"/>
    </row>
    <row r="121" spans="1:34" x14ac:dyDescent="0.3">
      <c r="A121" s="134" t="s">
        <v>1768</v>
      </c>
      <c r="B121" s="134" t="s">
        <v>1728</v>
      </c>
      <c r="C121" s="134">
        <v>119771</v>
      </c>
      <c r="D121" s="137">
        <v>44330</v>
      </c>
      <c r="E121" s="138">
        <v>30.463899999999999</v>
      </c>
      <c r="F121" s="138">
        <v>0</v>
      </c>
      <c r="G121" s="138">
        <v>7.46E-2</v>
      </c>
      <c r="H121" s="138">
        <v>0.10349999999999999</v>
      </c>
      <c r="I121" s="138">
        <v>0.13539999999999999</v>
      </c>
      <c r="J121" s="138">
        <v>0.3594</v>
      </c>
      <c r="K121" s="138">
        <v>1.1601999999999999</v>
      </c>
      <c r="L121" s="138">
        <v>2.2820999999999998</v>
      </c>
      <c r="M121" s="138">
        <v>3.2846000000000002</v>
      </c>
      <c r="N121" s="138">
        <v>4.1138000000000003</v>
      </c>
      <c r="O121" s="138">
        <v>5.8414999999999999</v>
      </c>
      <c r="P121" s="138">
        <v>6.1753999999999998</v>
      </c>
      <c r="Q121" s="138">
        <v>7.2663000000000002</v>
      </c>
      <c r="R121" s="138">
        <v>5.2755999999999998</v>
      </c>
      <c r="S121" s="120"/>
      <c r="T121" s="123"/>
      <c r="U121" s="124"/>
      <c r="V121" s="124"/>
      <c r="W121" s="124"/>
      <c r="X121" s="124"/>
      <c r="Y121" s="124"/>
      <c r="Z121" s="124"/>
      <c r="AA121" s="124"/>
      <c r="AB121" s="124"/>
      <c r="AC121" s="124"/>
      <c r="AD121" s="124"/>
      <c r="AE121" s="124"/>
      <c r="AF121" s="124"/>
      <c r="AG121" s="124"/>
      <c r="AH121" s="124"/>
    </row>
    <row r="122" spans="1:34" x14ac:dyDescent="0.3">
      <c r="A122" s="134" t="s">
        <v>1768</v>
      </c>
      <c r="B122" s="134" t="s">
        <v>1729</v>
      </c>
      <c r="C122" s="134">
        <v>130450</v>
      </c>
      <c r="D122" s="137">
        <v>44330</v>
      </c>
      <c r="E122" s="138">
        <v>15.670999999999999</v>
      </c>
      <c r="F122" s="138">
        <v>0</v>
      </c>
      <c r="G122" s="138">
        <v>5.7500000000000002E-2</v>
      </c>
      <c r="H122" s="138">
        <v>8.9399999999999993E-2</v>
      </c>
      <c r="I122" s="138">
        <v>0.1086</v>
      </c>
      <c r="J122" s="138">
        <v>0.33289999999999997</v>
      </c>
      <c r="K122" s="138">
        <v>1.1424000000000001</v>
      </c>
      <c r="L122" s="138">
        <v>2.2444000000000002</v>
      </c>
      <c r="M122" s="138">
        <v>3.2481</v>
      </c>
      <c r="N122" s="138">
        <v>4.2579000000000002</v>
      </c>
      <c r="O122" s="138">
        <v>5.9318999999999997</v>
      </c>
      <c r="P122" s="138">
        <v>6.2377000000000002</v>
      </c>
      <c r="Q122" s="138">
        <v>6.7507000000000001</v>
      </c>
      <c r="R122" s="138">
        <v>5.4946999999999999</v>
      </c>
      <c r="S122" s="120"/>
      <c r="T122" s="123"/>
      <c r="U122" s="124"/>
      <c r="V122" s="124"/>
      <c r="W122" s="124"/>
      <c r="X122" s="124"/>
      <c r="Y122" s="124"/>
      <c r="Z122" s="124"/>
      <c r="AA122" s="124"/>
      <c r="AB122" s="124"/>
      <c r="AC122" s="124"/>
      <c r="AD122" s="124"/>
      <c r="AE122" s="124"/>
      <c r="AF122" s="124"/>
      <c r="AG122" s="124"/>
      <c r="AH122" s="124"/>
    </row>
    <row r="123" spans="1:34" x14ac:dyDescent="0.3">
      <c r="A123" s="134" t="s">
        <v>1768</v>
      </c>
      <c r="B123" s="134" t="s">
        <v>1755</v>
      </c>
      <c r="C123" s="134">
        <v>130446</v>
      </c>
      <c r="D123" s="137">
        <v>44330</v>
      </c>
      <c r="E123" s="138">
        <v>15.048</v>
      </c>
      <c r="F123" s="138">
        <v>-6.6E-3</v>
      </c>
      <c r="G123" s="138">
        <v>4.65E-2</v>
      </c>
      <c r="H123" s="138">
        <v>7.3200000000000001E-2</v>
      </c>
      <c r="I123" s="138">
        <v>7.9799999999999996E-2</v>
      </c>
      <c r="J123" s="138">
        <v>0.2732</v>
      </c>
      <c r="K123" s="138">
        <v>0.96619999999999995</v>
      </c>
      <c r="L123" s="138">
        <v>1.8891</v>
      </c>
      <c r="M123" s="138">
        <v>2.7517999999999998</v>
      </c>
      <c r="N123" s="138">
        <v>3.6292</v>
      </c>
      <c r="O123" s="138">
        <v>5.3311000000000002</v>
      </c>
      <c r="P123" s="138">
        <v>5.6219000000000001</v>
      </c>
      <c r="Q123" s="138">
        <v>6.1227999999999998</v>
      </c>
      <c r="R123" s="138">
        <v>4.9123000000000001</v>
      </c>
      <c r="S123" s="120"/>
      <c r="T123" s="123"/>
      <c r="U123" s="124"/>
      <c r="V123" s="124"/>
      <c r="W123" s="124"/>
      <c r="X123" s="124"/>
      <c r="Y123" s="124"/>
      <c r="Z123" s="124"/>
      <c r="AA123" s="124"/>
      <c r="AB123" s="124"/>
      <c r="AC123" s="124"/>
      <c r="AD123" s="124"/>
      <c r="AE123" s="124"/>
      <c r="AF123" s="124"/>
      <c r="AG123" s="124"/>
      <c r="AH123" s="124"/>
    </row>
    <row r="124" spans="1:34" x14ac:dyDescent="0.3">
      <c r="A124" s="134" t="s">
        <v>1768</v>
      </c>
      <c r="B124" s="134" t="s">
        <v>1730</v>
      </c>
      <c r="C124" s="134">
        <v>145895</v>
      </c>
      <c r="D124" s="137">
        <v>44330</v>
      </c>
      <c r="E124" s="138">
        <v>11.175700000000001</v>
      </c>
      <c r="F124" s="138">
        <v>-2.7699999999999999E-2</v>
      </c>
      <c r="G124" s="138">
        <v>2.86E-2</v>
      </c>
      <c r="H124" s="138">
        <v>0.11020000000000001</v>
      </c>
      <c r="I124" s="138">
        <v>0.1532</v>
      </c>
      <c r="J124" s="138">
        <v>0.33129999999999998</v>
      </c>
      <c r="K124" s="138">
        <v>0.94479999999999997</v>
      </c>
      <c r="L124" s="138">
        <v>1.8204</v>
      </c>
      <c r="M124" s="138">
        <v>2.5792000000000002</v>
      </c>
      <c r="N124" s="138">
        <v>3.1044999999999998</v>
      </c>
      <c r="O124" s="138"/>
      <c r="P124" s="138"/>
      <c r="Q124" s="138">
        <v>4.9485999999999999</v>
      </c>
      <c r="R124" s="138">
        <v>4.6886000000000001</v>
      </c>
      <c r="S124" s="120"/>
      <c r="T124" s="123"/>
      <c r="U124" s="124"/>
      <c r="V124" s="124"/>
      <c r="W124" s="124"/>
      <c r="X124" s="124"/>
      <c r="Y124" s="124"/>
      <c r="Z124" s="124"/>
      <c r="AA124" s="124"/>
      <c r="AB124" s="124"/>
      <c r="AC124" s="124"/>
      <c r="AD124" s="124"/>
      <c r="AE124" s="124"/>
      <c r="AF124" s="124"/>
      <c r="AG124" s="124"/>
      <c r="AH124" s="124"/>
    </row>
    <row r="125" spans="1:34" x14ac:dyDescent="0.3">
      <c r="A125" s="134" t="s">
        <v>1768</v>
      </c>
      <c r="B125" s="134" t="s">
        <v>1756</v>
      </c>
      <c r="C125" s="134">
        <v>145890</v>
      </c>
      <c r="D125" s="137">
        <v>44330</v>
      </c>
      <c r="E125" s="138">
        <v>11.018800000000001</v>
      </c>
      <c r="F125" s="138">
        <v>-3.0800000000000001E-2</v>
      </c>
      <c r="G125" s="138">
        <v>2.4500000000000001E-2</v>
      </c>
      <c r="H125" s="138">
        <v>9.9000000000000005E-2</v>
      </c>
      <c r="I125" s="138">
        <v>0.1318</v>
      </c>
      <c r="J125" s="138">
        <v>0.28399999999999997</v>
      </c>
      <c r="K125" s="138">
        <v>0.80510000000000004</v>
      </c>
      <c r="L125" s="138">
        <v>1.538</v>
      </c>
      <c r="M125" s="138">
        <v>2.1536</v>
      </c>
      <c r="N125" s="138">
        <v>2.5205000000000002</v>
      </c>
      <c r="O125" s="138"/>
      <c r="P125" s="138"/>
      <c r="Q125" s="138">
        <v>4.3057999999999996</v>
      </c>
      <c r="R125" s="138">
        <v>4.0536000000000003</v>
      </c>
      <c r="S125" s="120"/>
      <c r="T125" s="123"/>
      <c r="U125" s="124"/>
      <c r="V125" s="124"/>
      <c r="W125" s="124"/>
      <c r="X125" s="124"/>
      <c r="Y125" s="124"/>
      <c r="Z125" s="124"/>
      <c r="AA125" s="124"/>
      <c r="AB125" s="124"/>
      <c r="AC125" s="124"/>
      <c r="AD125" s="124"/>
      <c r="AE125" s="124"/>
      <c r="AF125" s="124"/>
      <c r="AG125" s="124"/>
      <c r="AH125" s="124"/>
    </row>
    <row r="126" spans="1:34" x14ac:dyDescent="0.3">
      <c r="A126" s="134" t="s">
        <v>1768</v>
      </c>
      <c r="B126" s="134" t="s">
        <v>1731</v>
      </c>
      <c r="C126" s="134">
        <v>148468</v>
      </c>
      <c r="D126" s="137">
        <v>44330</v>
      </c>
      <c r="E126" s="138">
        <v>10.257199999999999</v>
      </c>
      <c r="F126" s="138">
        <v>2.24E-2</v>
      </c>
      <c r="G126" s="138">
        <v>0.11219999999999999</v>
      </c>
      <c r="H126" s="138">
        <v>0.122</v>
      </c>
      <c r="I126" s="138">
        <v>0.1386</v>
      </c>
      <c r="J126" s="138">
        <v>0.33750000000000002</v>
      </c>
      <c r="K126" s="138">
        <v>0.96760000000000002</v>
      </c>
      <c r="L126" s="138">
        <v>1.857</v>
      </c>
      <c r="M126" s="138"/>
      <c r="N126" s="138"/>
      <c r="O126" s="138"/>
      <c r="P126" s="138"/>
      <c r="Q126" s="138">
        <v>2.5720000000000001</v>
      </c>
      <c r="R126" s="138"/>
      <c r="S126" s="120"/>
      <c r="T126" s="123"/>
      <c r="U126" s="124"/>
      <c r="V126" s="124"/>
      <c r="W126" s="124"/>
      <c r="X126" s="124"/>
      <c r="Y126" s="124"/>
      <c r="Z126" s="124"/>
      <c r="AA126" s="124"/>
      <c r="AB126" s="124"/>
      <c r="AC126" s="124"/>
      <c r="AD126" s="124"/>
      <c r="AE126" s="124"/>
      <c r="AF126" s="124"/>
      <c r="AG126" s="124"/>
      <c r="AH126" s="124"/>
    </row>
    <row r="127" spans="1:34" x14ac:dyDescent="0.3">
      <c r="A127" s="134" t="s">
        <v>1768</v>
      </c>
      <c r="B127" s="134" t="s">
        <v>1757</v>
      </c>
      <c r="C127" s="134">
        <v>148467</v>
      </c>
      <c r="D127" s="137">
        <v>44330</v>
      </c>
      <c r="E127" s="138">
        <v>10.1945</v>
      </c>
      <c r="F127" s="138">
        <v>1.8599999999999998E-2</v>
      </c>
      <c r="G127" s="138">
        <v>0.1061</v>
      </c>
      <c r="H127" s="138">
        <v>0.1061</v>
      </c>
      <c r="I127" s="138">
        <v>0.1061</v>
      </c>
      <c r="J127" s="138">
        <v>0.2656</v>
      </c>
      <c r="K127" s="138">
        <v>0.75609999999999999</v>
      </c>
      <c r="L127" s="138">
        <v>1.4287000000000001</v>
      </c>
      <c r="M127" s="138"/>
      <c r="N127" s="138"/>
      <c r="O127" s="138"/>
      <c r="P127" s="138"/>
      <c r="Q127" s="138">
        <v>1.9450000000000001</v>
      </c>
      <c r="R127" s="138"/>
      <c r="S127" s="120"/>
      <c r="T127" s="123"/>
      <c r="U127" s="124"/>
      <c r="V127" s="124"/>
      <c r="W127" s="124"/>
      <c r="X127" s="124"/>
      <c r="Y127" s="124"/>
      <c r="Z127" s="124"/>
      <c r="AA127" s="124"/>
      <c r="AB127" s="124"/>
      <c r="AC127" s="124"/>
      <c r="AD127" s="124"/>
      <c r="AE127" s="124"/>
      <c r="AF127" s="124"/>
      <c r="AG127" s="124"/>
      <c r="AH127" s="124"/>
    </row>
    <row r="128" spans="1:34" x14ac:dyDescent="0.3">
      <c r="A128" s="134" t="s">
        <v>1768</v>
      </c>
      <c r="B128" s="134" t="s">
        <v>1732</v>
      </c>
      <c r="C128" s="134">
        <v>148401</v>
      </c>
      <c r="D128" s="137">
        <v>44330</v>
      </c>
      <c r="E128" s="138">
        <v>10.366</v>
      </c>
      <c r="F128" s="138">
        <v>9.5999999999999992E-3</v>
      </c>
      <c r="G128" s="138">
        <v>7.7200000000000005E-2</v>
      </c>
      <c r="H128" s="138">
        <v>0.1062</v>
      </c>
      <c r="I128" s="138">
        <v>0.15459999999999999</v>
      </c>
      <c r="J128" s="138">
        <v>0.3679</v>
      </c>
      <c r="K128" s="138">
        <v>1.0923</v>
      </c>
      <c r="L128" s="138">
        <v>2.1381000000000001</v>
      </c>
      <c r="M128" s="138">
        <v>3.1545000000000001</v>
      </c>
      <c r="N128" s="138"/>
      <c r="O128" s="138"/>
      <c r="P128" s="138"/>
      <c r="Q128" s="138">
        <v>3.66</v>
      </c>
      <c r="R128" s="138"/>
      <c r="S128" s="120"/>
      <c r="T128" s="123"/>
      <c r="U128" s="124"/>
      <c r="V128" s="124"/>
      <c r="W128" s="124"/>
      <c r="X128" s="124"/>
      <c r="Y128" s="124"/>
      <c r="Z128" s="124"/>
      <c r="AA128" s="124"/>
      <c r="AB128" s="124"/>
      <c r="AC128" s="124"/>
      <c r="AD128" s="124"/>
      <c r="AE128" s="124"/>
      <c r="AF128" s="124"/>
      <c r="AG128" s="124"/>
      <c r="AH128" s="124"/>
    </row>
    <row r="129" spans="1:34" x14ac:dyDescent="0.3">
      <c r="A129" s="134" t="s">
        <v>1768</v>
      </c>
      <c r="B129" s="134" t="s">
        <v>1758</v>
      </c>
      <c r="C129" s="134">
        <v>148400</v>
      </c>
      <c r="D129" s="137">
        <v>44330</v>
      </c>
      <c r="E129" s="138">
        <v>10.303000000000001</v>
      </c>
      <c r="F129" s="138">
        <v>1.9400000000000001E-2</v>
      </c>
      <c r="G129" s="138">
        <v>7.7700000000000005E-2</v>
      </c>
      <c r="H129" s="138">
        <v>9.7199999999999995E-2</v>
      </c>
      <c r="I129" s="138">
        <v>0.1361</v>
      </c>
      <c r="J129" s="138">
        <v>0.31159999999999999</v>
      </c>
      <c r="K129" s="138">
        <v>0.93059999999999998</v>
      </c>
      <c r="L129" s="138">
        <v>1.7982</v>
      </c>
      <c r="M129" s="138">
        <v>2.64</v>
      </c>
      <c r="N129" s="138"/>
      <c r="O129" s="138"/>
      <c r="P129" s="138"/>
      <c r="Q129" s="138">
        <v>3.03</v>
      </c>
      <c r="R129" s="138"/>
      <c r="S129" s="120"/>
      <c r="T129" s="123"/>
      <c r="U129" s="124"/>
      <c r="V129" s="124"/>
      <c r="W129" s="124"/>
      <c r="X129" s="124"/>
      <c r="Y129" s="124"/>
      <c r="Z129" s="124"/>
      <c r="AA129" s="124"/>
      <c r="AB129" s="124"/>
      <c r="AC129" s="124"/>
      <c r="AD129" s="124"/>
      <c r="AE129" s="124"/>
      <c r="AF129" s="124"/>
      <c r="AG129" s="124"/>
      <c r="AH129" s="124"/>
    </row>
    <row r="130" spans="1:34" x14ac:dyDescent="0.3">
      <c r="A130" s="134" t="s">
        <v>1768</v>
      </c>
      <c r="B130" s="134" t="s">
        <v>2013</v>
      </c>
      <c r="C130" s="134">
        <v>144658</v>
      </c>
      <c r="D130" s="137">
        <v>44330</v>
      </c>
      <c r="E130" s="138">
        <v>10.8789</v>
      </c>
      <c r="F130" s="138">
        <v>9.1999999999999998E-3</v>
      </c>
      <c r="G130" s="138">
        <v>1.29E-2</v>
      </c>
      <c r="H130" s="138">
        <v>2.8500000000000001E-2</v>
      </c>
      <c r="I130" s="138">
        <v>5.4300000000000001E-2</v>
      </c>
      <c r="J130" s="138">
        <v>0.1169</v>
      </c>
      <c r="K130" s="138">
        <v>0.32369999999999999</v>
      </c>
      <c r="L130" s="138">
        <v>0.80149999999999999</v>
      </c>
      <c r="M130" s="138">
        <v>0.88660000000000005</v>
      </c>
      <c r="N130" s="138">
        <v>0.41909999999999997</v>
      </c>
      <c r="O130" s="138"/>
      <c r="P130" s="138"/>
      <c r="Q130" s="138">
        <v>3.1545999999999998</v>
      </c>
      <c r="R130" s="138">
        <v>2.0043000000000002</v>
      </c>
      <c r="S130" s="120"/>
      <c r="T130" s="123"/>
      <c r="U130" s="124"/>
      <c r="V130" s="124"/>
      <c r="W130" s="124"/>
      <c r="X130" s="124"/>
      <c r="Y130" s="124"/>
      <c r="Z130" s="124"/>
      <c r="AA130" s="124"/>
      <c r="AB130" s="124"/>
      <c r="AC130" s="124"/>
      <c r="AD130" s="124"/>
      <c r="AE130" s="124"/>
      <c r="AF130" s="124"/>
      <c r="AG130" s="124"/>
      <c r="AH130" s="124"/>
    </row>
    <row r="131" spans="1:34" x14ac:dyDescent="0.3">
      <c r="A131" s="134" t="s">
        <v>1768</v>
      </c>
      <c r="B131" s="134" t="s">
        <v>2014</v>
      </c>
      <c r="C131" s="134">
        <v>144784</v>
      </c>
      <c r="D131" s="137">
        <v>44330</v>
      </c>
      <c r="E131" s="138">
        <v>10.699400000000001</v>
      </c>
      <c r="F131" s="138">
        <v>5.5999999999999999E-3</v>
      </c>
      <c r="G131" s="138">
        <v>7.4999999999999997E-3</v>
      </c>
      <c r="H131" s="138">
        <v>1.4999999999999999E-2</v>
      </c>
      <c r="I131" s="138">
        <v>2.6200000000000001E-2</v>
      </c>
      <c r="J131" s="138">
        <v>5.5199999999999999E-2</v>
      </c>
      <c r="K131" s="138">
        <v>0.13850000000000001</v>
      </c>
      <c r="L131" s="138">
        <v>0.41949999999999998</v>
      </c>
      <c r="M131" s="138">
        <v>0.33200000000000002</v>
      </c>
      <c r="N131" s="138">
        <v>-0.2545</v>
      </c>
      <c r="O131" s="138"/>
      <c r="P131" s="138"/>
      <c r="Q131" s="138">
        <v>2.5236999999999998</v>
      </c>
      <c r="R131" s="138">
        <v>1.4301999999999999</v>
      </c>
      <c r="S131" s="120"/>
      <c r="T131" s="123"/>
      <c r="U131" s="124"/>
      <c r="V131" s="124"/>
      <c r="W131" s="124"/>
      <c r="X131" s="124"/>
      <c r="Y131" s="124"/>
      <c r="Z131" s="124"/>
      <c r="AA131" s="124"/>
      <c r="AB131" s="124"/>
      <c r="AC131" s="124"/>
      <c r="AD131" s="124"/>
      <c r="AE131" s="124"/>
      <c r="AF131" s="124"/>
      <c r="AG131" s="124"/>
      <c r="AH131" s="124"/>
    </row>
    <row r="132" spans="1:34" x14ac:dyDescent="0.3">
      <c r="A132" s="134" t="s">
        <v>1768</v>
      </c>
      <c r="B132" s="134" t="s">
        <v>1759</v>
      </c>
      <c r="C132" s="134">
        <v>113345</v>
      </c>
      <c r="D132" s="137">
        <v>44330</v>
      </c>
      <c r="E132" s="138">
        <v>20.9359</v>
      </c>
      <c r="F132" s="138">
        <v>-0.01</v>
      </c>
      <c r="G132" s="138">
        <v>4.4900000000000002E-2</v>
      </c>
      <c r="H132" s="138">
        <v>7.6499999999999999E-2</v>
      </c>
      <c r="I132" s="138">
        <v>0.1085</v>
      </c>
      <c r="J132" s="138">
        <v>0.30859999999999999</v>
      </c>
      <c r="K132" s="138">
        <v>0.96350000000000002</v>
      </c>
      <c r="L132" s="138">
        <v>1.8565</v>
      </c>
      <c r="M132" s="138">
        <v>2.6718000000000002</v>
      </c>
      <c r="N132" s="138">
        <v>3.3877000000000002</v>
      </c>
      <c r="O132" s="138">
        <v>5.3013000000000003</v>
      </c>
      <c r="P132" s="138">
        <v>5.6696</v>
      </c>
      <c r="Q132" s="138">
        <v>7.2270000000000003</v>
      </c>
      <c r="R132" s="138">
        <v>4.6744000000000003</v>
      </c>
      <c r="S132" s="120"/>
      <c r="T132" s="123"/>
      <c r="U132" s="124"/>
      <c r="V132" s="124"/>
      <c r="W132" s="124"/>
      <c r="X132" s="124"/>
      <c r="Y132" s="124"/>
      <c r="Z132" s="124"/>
      <c r="AA132" s="124"/>
      <c r="AB132" s="124"/>
      <c r="AC132" s="124"/>
      <c r="AD132" s="124"/>
      <c r="AE132" s="124"/>
      <c r="AF132" s="124"/>
      <c r="AG132" s="124"/>
      <c r="AH132" s="124"/>
    </row>
    <row r="133" spans="1:34" x14ac:dyDescent="0.3">
      <c r="A133" s="134" t="s">
        <v>1768</v>
      </c>
      <c r="B133" s="134" t="s">
        <v>1733</v>
      </c>
      <c r="C133" s="134">
        <v>118585</v>
      </c>
      <c r="D133" s="137">
        <v>44330</v>
      </c>
      <c r="E133" s="138">
        <v>21.9575</v>
      </c>
      <c r="F133" s="138">
        <v>-5.8999999999999999E-3</v>
      </c>
      <c r="G133" s="138">
        <v>5.0599999999999999E-2</v>
      </c>
      <c r="H133" s="138">
        <v>8.9800000000000005E-2</v>
      </c>
      <c r="I133" s="138">
        <v>0.13450000000000001</v>
      </c>
      <c r="J133" s="138">
        <v>0.36570000000000003</v>
      </c>
      <c r="K133" s="138">
        <v>1.1326000000000001</v>
      </c>
      <c r="L133" s="138">
        <v>2.1972999999999998</v>
      </c>
      <c r="M133" s="138">
        <v>3.1876000000000002</v>
      </c>
      <c r="N133" s="138">
        <v>4.0921000000000003</v>
      </c>
      <c r="O133" s="138">
        <v>6.0194999999999999</v>
      </c>
      <c r="P133" s="138">
        <v>6.359</v>
      </c>
      <c r="Q133" s="138">
        <v>7.3400999999999996</v>
      </c>
      <c r="R133" s="138">
        <v>5.3925000000000001</v>
      </c>
      <c r="S133" s="120"/>
      <c r="T133" s="123"/>
      <c r="U133" s="124"/>
      <c r="V133" s="124"/>
      <c r="W133" s="124"/>
      <c r="X133" s="124"/>
      <c r="Y133" s="124"/>
      <c r="Z133" s="124"/>
      <c r="AA133" s="124"/>
      <c r="AB133" s="124"/>
      <c r="AC133" s="124"/>
      <c r="AD133" s="124"/>
      <c r="AE133" s="124"/>
      <c r="AF133" s="124"/>
      <c r="AG133" s="124"/>
      <c r="AH133" s="124"/>
    </row>
    <row r="134" spans="1:34" x14ac:dyDescent="0.3">
      <c r="A134" s="134" t="s">
        <v>1768</v>
      </c>
      <c r="B134" s="134" t="s">
        <v>1734</v>
      </c>
      <c r="C134" s="134">
        <v>138875</v>
      </c>
      <c r="D134" s="137">
        <v>44330</v>
      </c>
      <c r="E134" s="138">
        <v>15.235200000000001</v>
      </c>
      <c r="F134" s="138">
        <v>3.7400000000000003E-2</v>
      </c>
      <c r="G134" s="138">
        <v>0.10249999999999999</v>
      </c>
      <c r="H134" s="138">
        <v>0.14660000000000001</v>
      </c>
      <c r="I134" s="138">
        <v>0.16039999999999999</v>
      </c>
      <c r="J134" s="138">
        <v>0.34379999999999999</v>
      </c>
      <c r="K134" s="138">
        <v>1.0371999999999999</v>
      </c>
      <c r="L134" s="138">
        <v>2.1414</v>
      </c>
      <c r="M134" s="138">
        <v>3.2740999999999998</v>
      </c>
      <c r="N134" s="138">
        <v>3.8896000000000002</v>
      </c>
      <c r="O134" s="138">
        <v>5.4417999999999997</v>
      </c>
      <c r="P134" s="138">
        <v>5.8869999999999996</v>
      </c>
      <c r="Q134" s="138">
        <v>6.4678000000000004</v>
      </c>
      <c r="R134" s="138">
        <v>4.9985999999999997</v>
      </c>
      <c r="S134" s="120"/>
      <c r="T134" s="123"/>
      <c r="U134" s="124"/>
      <c r="V134" s="124"/>
      <c r="W134" s="124"/>
      <c r="X134" s="124"/>
      <c r="Y134" s="124"/>
      <c r="Z134" s="124"/>
      <c r="AA134" s="124"/>
      <c r="AB134" s="124"/>
      <c r="AC134" s="124"/>
      <c r="AD134" s="124"/>
      <c r="AE134" s="124"/>
      <c r="AF134" s="124"/>
      <c r="AG134" s="124"/>
      <c r="AH134" s="124"/>
    </row>
    <row r="135" spans="1:34" x14ac:dyDescent="0.3">
      <c r="A135" s="134" t="s">
        <v>1768</v>
      </c>
      <c r="B135" s="134" t="s">
        <v>1760</v>
      </c>
      <c r="C135" s="134">
        <v>138876</v>
      </c>
      <c r="D135" s="137">
        <v>44330</v>
      </c>
      <c r="E135" s="138">
        <v>14.6685</v>
      </c>
      <c r="F135" s="138">
        <v>3.4099999999999998E-2</v>
      </c>
      <c r="G135" s="138">
        <v>9.69E-2</v>
      </c>
      <c r="H135" s="138">
        <v>0.13519999999999999</v>
      </c>
      <c r="I135" s="138">
        <v>0.13650000000000001</v>
      </c>
      <c r="J135" s="138">
        <v>0.29060000000000002</v>
      </c>
      <c r="K135" s="138">
        <v>0.87819999999999998</v>
      </c>
      <c r="L135" s="138">
        <v>1.8179000000000001</v>
      </c>
      <c r="M135" s="138">
        <v>2.7846000000000002</v>
      </c>
      <c r="N135" s="138">
        <v>3.2330999999999999</v>
      </c>
      <c r="O135" s="138">
        <v>4.8384999999999998</v>
      </c>
      <c r="P135" s="138">
        <v>5.2827000000000002</v>
      </c>
      <c r="Q135" s="138">
        <v>5.8688000000000002</v>
      </c>
      <c r="R135" s="138">
        <v>4.4122000000000003</v>
      </c>
      <c r="S135" s="120"/>
      <c r="T135" s="123"/>
      <c r="U135" s="124"/>
      <c r="V135" s="124"/>
      <c r="W135" s="124"/>
      <c r="X135" s="124"/>
      <c r="Y135" s="124"/>
      <c r="Z135" s="124"/>
      <c r="AA135" s="124"/>
      <c r="AB135" s="124"/>
      <c r="AC135" s="124"/>
      <c r="AD135" s="124"/>
      <c r="AE135" s="124"/>
      <c r="AF135" s="124"/>
      <c r="AG135" s="124"/>
      <c r="AH135" s="124"/>
    </row>
    <row r="136" spans="1:34" x14ac:dyDescent="0.3">
      <c r="A136" s="134" t="s">
        <v>1768</v>
      </c>
      <c r="B136" s="134" t="s">
        <v>1761</v>
      </c>
      <c r="C136" s="134">
        <v>139224</v>
      </c>
      <c r="D136" s="137">
        <v>44330</v>
      </c>
      <c r="E136" s="138">
        <v>11.6265</v>
      </c>
      <c r="F136" s="138">
        <v>-2.06E-2</v>
      </c>
      <c r="G136" s="138">
        <v>-1.89E-2</v>
      </c>
      <c r="H136" s="138">
        <v>7.4899999999999994E-2</v>
      </c>
      <c r="I136" s="138">
        <v>6.1100000000000002E-2</v>
      </c>
      <c r="J136" s="138">
        <v>0.20169999999999999</v>
      </c>
      <c r="K136" s="138">
        <v>0.61970000000000003</v>
      </c>
      <c r="L136" s="138">
        <v>1.2611000000000001</v>
      </c>
      <c r="M136" s="138">
        <v>1.7306999999999999</v>
      </c>
      <c r="N136" s="138">
        <v>1.6347</v>
      </c>
      <c r="O136" s="138">
        <v>1.3589</v>
      </c>
      <c r="P136" s="138">
        <v>2.9289000000000001</v>
      </c>
      <c r="Q136" s="138">
        <v>3.0196000000000001</v>
      </c>
      <c r="R136" s="138">
        <v>2.6446999999999998</v>
      </c>
      <c r="S136" s="120"/>
      <c r="T136" s="123"/>
      <c r="U136" s="124"/>
      <c r="V136" s="124"/>
      <c r="W136" s="124"/>
      <c r="X136" s="124"/>
      <c r="Y136" s="124"/>
      <c r="Z136" s="124"/>
      <c r="AA136" s="124"/>
      <c r="AB136" s="124"/>
      <c r="AC136" s="124"/>
      <c r="AD136" s="124"/>
      <c r="AE136" s="124"/>
      <c r="AF136" s="124"/>
      <c r="AG136" s="124"/>
      <c r="AH136" s="124"/>
    </row>
    <row r="137" spans="1:34" x14ac:dyDescent="0.3">
      <c r="A137" s="134" t="s">
        <v>1768</v>
      </c>
      <c r="B137" s="134" t="s">
        <v>1735</v>
      </c>
      <c r="C137" s="134">
        <v>139221</v>
      </c>
      <c r="D137" s="137">
        <v>44330</v>
      </c>
      <c r="E137" s="138">
        <v>11.956200000000001</v>
      </c>
      <c r="F137" s="138">
        <v>-1.7600000000000001E-2</v>
      </c>
      <c r="G137" s="138">
        <v>-1.5100000000000001E-2</v>
      </c>
      <c r="H137" s="138">
        <v>8.3699999999999997E-2</v>
      </c>
      <c r="I137" s="138">
        <v>7.7799999999999994E-2</v>
      </c>
      <c r="J137" s="138">
        <v>0.2389</v>
      </c>
      <c r="K137" s="138">
        <v>0.72789999999999999</v>
      </c>
      <c r="L137" s="138">
        <v>1.4759</v>
      </c>
      <c r="M137" s="138">
        <v>2.0562999999999998</v>
      </c>
      <c r="N137" s="138">
        <v>2.0762999999999998</v>
      </c>
      <c r="O137" s="138">
        <v>1.8302</v>
      </c>
      <c r="P137" s="138">
        <v>3.4971000000000001</v>
      </c>
      <c r="Q137" s="138">
        <v>3.5897999999999999</v>
      </c>
      <c r="R137" s="138">
        <v>3.1072000000000002</v>
      </c>
      <c r="S137" s="120"/>
      <c r="T137" s="123"/>
      <c r="U137" s="124"/>
      <c r="V137" s="124"/>
      <c r="W137" s="124"/>
      <c r="X137" s="124"/>
      <c r="Y137" s="124"/>
      <c r="Z137" s="124"/>
      <c r="AA137" s="124"/>
      <c r="AB137" s="124"/>
      <c r="AC137" s="124"/>
      <c r="AD137" s="124"/>
      <c r="AE137" s="124"/>
      <c r="AF137" s="124"/>
      <c r="AG137" s="124"/>
      <c r="AH137" s="124"/>
    </row>
    <row r="138" spans="1:34" x14ac:dyDescent="0.3">
      <c r="A138" s="134" t="s">
        <v>1768</v>
      </c>
      <c r="B138" s="134" t="s">
        <v>1736</v>
      </c>
      <c r="C138" s="134">
        <v>119574</v>
      </c>
      <c r="D138" s="137">
        <v>44330</v>
      </c>
      <c r="E138" s="138">
        <v>27.424199999999999</v>
      </c>
      <c r="F138" s="138">
        <v>-1.4200000000000001E-2</v>
      </c>
      <c r="G138" s="138">
        <v>3.8699999999999998E-2</v>
      </c>
      <c r="H138" s="138">
        <v>7.2300000000000003E-2</v>
      </c>
      <c r="I138" s="138">
        <v>9.7500000000000003E-2</v>
      </c>
      <c r="J138" s="138">
        <v>0.31240000000000001</v>
      </c>
      <c r="K138" s="138">
        <v>0.99319999999999997</v>
      </c>
      <c r="L138" s="138">
        <v>1.94</v>
      </c>
      <c r="M138" s="138">
        <v>2.7743000000000002</v>
      </c>
      <c r="N138" s="138">
        <v>3.18</v>
      </c>
      <c r="O138" s="138">
        <v>5.3684000000000003</v>
      </c>
      <c r="P138" s="138">
        <v>5.8262</v>
      </c>
      <c r="Q138" s="138">
        <v>6.9082999999999997</v>
      </c>
      <c r="R138" s="138">
        <v>4.6581000000000001</v>
      </c>
      <c r="S138" s="120"/>
      <c r="T138" s="123"/>
      <c r="U138" s="124"/>
      <c r="V138" s="124"/>
      <c r="W138" s="124"/>
      <c r="X138" s="124"/>
      <c r="Y138" s="124"/>
      <c r="Z138" s="124"/>
      <c r="AA138" s="124"/>
      <c r="AB138" s="124"/>
      <c r="AC138" s="124"/>
      <c r="AD138" s="124"/>
      <c r="AE138" s="124"/>
      <c r="AF138" s="124"/>
      <c r="AG138" s="124"/>
      <c r="AH138" s="124"/>
    </row>
    <row r="139" spans="1:34" x14ac:dyDescent="0.3">
      <c r="A139" s="134" t="s">
        <v>1768</v>
      </c>
      <c r="B139" s="134" t="s">
        <v>1762</v>
      </c>
      <c r="C139" s="134">
        <v>104457</v>
      </c>
      <c r="D139" s="137">
        <v>44330</v>
      </c>
      <c r="E139" s="138">
        <v>26.326599999999999</v>
      </c>
      <c r="F139" s="138">
        <v>-1.67E-2</v>
      </c>
      <c r="G139" s="138">
        <v>3.5299999999999998E-2</v>
      </c>
      <c r="H139" s="138">
        <v>6.3500000000000001E-2</v>
      </c>
      <c r="I139" s="138">
        <v>8.0199999999999994E-2</v>
      </c>
      <c r="J139" s="138">
        <v>0.2742</v>
      </c>
      <c r="K139" s="138">
        <v>0.87980000000000003</v>
      </c>
      <c r="L139" s="138">
        <v>1.7122999999999999</v>
      </c>
      <c r="M139" s="138">
        <v>2.4298000000000002</v>
      </c>
      <c r="N139" s="138">
        <v>2.7170999999999998</v>
      </c>
      <c r="O139" s="138">
        <v>4.8429000000000002</v>
      </c>
      <c r="P139" s="138">
        <v>5.2858999999999998</v>
      </c>
      <c r="Q139" s="138">
        <v>6.8855000000000004</v>
      </c>
      <c r="R139" s="138">
        <v>4.1898</v>
      </c>
      <c r="S139" s="120"/>
      <c r="T139" s="123"/>
      <c r="U139" s="124"/>
      <c r="V139" s="124"/>
      <c r="W139" s="124"/>
      <c r="X139" s="124"/>
      <c r="Y139" s="124"/>
      <c r="Z139" s="124"/>
      <c r="AA139" s="124"/>
      <c r="AB139" s="124"/>
      <c r="AC139" s="124"/>
      <c r="AD139" s="124"/>
      <c r="AE139" s="124"/>
      <c r="AF139" s="124"/>
      <c r="AG139" s="124"/>
      <c r="AH139" s="124"/>
    </row>
    <row r="140" spans="1:34" x14ac:dyDescent="0.3">
      <c r="A140" s="134" t="s">
        <v>1768</v>
      </c>
      <c r="B140" s="134" t="s">
        <v>1737</v>
      </c>
      <c r="C140" s="134">
        <v>147927</v>
      </c>
      <c r="D140" s="137">
        <v>44330</v>
      </c>
      <c r="E140" s="138">
        <v>10.5707</v>
      </c>
      <c r="F140" s="138">
        <v>6.25E-2</v>
      </c>
      <c r="G140" s="138">
        <v>0.11459999999999999</v>
      </c>
      <c r="H140" s="138">
        <v>0.14119999999999999</v>
      </c>
      <c r="I140" s="138">
        <v>0.14019999999999999</v>
      </c>
      <c r="J140" s="138">
        <v>0.38750000000000001</v>
      </c>
      <c r="K140" s="138">
        <v>1.3179000000000001</v>
      </c>
      <c r="L140" s="138">
        <v>2.2984</v>
      </c>
      <c r="M140" s="138">
        <v>3.5449999999999999</v>
      </c>
      <c r="N140" s="138">
        <v>3.9155000000000002</v>
      </c>
      <c r="O140" s="138"/>
      <c r="P140" s="138"/>
      <c r="Q140" s="138">
        <v>4.4527999999999999</v>
      </c>
      <c r="R140" s="138"/>
      <c r="S140" s="120"/>
      <c r="T140" s="123"/>
      <c r="U140" s="124"/>
      <c r="V140" s="124"/>
      <c r="W140" s="124"/>
      <c r="X140" s="124"/>
      <c r="Y140" s="124"/>
      <c r="Z140" s="124"/>
      <c r="AA140" s="124"/>
      <c r="AB140" s="124"/>
      <c r="AC140" s="124"/>
      <c r="AD140" s="124"/>
      <c r="AE140" s="124"/>
      <c r="AF140" s="124"/>
      <c r="AG140" s="124"/>
      <c r="AH140" s="124"/>
    </row>
    <row r="141" spans="1:34" x14ac:dyDescent="0.3">
      <c r="A141" s="134" t="s">
        <v>1768</v>
      </c>
      <c r="B141" s="134" t="s">
        <v>1763</v>
      </c>
      <c r="C141" s="134">
        <v>147922</v>
      </c>
      <c r="D141" s="137">
        <v>44330</v>
      </c>
      <c r="E141" s="138">
        <v>10.478199999999999</v>
      </c>
      <c r="F141" s="138">
        <v>5.8299999999999998E-2</v>
      </c>
      <c r="G141" s="138">
        <v>0.108</v>
      </c>
      <c r="H141" s="138">
        <v>0.12709999999999999</v>
      </c>
      <c r="I141" s="138">
        <v>0.1108</v>
      </c>
      <c r="J141" s="138">
        <v>0.3236</v>
      </c>
      <c r="K141" s="138">
        <v>1.1351</v>
      </c>
      <c r="L141" s="138">
        <v>1.9319999999999999</v>
      </c>
      <c r="M141" s="138">
        <v>2.996</v>
      </c>
      <c r="N141" s="138">
        <v>3.1898</v>
      </c>
      <c r="O141" s="138"/>
      <c r="P141" s="138"/>
      <c r="Q141" s="138">
        <v>3.7347000000000001</v>
      </c>
      <c r="R141" s="138"/>
      <c r="S141" s="120"/>
      <c r="T141" s="123"/>
      <c r="U141" s="124"/>
      <c r="V141" s="124"/>
      <c r="W141" s="124"/>
      <c r="X141" s="124"/>
      <c r="Y141" s="124"/>
      <c r="Z141" s="124"/>
      <c r="AA141" s="124"/>
      <c r="AB141" s="124"/>
      <c r="AC141" s="124"/>
      <c r="AD141" s="124"/>
      <c r="AE141" s="124"/>
      <c r="AF141" s="124"/>
      <c r="AG141" s="124"/>
      <c r="AH141" s="124"/>
    </row>
    <row r="142" spans="1:34" x14ac:dyDescent="0.3">
      <c r="A142" s="134" t="s">
        <v>1768</v>
      </c>
      <c r="B142" s="134" t="s">
        <v>1738</v>
      </c>
      <c r="C142" s="134">
        <v>145724</v>
      </c>
      <c r="D142" s="137">
        <v>44330</v>
      </c>
      <c r="E142" s="138">
        <v>11.546799999999999</v>
      </c>
      <c r="F142" s="138">
        <v>1.3899999999999999E-2</v>
      </c>
      <c r="G142" s="138">
        <v>8.9300000000000004E-2</v>
      </c>
      <c r="H142" s="138">
        <v>0.1275</v>
      </c>
      <c r="I142" s="138">
        <v>0.15959999999999999</v>
      </c>
      <c r="J142" s="138">
        <v>0.42180000000000001</v>
      </c>
      <c r="K142" s="138">
        <v>1.2575000000000001</v>
      </c>
      <c r="L142" s="138">
        <v>2.3807</v>
      </c>
      <c r="M142" s="138">
        <v>3.5057999999999998</v>
      </c>
      <c r="N142" s="138">
        <v>4.5602999999999998</v>
      </c>
      <c r="O142" s="138"/>
      <c r="P142" s="138"/>
      <c r="Q142" s="138">
        <v>6.1612999999999998</v>
      </c>
      <c r="R142" s="138">
        <v>5.9180000000000001</v>
      </c>
      <c r="S142" s="120"/>
      <c r="T142" s="123"/>
      <c r="U142" s="124"/>
      <c r="V142" s="124"/>
      <c r="W142" s="124"/>
      <c r="X142" s="124"/>
      <c r="Y142" s="124"/>
      <c r="Z142" s="124"/>
      <c r="AA142" s="124"/>
      <c r="AB142" s="124"/>
      <c r="AC142" s="124"/>
      <c r="AD142" s="124"/>
      <c r="AE142" s="124"/>
      <c r="AF142" s="124"/>
      <c r="AG142" s="124"/>
      <c r="AH142" s="124"/>
    </row>
    <row r="143" spans="1:34" x14ac:dyDescent="0.3">
      <c r="A143" s="134" t="s">
        <v>1768</v>
      </c>
      <c r="B143" s="134" t="s">
        <v>1764</v>
      </c>
      <c r="C143" s="134">
        <v>145723</v>
      </c>
      <c r="D143" s="137">
        <v>44330</v>
      </c>
      <c r="E143" s="138">
        <v>11.3398</v>
      </c>
      <c r="F143" s="138">
        <v>9.7000000000000003E-3</v>
      </c>
      <c r="G143" s="138">
        <v>8.3000000000000004E-2</v>
      </c>
      <c r="H143" s="138">
        <v>0.113</v>
      </c>
      <c r="I143" s="138">
        <v>0.13070000000000001</v>
      </c>
      <c r="J143" s="138">
        <v>0.35670000000000002</v>
      </c>
      <c r="K143" s="138">
        <v>1.0631999999999999</v>
      </c>
      <c r="L143" s="138">
        <v>1.9950000000000001</v>
      </c>
      <c r="M143" s="138">
        <v>2.9235000000000002</v>
      </c>
      <c r="N143" s="138">
        <v>3.7778</v>
      </c>
      <c r="O143" s="138"/>
      <c r="P143" s="138"/>
      <c r="Q143" s="138">
        <v>5.3659999999999997</v>
      </c>
      <c r="R143" s="138">
        <v>5.0993000000000004</v>
      </c>
      <c r="S143" s="120"/>
      <c r="T143" s="123"/>
      <c r="U143" s="124"/>
      <c r="V143" s="124"/>
      <c r="W143" s="124"/>
      <c r="X143" s="124"/>
      <c r="Y143" s="124"/>
      <c r="Z143" s="124"/>
      <c r="AA143" s="124"/>
      <c r="AB143" s="124"/>
      <c r="AC143" s="124"/>
      <c r="AD143" s="124"/>
      <c r="AE143" s="124"/>
      <c r="AF143" s="124"/>
      <c r="AG143" s="124"/>
      <c r="AH143" s="124"/>
    </row>
    <row r="144" spans="1:34" x14ac:dyDescent="0.3">
      <c r="A144" s="134" t="s">
        <v>1768</v>
      </c>
      <c r="B144" s="134" t="s">
        <v>1739</v>
      </c>
      <c r="C144" s="134">
        <v>146297</v>
      </c>
      <c r="D144" s="137">
        <v>44330</v>
      </c>
      <c r="E144" s="138">
        <v>11.2508</v>
      </c>
      <c r="F144" s="138">
        <v>-4.4000000000000003E-3</v>
      </c>
      <c r="G144" s="138">
        <v>9.1600000000000001E-2</v>
      </c>
      <c r="H144" s="138">
        <v>0.1023</v>
      </c>
      <c r="I144" s="138">
        <v>0.13170000000000001</v>
      </c>
      <c r="J144" s="138">
        <v>0.39800000000000002</v>
      </c>
      <c r="K144" s="138">
        <v>1.119</v>
      </c>
      <c r="L144" s="138">
        <v>1.9510000000000001</v>
      </c>
      <c r="M144" s="138">
        <v>2.8250000000000002</v>
      </c>
      <c r="N144" s="138">
        <v>3.6959</v>
      </c>
      <c r="O144" s="138"/>
      <c r="P144" s="138"/>
      <c r="Q144" s="138">
        <v>5.4267000000000003</v>
      </c>
      <c r="R144" s="138">
        <v>5.1965000000000003</v>
      </c>
      <c r="S144" s="120"/>
      <c r="T144" s="123"/>
      <c r="U144" s="124"/>
      <c r="V144" s="124"/>
      <c r="W144" s="124"/>
      <c r="X144" s="124"/>
      <c r="Y144" s="124"/>
      <c r="Z144" s="124"/>
      <c r="AA144" s="124"/>
      <c r="AB144" s="124"/>
      <c r="AC144" s="124"/>
      <c r="AD144" s="124"/>
      <c r="AE144" s="124"/>
      <c r="AF144" s="124"/>
      <c r="AG144" s="124"/>
      <c r="AH144" s="124"/>
    </row>
    <row r="145" spans="1:34" x14ac:dyDescent="0.3">
      <c r="A145" s="134" t="s">
        <v>1768</v>
      </c>
      <c r="B145" s="134" t="s">
        <v>1765</v>
      </c>
      <c r="C145" s="134">
        <v>146294</v>
      </c>
      <c r="D145" s="137">
        <v>44330</v>
      </c>
      <c r="E145" s="138">
        <v>11.126799999999999</v>
      </c>
      <c r="F145" s="138">
        <v>-7.1999999999999998E-3</v>
      </c>
      <c r="G145" s="138">
        <v>8.7300000000000003E-2</v>
      </c>
      <c r="H145" s="138">
        <v>9.3600000000000003E-2</v>
      </c>
      <c r="I145" s="138">
        <v>0.1134</v>
      </c>
      <c r="J145" s="138">
        <v>0.35630000000000001</v>
      </c>
      <c r="K145" s="138">
        <v>1.0379</v>
      </c>
      <c r="L145" s="138">
        <v>1.7382</v>
      </c>
      <c r="M145" s="138">
        <v>2.4596</v>
      </c>
      <c r="N145" s="138">
        <v>3.1998000000000002</v>
      </c>
      <c r="O145" s="138"/>
      <c r="P145" s="138"/>
      <c r="Q145" s="138">
        <v>4.9040999999999997</v>
      </c>
      <c r="R145" s="138">
        <v>4.6673999999999998</v>
      </c>
      <c r="S145" s="120"/>
      <c r="T145" s="123"/>
      <c r="U145" s="124"/>
      <c r="V145" s="124"/>
      <c r="W145" s="124"/>
      <c r="X145" s="124"/>
      <c r="Y145" s="124"/>
      <c r="Z145" s="124"/>
      <c r="AA145" s="124"/>
      <c r="AB145" s="124"/>
      <c r="AC145" s="124"/>
      <c r="AD145" s="124"/>
      <c r="AE145" s="124"/>
      <c r="AF145" s="124"/>
      <c r="AG145" s="124"/>
      <c r="AH145" s="124"/>
    </row>
    <row r="146" spans="1:34" x14ac:dyDescent="0.3">
      <c r="A146" s="134" t="s">
        <v>1768</v>
      </c>
      <c r="B146" s="134" t="s">
        <v>1740</v>
      </c>
      <c r="C146" s="134">
        <v>120795</v>
      </c>
      <c r="D146" s="137">
        <v>44330</v>
      </c>
      <c r="E146" s="138">
        <v>28.635400000000001</v>
      </c>
      <c r="F146" s="138">
        <v>-1.6400000000000001E-2</v>
      </c>
      <c r="G146" s="138">
        <v>3.9100000000000003E-2</v>
      </c>
      <c r="H146" s="138">
        <v>9.8900000000000002E-2</v>
      </c>
      <c r="I146" s="138">
        <v>0.1318</v>
      </c>
      <c r="J146" s="138">
        <v>0.36699999999999999</v>
      </c>
      <c r="K146" s="138">
        <v>1.1718999999999999</v>
      </c>
      <c r="L146" s="138">
        <v>2.1922999999999999</v>
      </c>
      <c r="M146" s="138">
        <v>3.1842999999999999</v>
      </c>
      <c r="N146" s="138">
        <v>4.0980999999999996</v>
      </c>
      <c r="O146" s="138">
        <v>5.8276000000000003</v>
      </c>
      <c r="P146" s="138">
        <v>6.1208</v>
      </c>
      <c r="Q146" s="138">
        <v>6.9066999999999998</v>
      </c>
      <c r="R146" s="138">
        <v>5.2896000000000001</v>
      </c>
      <c r="S146" s="120"/>
      <c r="T146" s="123"/>
      <c r="U146" s="124"/>
      <c r="V146" s="124"/>
      <c r="W146" s="124"/>
      <c r="X146" s="124"/>
      <c r="Y146" s="124"/>
      <c r="Z146" s="124"/>
      <c r="AA146" s="124"/>
      <c r="AB146" s="124"/>
      <c r="AC146" s="124"/>
      <c r="AD146" s="124"/>
      <c r="AE146" s="124"/>
      <c r="AF146" s="124"/>
      <c r="AG146" s="124"/>
      <c r="AH146" s="124"/>
    </row>
    <row r="147" spans="1:34" x14ac:dyDescent="0.3">
      <c r="A147" s="134" t="s">
        <v>1768</v>
      </c>
      <c r="B147" s="134" t="s">
        <v>1766</v>
      </c>
      <c r="C147" s="134">
        <v>104075</v>
      </c>
      <c r="D147" s="137">
        <v>44330</v>
      </c>
      <c r="E147" s="138">
        <v>27.525300000000001</v>
      </c>
      <c r="F147" s="138">
        <v>-1.9300000000000001E-2</v>
      </c>
      <c r="G147" s="138">
        <v>3.4200000000000001E-2</v>
      </c>
      <c r="H147" s="138">
        <v>8.7999999999999995E-2</v>
      </c>
      <c r="I147" s="138">
        <v>0.11020000000000001</v>
      </c>
      <c r="J147" s="138">
        <v>0.31819999999999998</v>
      </c>
      <c r="K147" s="138">
        <v>1.0284</v>
      </c>
      <c r="L147" s="138">
        <v>1.9067000000000001</v>
      </c>
      <c r="M147" s="138">
        <v>2.7496999999999998</v>
      </c>
      <c r="N147" s="138">
        <v>3.5148000000000001</v>
      </c>
      <c r="O147" s="138">
        <v>5.2827999999999999</v>
      </c>
      <c r="P147" s="138">
        <v>5.5830000000000002</v>
      </c>
      <c r="Q147" s="138">
        <v>7.0389999999999997</v>
      </c>
      <c r="R147" s="138">
        <v>4.7313999999999998</v>
      </c>
      <c r="S147" s="120"/>
      <c r="T147" s="123"/>
      <c r="U147" s="124"/>
      <c r="V147" s="124"/>
      <c r="W147" s="124"/>
      <c r="X147" s="124"/>
      <c r="Y147" s="124"/>
      <c r="Z147" s="124"/>
      <c r="AA147" s="124"/>
      <c r="AB147" s="124"/>
      <c r="AC147" s="124"/>
      <c r="AD147" s="124"/>
      <c r="AE147" s="124"/>
      <c r="AF147" s="124"/>
      <c r="AG147" s="124"/>
      <c r="AH147" s="124"/>
    </row>
    <row r="148" spans="1:34" x14ac:dyDescent="0.3">
      <c r="A148" s="139" t="s">
        <v>27</v>
      </c>
      <c r="B148" s="134"/>
      <c r="C148" s="134"/>
      <c r="D148" s="134"/>
      <c r="E148" s="134"/>
      <c r="F148" s="140">
        <v>-4.6545454545454563E-3</v>
      </c>
      <c r="G148" s="140">
        <v>5.3276363636363649E-2</v>
      </c>
      <c r="H148" s="140">
        <v>8.6685454545454552E-2</v>
      </c>
      <c r="I148" s="140">
        <v>0.11282909090909092</v>
      </c>
      <c r="J148" s="140">
        <v>0.30133454545454547</v>
      </c>
      <c r="K148" s="140">
        <v>0.9371218181818185</v>
      </c>
      <c r="L148" s="140">
        <v>1.8120036363636363</v>
      </c>
      <c r="M148" s="140">
        <v>2.6250509433962255</v>
      </c>
      <c r="N148" s="140">
        <v>3.1896745098039214</v>
      </c>
      <c r="O148" s="140">
        <v>5.1361351351351354</v>
      </c>
      <c r="P148" s="140">
        <v>5.5689848484848481</v>
      </c>
      <c r="Q148" s="140">
        <v>5.6457472727272719</v>
      </c>
      <c r="R148" s="140">
        <v>4.5487063829787235</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39" t="s">
        <v>408</v>
      </c>
      <c r="B149" s="134"/>
      <c r="C149" s="134"/>
      <c r="D149" s="134"/>
      <c r="E149" s="134"/>
      <c r="F149" s="140">
        <v>-6.6E-3</v>
      </c>
      <c r="G149" s="140">
        <v>5.0599999999999999E-2</v>
      </c>
      <c r="H149" s="140">
        <v>8.5400000000000004E-2</v>
      </c>
      <c r="I149" s="140">
        <v>0.1137</v>
      </c>
      <c r="J149" s="140">
        <v>0.31240000000000001</v>
      </c>
      <c r="K149" s="140">
        <v>0.97560000000000002</v>
      </c>
      <c r="L149" s="140">
        <v>1.885</v>
      </c>
      <c r="M149" s="140">
        <v>2.7496999999999998</v>
      </c>
      <c r="N149" s="140">
        <v>3.2871000000000001</v>
      </c>
      <c r="O149" s="140">
        <v>5.3013000000000003</v>
      </c>
      <c r="P149" s="140">
        <v>5.6401000000000003</v>
      </c>
      <c r="Q149" s="140">
        <v>6.2655000000000003</v>
      </c>
      <c r="R149" s="140">
        <v>4.6886000000000001</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8"/>
      <c r="B150" s="128"/>
      <c r="C150" s="128"/>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36" t="s">
        <v>541</v>
      </c>
      <c r="B151" s="136"/>
      <c r="C151" s="136"/>
      <c r="D151" s="136"/>
      <c r="E151" s="136"/>
      <c r="F151" s="136"/>
      <c r="G151" s="136"/>
      <c r="H151" s="136"/>
      <c r="I151" s="136"/>
      <c r="J151" s="136"/>
      <c r="K151" s="136"/>
      <c r="L151" s="136"/>
      <c r="M151" s="136"/>
      <c r="N151" s="136"/>
      <c r="O151" s="136"/>
      <c r="P151" s="136"/>
      <c r="Q151" s="136"/>
      <c r="R151" s="136"/>
      <c r="S151" s="122"/>
      <c r="T151" s="122"/>
      <c r="U151" s="122"/>
      <c r="V151" s="122"/>
      <c r="W151" s="122"/>
      <c r="X151" s="122"/>
      <c r="Y151" s="122"/>
      <c r="Z151" s="122"/>
      <c r="AA151" s="122"/>
      <c r="AB151" s="122"/>
      <c r="AC151" s="122"/>
      <c r="AD151" s="122"/>
      <c r="AE151" s="122"/>
      <c r="AF151" s="122"/>
      <c r="AG151" s="122"/>
      <c r="AH151" s="122"/>
    </row>
    <row r="152" spans="1:34" x14ac:dyDescent="0.3">
      <c r="A152" s="134" t="s">
        <v>542</v>
      </c>
      <c r="B152" s="134" t="s">
        <v>543</v>
      </c>
      <c r="C152" s="134">
        <v>131666</v>
      </c>
      <c r="D152" s="137">
        <v>44330</v>
      </c>
      <c r="E152" s="138">
        <v>66.66</v>
      </c>
      <c r="F152" s="138">
        <v>-0.49259999999999998</v>
      </c>
      <c r="G152" s="138">
        <v>-0.75929999999999997</v>
      </c>
      <c r="H152" s="138">
        <v>-0.20960000000000001</v>
      </c>
      <c r="I152" s="138">
        <v>0.57330000000000003</v>
      </c>
      <c r="J152" s="138">
        <v>2.0202</v>
      </c>
      <c r="K152" s="138">
        <v>1.0919000000000001</v>
      </c>
      <c r="L152" s="138">
        <v>11.118499999999999</v>
      </c>
      <c r="M152" s="138">
        <v>20.520700000000001</v>
      </c>
      <c r="N152" s="138">
        <v>38.615099999999998</v>
      </c>
      <c r="O152" s="138">
        <v>9.6652000000000005</v>
      </c>
      <c r="P152" s="138">
        <v>11.660500000000001</v>
      </c>
      <c r="Q152" s="138">
        <v>9.4231999999999996</v>
      </c>
      <c r="R152" s="138">
        <v>13.519399999999999</v>
      </c>
      <c r="S152" s="120"/>
      <c r="T152" s="123"/>
      <c r="U152" s="124"/>
      <c r="V152" s="124"/>
      <c r="W152" s="124"/>
      <c r="X152" s="124"/>
      <c r="Y152" s="124"/>
      <c r="Z152" s="124"/>
      <c r="AA152" s="124"/>
      <c r="AB152" s="124"/>
      <c r="AC152" s="124"/>
      <c r="AD152" s="124"/>
      <c r="AE152" s="124"/>
      <c r="AF152" s="124"/>
      <c r="AG152" s="124"/>
      <c r="AH152" s="124"/>
    </row>
    <row r="153" spans="1:34" x14ac:dyDescent="0.3">
      <c r="A153" s="134" t="s">
        <v>542</v>
      </c>
      <c r="B153" s="134" t="s">
        <v>544</v>
      </c>
      <c r="C153" s="134">
        <v>131670</v>
      </c>
      <c r="D153" s="137">
        <v>44330</v>
      </c>
      <c r="E153" s="138">
        <v>72.010000000000005</v>
      </c>
      <c r="F153" s="138">
        <v>-0.48370000000000002</v>
      </c>
      <c r="G153" s="138">
        <v>-0.74429999999999996</v>
      </c>
      <c r="H153" s="138">
        <v>-0.1802</v>
      </c>
      <c r="I153" s="138">
        <v>0.61480000000000001</v>
      </c>
      <c r="J153" s="138">
        <v>2.1274000000000002</v>
      </c>
      <c r="K153" s="138">
        <v>1.4083000000000001</v>
      </c>
      <c r="L153" s="138">
        <v>11.7821</v>
      </c>
      <c r="M153" s="138">
        <v>21.576899999999998</v>
      </c>
      <c r="N153" s="138">
        <v>40.233699999999999</v>
      </c>
      <c r="O153" s="138">
        <v>10.865500000000001</v>
      </c>
      <c r="P153" s="138">
        <v>12.843400000000001</v>
      </c>
      <c r="Q153" s="138">
        <v>12.252000000000001</v>
      </c>
      <c r="R153" s="138">
        <v>14.7781</v>
      </c>
      <c r="S153" s="120"/>
      <c r="T153" s="123"/>
      <c r="U153" s="124"/>
      <c r="V153" s="124"/>
      <c r="W153" s="124"/>
      <c r="X153" s="124"/>
      <c r="Y153" s="124"/>
      <c r="Z153" s="124"/>
      <c r="AA153" s="124"/>
      <c r="AB153" s="124"/>
      <c r="AC153" s="124"/>
      <c r="AD153" s="124"/>
      <c r="AE153" s="124"/>
      <c r="AF153" s="124"/>
      <c r="AG153" s="124"/>
      <c r="AH153" s="124"/>
    </row>
    <row r="154" spans="1:34" x14ac:dyDescent="0.3">
      <c r="A154" s="134" t="s">
        <v>542</v>
      </c>
      <c r="B154" s="134" t="s">
        <v>545</v>
      </c>
      <c r="C154" s="134">
        <v>100119</v>
      </c>
      <c r="D154" s="137">
        <v>44330</v>
      </c>
      <c r="E154" s="138">
        <v>242.94200000000001</v>
      </c>
      <c r="F154" s="138">
        <v>-0.79790000000000005</v>
      </c>
      <c r="G154" s="138">
        <v>-1.0077</v>
      </c>
      <c r="H154" s="138">
        <v>1.663</v>
      </c>
      <c r="I154" s="138">
        <v>3.6389</v>
      </c>
      <c r="J154" s="138">
        <v>4.8357000000000001</v>
      </c>
      <c r="K154" s="138">
        <v>1.3991</v>
      </c>
      <c r="L154" s="138">
        <v>24.229500000000002</v>
      </c>
      <c r="M154" s="138">
        <v>33.466999999999999</v>
      </c>
      <c r="N154" s="138">
        <v>56.133400000000002</v>
      </c>
      <c r="O154" s="138">
        <v>9.0495000000000001</v>
      </c>
      <c r="P154" s="138">
        <v>13.6395</v>
      </c>
      <c r="Q154" s="138">
        <v>16.675899999999999</v>
      </c>
      <c r="R154" s="138">
        <v>12.6485</v>
      </c>
      <c r="S154" s="120"/>
      <c r="T154" s="123"/>
      <c r="U154" s="124"/>
      <c r="V154" s="124"/>
      <c r="W154" s="124"/>
      <c r="X154" s="124"/>
      <c r="Y154" s="124"/>
      <c r="Z154" s="124"/>
      <c r="AA154" s="124"/>
      <c r="AB154" s="124"/>
      <c r="AC154" s="124"/>
      <c r="AD154" s="124"/>
      <c r="AE154" s="124"/>
      <c r="AF154" s="124"/>
      <c r="AG154" s="124"/>
      <c r="AH154" s="124"/>
    </row>
    <row r="155" spans="1:34" x14ac:dyDescent="0.3">
      <c r="A155" s="134" t="s">
        <v>542</v>
      </c>
      <c r="B155" s="134" t="s">
        <v>1847</v>
      </c>
      <c r="C155" s="134"/>
      <c r="D155" s="137">
        <v>44330</v>
      </c>
      <c r="E155" s="138">
        <v>242.94200000000001</v>
      </c>
      <c r="F155" s="138">
        <v>-0.79790000000000005</v>
      </c>
      <c r="G155" s="138">
        <v>-1.0077</v>
      </c>
      <c r="H155" s="138">
        <v>1.663</v>
      </c>
      <c r="I155" s="138">
        <v>3.6389</v>
      </c>
      <c r="J155" s="138">
        <v>4.8357000000000001</v>
      </c>
      <c r="K155" s="138">
        <v>1.3991</v>
      </c>
      <c r="L155" s="138">
        <v>24.229500000000002</v>
      </c>
      <c r="M155" s="138">
        <v>33.466999999999999</v>
      </c>
      <c r="N155" s="138">
        <v>56.133400000000002</v>
      </c>
      <c r="O155" s="138">
        <v>9.4544999999999995</v>
      </c>
      <c r="P155" s="138">
        <v>12.4998</v>
      </c>
      <c r="Q155" s="138">
        <v>17.916</v>
      </c>
      <c r="R155" s="138">
        <v>12.6485</v>
      </c>
      <c r="S155" s="120"/>
      <c r="T155" s="123"/>
      <c r="U155" s="124"/>
      <c r="V155" s="124"/>
      <c r="W155" s="124"/>
      <c r="X155" s="124"/>
      <c r="Y155" s="124"/>
      <c r="Z155" s="124"/>
      <c r="AA155" s="124"/>
      <c r="AB155" s="124"/>
      <c r="AC155" s="124"/>
      <c r="AD155" s="124"/>
      <c r="AE155" s="124"/>
      <c r="AF155" s="124"/>
      <c r="AG155" s="124"/>
      <c r="AH155" s="124"/>
    </row>
    <row r="156" spans="1:34" x14ac:dyDescent="0.3">
      <c r="A156" s="134" t="s">
        <v>542</v>
      </c>
      <c r="B156" s="134" t="s">
        <v>1848</v>
      </c>
      <c r="C156" s="134">
        <v>118968</v>
      </c>
      <c r="D156" s="137">
        <v>44330</v>
      </c>
      <c r="E156" s="138">
        <v>255.79900000000001</v>
      </c>
      <c r="F156" s="138">
        <v>-0.79469999999999996</v>
      </c>
      <c r="G156" s="138">
        <v>-1.0026999999999999</v>
      </c>
      <c r="H156" s="138">
        <v>1.675</v>
      </c>
      <c r="I156" s="138">
        <v>3.6627000000000001</v>
      </c>
      <c r="J156" s="138">
        <v>4.8880999999999997</v>
      </c>
      <c r="K156" s="138">
        <v>1.5458000000000001</v>
      </c>
      <c r="L156" s="138">
        <v>24.588000000000001</v>
      </c>
      <c r="M156" s="138">
        <v>34.046900000000001</v>
      </c>
      <c r="N156" s="138">
        <v>57.0321</v>
      </c>
      <c r="O156" s="138">
        <v>9.8446999999999996</v>
      </c>
      <c r="P156" s="138">
        <v>14.4404</v>
      </c>
      <c r="Q156" s="138">
        <v>12.7225</v>
      </c>
      <c r="R156" s="138">
        <v>13.309799999999999</v>
      </c>
      <c r="S156" s="120"/>
      <c r="T156" s="123"/>
      <c r="U156" s="124"/>
      <c r="V156" s="124"/>
      <c r="W156" s="124"/>
      <c r="X156" s="124"/>
      <c r="Y156" s="124"/>
      <c r="Z156" s="124"/>
      <c r="AA156" s="124"/>
      <c r="AB156" s="124"/>
      <c r="AC156" s="124"/>
      <c r="AD156" s="124"/>
      <c r="AE156" s="124"/>
      <c r="AF156" s="124"/>
      <c r="AG156" s="124"/>
      <c r="AH156" s="124"/>
    </row>
    <row r="157" spans="1:34" x14ac:dyDescent="0.3">
      <c r="A157" s="134" t="s">
        <v>542</v>
      </c>
      <c r="B157" s="134" t="s">
        <v>546</v>
      </c>
      <c r="C157" s="134"/>
      <c r="D157" s="137">
        <v>44330</v>
      </c>
      <c r="E157" s="138">
        <v>255.79900000000001</v>
      </c>
      <c r="F157" s="138">
        <v>-0.79469999999999996</v>
      </c>
      <c r="G157" s="138">
        <v>-1.0026999999999999</v>
      </c>
      <c r="H157" s="138">
        <v>1.675</v>
      </c>
      <c r="I157" s="138">
        <v>3.6627000000000001</v>
      </c>
      <c r="J157" s="138">
        <v>4.8880999999999997</v>
      </c>
      <c r="K157" s="138">
        <v>1.5458000000000001</v>
      </c>
      <c r="L157" s="138">
        <v>24.588000000000001</v>
      </c>
      <c r="M157" s="138">
        <v>34.046900000000001</v>
      </c>
      <c r="N157" s="138">
        <v>57.0321</v>
      </c>
      <c r="O157" s="138">
        <v>10.261799999999999</v>
      </c>
      <c r="P157" s="138">
        <v>13.5114</v>
      </c>
      <c r="Q157" s="138">
        <v>13.430999999999999</v>
      </c>
      <c r="R157" s="138">
        <v>13.309799999999999</v>
      </c>
      <c r="S157" s="120"/>
      <c r="T157" s="123"/>
      <c r="U157" s="124"/>
      <c r="V157" s="124"/>
      <c r="W157" s="124"/>
      <c r="X157" s="124"/>
      <c r="Y157" s="124"/>
      <c r="Z157" s="124"/>
      <c r="AA157" s="124"/>
      <c r="AB157" s="124"/>
      <c r="AC157" s="124"/>
      <c r="AD157" s="124"/>
      <c r="AE157" s="124"/>
      <c r="AF157" s="124"/>
      <c r="AG157" s="124"/>
      <c r="AH157" s="124"/>
    </row>
    <row r="158" spans="1:34" x14ac:dyDescent="0.3">
      <c r="A158" s="134" t="s">
        <v>542</v>
      </c>
      <c r="B158" s="134" t="s">
        <v>547</v>
      </c>
      <c r="C158" s="134">
        <v>104685</v>
      </c>
      <c r="D158" s="137">
        <v>44330</v>
      </c>
      <c r="E158" s="138">
        <v>44.74</v>
      </c>
      <c r="F158" s="138">
        <v>-0.31190000000000001</v>
      </c>
      <c r="G158" s="138">
        <v>-0.57779999999999998</v>
      </c>
      <c r="H158" s="138">
        <v>-6.7000000000000004E-2</v>
      </c>
      <c r="I158" s="138">
        <v>0.5393</v>
      </c>
      <c r="J158" s="138">
        <v>1.7049000000000001</v>
      </c>
      <c r="K158" s="138">
        <v>0.56189999999999996</v>
      </c>
      <c r="L158" s="138">
        <v>10.3874</v>
      </c>
      <c r="M158" s="138">
        <v>18.957699999999999</v>
      </c>
      <c r="N158" s="138">
        <v>38.814799999999998</v>
      </c>
      <c r="O158" s="138">
        <v>10.0601</v>
      </c>
      <c r="P158" s="138">
        <v>11.316800000000001</v>
      </c>
      <c r="Q158" s="138">
        <v>10.980700000000001</v>
      </c>
      <c r="R158" s="138">
        <v>13.058400000000001</v>
      </c>
      <c r="S158" s="120"/>
      <c r="T158" s="123"/>
      <c r="U158" s="124"/>
      <c r="V158" s="124"/>
      <c r="W158" s="124"/>
      <c r="X158" s="124"/>
      <c r="Y158" s="124"/>
      <c r="Z158" s="124"/>
      <c r="AA158" s="124"/>
      <c r="AB158" s="124"/>
      <c r="AC158" s="124"/>
      <c r="AD158" s="124"/>
      <c r="AE158" s="124"/>
      <c r="AF158" s="124"/>
      <c r="AG158" s="124"/>
      <c r="AH158" s="124"/>
    </row>
    <row r="159" spans="1:34" x14ac:dyDescent="0.3">
      <c r="A159" s="134" t="s">
        <v>542</v>
      </c>
      <c r="B159" s="134" t="s">
        <v>548</v>
      </c>
      <c r="C159" s="134">
        <v>120377</v>
      </c>
      <c r="D159" s="137">
        <v>44330</v>
      </c>
      <c r="E159" s="138">
        <v>48.62</v>
      </c>
      <c r="F159" s="138">
        <v>-0.30759999999999998</v>
      </c>
      <c r="G159" s="138">
        <v>-0.5726</v>
      </c>
      <c r="H159" s="138">
        <v>-4.1099999999999998E-2</v>
      </c>
      <c r="I159" s="138">
        <v>0.55840000000000001</v>
      </c>
      <c r="J159" s="138">
        <v>1.7581</v>
      </c>
      <c r="K159" s="138">
        <v>0.72509999999999997</v>
      </c>
      <c r="L159" s="138">
        <v>10.7265</v>
      </c>
      <c r="M159" s="138">
        <v>19.459499999999998</v>
      </c>
      <c r="N159" s="138">
        <v>39.632399999999997</v>
      </c>
      <c r="O159" s="138">
        <v>10.8241</v>
      </c>
      <c r="P159" s="138">
        <v>12.3698</v>
      </c>
      <c r="Q159" s="138">
        <v>13.148099999999999</v>
      </c>
      <c r="R159" s="138">
        <v>13.693899999999999</v>
      </c>
      <c r="S159" s="120"/>
      <c r="T159" s="123"/>
      <c r="U159" s="124"/>
      <c r="V159" s="124"/>
      <c r="W159" s="124"/>
      <c r="X159" s="124"/>
      <c r="Y159" s="124"/>
      <c r="Z159" s="124"/>
      <c r="AA159" s="124"/>
      <c r="AB159" s="124"/>
      <c r="AC159" s="124"/>
      <c r="AD159" s="124"/>
      <c r="AE159" s="124"/>
      <c r="AF159" s="124"/>
      <c r="AG159" s="124"/>
      <c r="AH159" s="124"/>
    </row>
    <row r="160" spans="1:34" x14ac:dyDescent="0.3">
      <c r="A160" s="134" t="s">
        <v>542</v>
      </c>
      <c r="B160" s="134" t="s">
        <v>549</v>
      </c>
      <c r="C160" s="134">
        <v>147789</v>
      </c>
      <c r="D160" s="137">
        <v>44330</v>
      </c>
      <c r="E160" s="138">
        <v>9.7960999999999991</v>
      </c>
      <c r="F160" s="138">
        <v>-0.56030000000000002</v>
      </c>
      <c r="G160" s="138">
        <v>-0.71550000000000002</v>
      </c>
      <c r="H160" s="138">
        <v>-1.84E-2</v>
      </c>
      <c r="I160" s="138">
        <v>0.82550000000000001</v>
      </c>
      <c r="J160" s="138">
        <v>1.9758</v>
      </c>
      <c r="K160" s="138">
        <v>1.5845</v>
      </c>
      <c r="L160" s="138">
        <v>10.003</v>
      </c>
      <c r="M160" s="138">
        <v>12.345700000000001</v>
      </c>
      <c r="N160" s="138">
        <v>19.7026</v>
      </c>
      <c r="O160" s="138"/>
      <c r="P160" s="138"/>
      <c r="Q160" s="138">
        <v>-1.4925999999999999</v>
      </c>
      <c r="R160" s="138"/>
      <c r="S160" s="120"/>
      <c r="T160" s="123"/>
      <c r="U160" s="124"/>
      <c r="V160" s="124"/>
      <c r="W160" s="124"/>
      <c r="X160" s="124"/>
      <c r="Y160" s="124"/>
      <c r="Z160" s="124"/>
      <c r="AA160" s="124"/>
      <c r="AB160" s="124"/>
      <c r="AC160" s="124"/>
      <c r="AD160" s="124"/>
      <c r="AE160" s="124"/>
      <c r="AF160" s="124"/>
      <c r="AG160" s="124"/>
      <c r="AH160" s="124"/>
    </row>
    <row r="161" spans="1:34" x14ac:dyDescent="0.3">
      <c r="A161" s="134" t="s">
        <v>542</v>
      </c>
      <c r="B161" s="134" t="s">
        <v>550</v>
      </c>
      <c r="C161" s="134">
        <v>147787</v>
      </c>
      <c r="D161" s="137">
        <v>44330</v>
      </c>
      <c r="E161" s="138">
        <v>9.5094999999999992</v>
      </c>
      <c r="F161" s="138">
        <v>-0.57189999999999996</v>
      </c>
      <c r="G161" s="138">
        <v>-0.73280000000000001</v>
      </c>
      <c r="H161" s="138">
        <v>-5.8900000000000001E-2</v>
      </c>
      <c r="I161" s="138">
        <v>0.74260000000000004</v>
      </c>
      <c r="J161" s="138">
        <v>1.6711</v>
      </c>
      <c r="K161" s="138">
        <v>0.93620000000000003</v>
      </c>
      <c r="L161" s="138">
        <v>8.7658000000000005</v>
      </c>
      <c r="M161" s="138">
        <v>10.5036</v>
      </c>
      <c r="N161" s="138">
        <v>17.117799999999999</v>
      </c>
      <c r="O161" s="138"/>
      <c r="P161" s="138"/>
      <c r="Q161" s="138">
        <v>-3.6049000000000002</v>
      </c>
      <c r="R161" s="138"/>
      <c r="S161" s="120"/>
      <c r="T161" s="123"/>
      <c r="U161" s="124"/>
      <c r="V161" s="124"/>
      <c r="W161" s="124"/>
      <c r="X161" s="124"/>
      <c r="Y161" s="124"/>
      <c r="Z161" s="124"/>
      <c r="AA161" s="124"/>
      <c r="AB161" s="124"/>
      <c r="AC161" s="124"/>
      <c r="AD161" s="124"/>
      <c r="AE161" s="124"/>
      <c r="AF161" s="124"/>
      <c r="AG161" s="124"/>
      <c r="AH161" s="124"/>
    </row>
    <row r="162" spans="1:34" x14ac:dyDescent="0.3">
      <c r="A162" s="134" t="s">
        <v>542</v>
      </c>
      <c r="B162" s="134" t="s">
        <v>551</v>
      </c>
      <c r="C162" s="134">
        <v>144335</v>
      </c>
      <c r="D162" s="137">
        <v>44330</v>
      </c>
      <c r="E162" s="138">
        <v>13.628</v>
      </c>
      <c r="F162" s="138">
        <v>-0.14649999999999999</v>
      </c>
      <c r="G162" s="138">
        <v>-0.37280000000000002</v>
      </c>
      <c r="H162" s="138">
        <v>-0.1026</v>
      </c>
      <c r="I162" s="138">
        <v>0.14699999999999999</v>
      </c>
      <c r="J162" s="138">
        <v>0.71689999999999998</v>
      </c>
      <c r="K162" s="138">
        <v>0.56079999999999997</v>
      </c>
      <c r="L162" s="138">
        <v>9.1724999999999994</v>
      </c>
      <c r="M162" s="138">
        <v>15.452400000000001</v>
      </c>
      <c r="N162" s="138">
        <v>36.525700000000001</v>
      </c>
      <c r="O162" s="138"/>
      <c r="P162" s="138"/>
      <c r="Q162" s="138">
        <v>11.7745</v>
      </c>
      <c r="R162" s="138">
        <v>14.4839</v>
      </c>
      <c r="S162" s="120"/>
      <c r="T162" s="123"/>
      <c r="U162" s="124"/>
      <c r="V162" s="124"/>
      <c r="W162" s="124"/>
      <c r="X162" s="124"/>
      <c r="Y162" s="124"/>
      <c r="Z162" s="124"/>
      <c r="AA162" s="124"/>
      <c r="AB162" s="124"/>
      <c r="AC162" s="124"/>
      <c r="AD162" s="124"/>
      <c r="AE162" s="124"/>
      <c r="AF162" s="124"/>
      <c r="AG162" s="124"/>
      <c r="AH162" s="124"/>
    </row>
    <row r="163" spans="1:34" x14ac:dyDescent="0.3">
      <c r="A163" s="134" t="s">
        <v>542</v>
      </c>
      <c r="B163" s="134" t="s">
        <v>552</v>
      </c>
      <c r="C163" s="134">
        <v>144333</v>
      </c>
      <c r="D163" s="137">
        <v>44330</v>
      </c>
      <c r="E163" s="138">
        <v>13.205</v>
      </c>
      <c r="F163" s="138">
        <v>-0.1588</v>
      </c>
      <c r="G163" s="138">
        <v>-0.38469999999999999</v>
      </c>
      <c r="H163" s="138">
        <v>-0.12859999999999999</v>
      </c>
      <c r="I163" s="138">
        <v>9.0999999999999998E-2</v>
      </c>
      <c r="J163" s="138">
        <v>0.60950000000000004</v>
      </c>
      <c r="K163" s="138">
        <v>0.2429</v>
      </c>
      <c r="L163" s="138">
        <v>8.4867000000000008</v>
      </c>
      <c r="M163" s="138">
        <v>14.358700000000001</v>
      </c>
      <c r="N163" s="138">
        <v>34.813699999999997</v>
      </c>
      <c r="O163" s="138"/>
      <c r="P163" s="138"/>
      <c r="Q163" s="138">
        <v>10.514200000000001</v>
      </c>
      <c r="R163" s="138">
        <v>13.202400000000001</v>
      </c>
      <c r="S163" s="120"/>
      <c r="T163" s="123"/>
      <c r="U163" s="124"/>
      <c r="V163" s="124"/>
      <c r="W163" s="124"/>
      <c r="X163" s="124"/>
      <c r="Y163" s="124"/>
      <c r="Z163" s="124"/>
      <c r="AA163" s="124"/>
      <c r="AB163" s="124"/>
      <c r="AC163" s="124"/>
      <c r="AD163" s="124"/>
      <c r="AE163" s="124"/>
      <c r="AF163" s="124"/>
      <c r="AG163" s="124"/>
      <c r="AH163" s="124"/>
    </row>
    <row r="164" spans="1:34" x14ac:dyDescent="0.3">
      <c r="A164" s="134" t="s">
        <v>542</v>
      </c>
      <c r="B164" s="134" t="s">
        <v>553</v>
      </c>
      <c r="C164" s="134">
        <v>119298</v>
      </c>
      <c r="D164" s="137">
        <v>44330</v>
      </c>
      <c r="E164" s="138">
        <v>31.776</v>
      </c>
      <c r="F164" s="138">
        <v>-0.11</v>
      </c>
      <c r="G164" s="138">
        <v>-0.32929999999999998</v>
      </c>
      <c r="H164" s="138">
        <v>-0.1163</v>
      </c>
      <c r="I164" s="138">
        <v>0.42670000000000002</v>
      </c>
      <c r="J164" s="138">
        <v>0.63660000000000005</v>
      </c>
      <c r="K164" s="138">
        <v>0.40760000000000002</v>
      </c>
      <c r="L164" s="138">
        <v>6.1783999999999999</v>
      </c>
      <c r="M164" s="138">
        <v>9.9172999999999991</v>
      </c>
      <c r="N164" s="138">
        <v>24.807500000000001</v>
      </c>
      <c r="O164" s="138">
        <v>8.8231999999999999</v>
      </c>
      <c r="P164" s="138">
        <v>9.6743000000000006</v>
      </c>
      <c r="Q164" s="138">
        <v>12.3072</v>
      </c>
      <c r="R164" s="138">
        <v>11.523300000000001</v>
      </c>
      <c r="S164" s="120"/>
      <c r="T164" s="123"/>
      <c r="U164" s="124"/>
      <c r="V164" s="124"/>
      <c r="W164" s="124"/>
      <c r="X164" s="124"/>
      <c r="Y164" s="124"/>
      <c r="Z164" s="124"/>
      <c r="AA164" s="124"/>
      <c r="AB164" s="124"/>
      <c r="AC164" s="124"/>
      <c r="AD164" s="124"/>
      <c r="AE164" s="124"/>
      <c r="AF164" s="124"/>
      <c r="AG164" s="124"/>
      <c r="AH164" s="124"/>
    </row>
    <row r="165" spans="1:34" x14ac:dyDescent="0.3">
      <c r="A165" s="134" t="s">
        <v>542</v>
      </c>
      <c r="B165" s="134" t="s">
        <v>554</v>
      </c>
      <c r="C165" s="134">
        <v>118194</v>
      </c>
      <c r="D165" s="137">
        <v>44330</v>
      </c>
      <c r="E165" s="138">
        <v>29.016999999999999</v>
      </c>
      <c r="F165" s="138">
        <v>-0.11700000000000001</v>
      </c>
      <c r="G165" s="138">
        <v>-0.34</v>
      </c>
      <c r="H165" s="138">
        <v>-0.14449999999999999</v>
      </c>
      <c r="I165" s="138">
        <v>0.37709999999999999</v>
      </c>
      <c r="J165" s="138">
        <v>0.52310000000000001</v>
      </c>
      <c r="K165" s="138">
        <v>7.9299999999999995E-2</v>
      </c>
      <c r="L165" s="138">
        <v>5.4856999999999996</v>
      </c>
      <c r="M165" s="138">
        <v>8.8369</v>
      </c>
      <c r="N165" s="138">
        <v>23.188300000000002</v>
      </c>
      <c r="O165" s="138">
        <v>7.5106000000000002</v>
      </c>
      <c r="P165" s="138">
        <v>8.3846000000000007</v>
      </c>
      <c r="Q165" s="138">
        <v>10.928599999999999</v>
      </c>
      <c r="R165" s="138">
        <v>10.1256</v>
      </c>
      <c r="S165" s="120"/>
      <c r="T165" s="123"/>
      <c r="U165" s="124"/>
      <c r="V165" s="124"/>
      <c r="W165" s="124"/>
      <c r="X165" s="124"/>
      <c r="Y165" s="124"/>
      <c r="Z165" s="124"/>
      <c r="AA165" s="124"/>
      <c r="AB165" s="124"/>
      <c r="AC165" s="124"/>
      <c r="AD165" s="124"/>
      <c r="AE165" s="124"/>
      <c r="AF165" s="124"/>
      <c r="AG165" s="124"/>
      <c r="AH165" s="124"/>
    </row>
    <row r="166" spans="1:34" x14ac:dyDescent="0.3">
      <c r="A166" s="134" t="s">
        <v>542</v>
      </c>
      <c r="B166" s="134" t="s">
        <v>555</v>
      </c>
      <c r="C166" s="134">
        <v>102846</v>
      </c>
      <c r="D166" s="137">
        <v>44330</v>
      </c>
      <c r="E166" s="138">
        <v>110.1507</v>
      </c>
      <c r="F166" s="138">
        <v>-0.26769999999999999</v>
      </c>
      <c r="G166" s="138">
        <v>-0.67259999999999998</v>
      </c>
      <c r="H166" s="138">
        <v>-0.27479999999999999</v>
      </c>
      <c r="I166" s="138">
        <v>0.84709999999999996</v>
      </c>
      <c r="J166" s="138">
        <v>1.6923999999999999</v>
      </c>
      <c r="K166" s="138">
        <v>1.3023</v>
      </c>
      <c r="L166" s="138">
        <v>12.286199999999999</v>
      </c>
      <c r="M166" s="138">
        <v>18.576899999999998</v>
      </c>
      <c r="N166" s="138">
        <v>35.156700000000001</v>
      </c>
      <c r="O166" s="138">
        <v>8.6311</v>
      </c>
      <c r="P166" s="138">
        <v>11.984400000000001</v>
      </c>
      <c r="Q166" s="138">
        <v>15.6472</v>
      </c>
      <c r="R166" s="138">
        <v>10.9382</v>
      </c>
      <c r="S166" s="120"/>
      <c r="T166" s="123"/>
      <c r="U166" s="124"/>
      <c r="V166" s="124"/>
      <c r="W166" s="124"/>
      <c r="X166" s="124"/>
      <c r="Y166" s="124"/>
      <c r="Z166" s="124"/>
      <c r="AA166" s="124"/>
      <c r="AB166" s="124"/>
      <c r="AC166" s="124"/>
      <c r="AD166" s="124"/>
      <c r="AE166" s="124"/>
      <c r="AF166" s="124"/>
      <c r="AG166" s="124"/>
      <c r="AH166" s="124"/>
    </row>
    <row r="167" spans="1:34" x14ac:dyDescent="0.3">
      <c r="A167" s="134" t="s">
        <v>542</v>
      </c>
      <c r="B167" s="134" t="s">
        <v>556</v>
      </c>
      <c r="C167" s="134">
        <v>118736</v>
      </c>
      <c r="D167" s="137">
        <v>44330</v>
      </c>
      <c r="E167" s="138">
        <v>118.2954</v>
      </c>
      <c r="F167" s="138">
        <v>-0.25990000000000002</v>
      </c>
      <c r="G167" s="138">
        <v>-0.66</v>
      </c>
      <c r="H167" s="138">
        <v>-0.24249999999999999</v>
      </c>
      <c r="I167" s="138">
        <v>0.91349999999999998</v>
      </c>
      <c r="J167" s="138">
        <v>1.8454999999999999</v>
      </c>
      <c r="K167" s="138">
        <v>1.7171000000000001</v>
      </c>
      <c r="L167" s="138">
        <v>13.088100000000001</v>
      </c>
      <c r="M167" s="138">
        <v>19.8322</v>
      </c>
      <c r="N167" s="138">
        <v>37.035600000000002</v>
      </c>
      <c r="O167" s="138">
        <v>10.0745</v>
      </c>
      <c r="P167" s="138">
        <v>13.1584</v>
      </c>
      <c r="Q167" s="138">
        <v>12.239599999999999</v>
      </c>
      <c r="R167" s="138">
        <v>12.430999999999999</v>
      </c>
      <c r="S167" s="120"/>
      <c r="T167" s="123"/>
      <c r="U167" s="124"/>
      <c r="V167" s="124"/>
      <c r="W167" s="124"/>
      <c r="X167" s="124"/>
      <c r="Y167" s="124"/>
      <c r="Z167" s="124"/>
      <c r="AA167" s="124"/>
      <c r="AB167" s="124"/>
      <c r="AC167" s="124"/>
      <c r="AD167" s="124"/>
      <c r="AE167" s="124"/>
      <c r="AF167" s="124"/>
      <c r="AG167" s="124"/>
      <c r="AH167" s="124"/>
    </row>
    <row r="168" spans="1:34" x14ac:dyDescent="0.3">
      <c r="A168" s="134" t="s">
        <v>542</v>
      </c>
      <c r="B168" s="134" t="s">
        <v>557</v>
      </c>
      <c r="C168" s="134">
        <v>148026</v>
      </c>
      <c r="D168" s="137">
        <v>44330</v>
      </c>
      <c r="E168" s="138">
        <v>13.4877</v>
      </c>
      <c r="F168" s="138">
        <v>-0.1961</v>
      </c>
      <c r="G168" s="138">
        <v>-0.72209999999999996</v>
      </c>
      <c r="H168" s="138">
        <v>-0.1961</v>
      </c>
      <c r="I168" s="138">
        <v>0.53520000000000001</v>
      </c>
      <c r="J168" s="138">
        <v>1.2423</v>
      </c>
      <c r="K168" s="138">
        <v>-0.19089999999999999</v>
      </c>
      <c r="L168" s="138">
        <v>10.051600000000001</v>
      </c>
      <c r="M168" s="138">
        <v>17.4877</v>
      </c>
      <c r="N168" s="138">
        <v>32.3245</v>
      </c>
      <c r="O168" s="138"/>
      <c r="P168" s="138"/>
      <c r="Q168" s="138">
        <v>28.6114</v>
      </c>
      <c r="R168" s="138"/>
      <c r="S168" s="120"/>
      <c r="T168" s="123"/>
      <c r="U168" s="124"/>
      <c r="V168" s="124"/>
      <c r="W168" s="124"/>
      <c r="X168" s="124"/>
      <c r="Y168" s="124"/>
      <c r="Z168" s="124"/>
      <c r="AA168" s="124"/>
      <c r="AB168" s="124"/>
      <c r="AC168" s="124"/>
      <c r="AD168" s="124"/>
      <c r="AE168" s="124"/>
      <c r="AF168" s="124"/>
      <c r="AG168" s="124"/>
      <c r="AH168" s="124"/>
    </row>
    <row r="169" spans="1:34" x14ac:dyDescent="0.3">
      <c r="A169" s="134" t="s">
        <v>542</v>
      </c>
      <c r="B169" s="134" t="s">
        <v>558</v>
      </c>
      <c r="C169" s="134">
        <v>148024</v>
      </c>
      <c r="D169" s="137">
        <v>44330</v>
      </c>
      <c r="E169" s="138">
        <v>13.1845</v>
      </c>
      <c r="F169" s="138">
        <v>-0.20660000000000001</v>
      </c>
      <c r="G169" s="138">
        <v>-0.73860000000000003</v>
      </c>
      <c r="H169" s="138">
        <v>-0.23380000000000001</v>
      </c>
      <c r="I169" s="138">
        <v>0.46250000000000002</v>
      </c>
      <c r="J169" s="138">
        <v>1.0787</v>
      </c>
      <c r="K169" s="138">
        <v>-0.63380000000000003</v>
      </c>
      <c r="L169" s="138">
        <v>9.0259</v>
      </c>
      <c r="M169" s="138">
        <v>15.836399999999999</v>
      </c>
      <c r="N169" s="138">
        <v>29.806999999999999</v>
      </c>
      <c r="O169" s="138"/>
      <c r="P169" s="138"/>
      <c r="Q169" s="138">
        <v>26.1755</v>
      </c>
      <c r="R169" s="138"/>
      <c r="S169" s="120"/>
      <c r="T169" s="123"/>
      <c r="U169" s="124"/>
      <c r="V169" s="124"/>
      <c r="W169" s="124"/>
      <c r="X169" s="124"/>
      <c r="Y169" s="124"/>
      <c r="Z169" s="124"/>
      <c r="AA169" s="124"/>
      <c r="AB169" s="124"/>
      <c r="AC169" s="124"/>
      <c r="AD169" s="124"/>
      <c r="AE169" s="124"/>
      <c r="AF169" s="124"/>
      <c r="AG169" s="124"/>
      <c r="AH169" s="124"/>
    </row>
    <row r="170" spans="1:34" x14ac:dyDescent="0.3">
      <c r="A170" s="134" t="s">
        <v>542</v>
      </c>
      <c r="B170" s="134" t="s">
        <v>559</v>
      </c>
      <c r="C170" s="134">
        <v>146010</v>
      </c>
      <c r="D170" s="137">
        <v>44330</v>
      </c>
      <c r="E170" s="138">
        <v>13.7113</v>
      </c>
      <c r="F170" s="138">
        <v>-0.27129999999999999</v>
      </c>
      <c r="G170" s="138">
        <v>-0.61539999999999995</v>
      </c>
      <c r="H170" s="138">
        <v>-0.14199999999999999</v>
      </c>
      <c r="I170" s="138">
        <v>0.56330000000000002</v>
      </c>
      <c r="J170" s="138">
        <v>1.2517</v>
      </c>
      <c r="K170" s="138">
        <v>0.79469999999999996</v>
      </c>
      <c r="L170" s="138">
        <v>12.387700000000001</v>
      </c>
      <c r="M170" s="138">
        <v>18.928799999999999</v>
      </c>
      <c r="N170" s="138">
        <v>34.8887</v>
      </c>
      <c r="O170" s="138"/>
      <c r="P170" s="138"/>
      <c r="Q170" s="138">
        <v>14.756500000000001</v>
      </c>
      <c r="R170" s="138">
        <v>15.6929</v>
      </c>
      <c r="S170" s="120"/>
      <c r="T170" s="123"/>
      <c r="U170" s="124"/>
      <c r="V170" s="124"/>
      <c r="W170" s="124"/>
      <c r="X170" s="124"/>
      <c r="Y170" s="124"/>
      <c r="Z170" s="124"/>
      <c r="AA170" s="124"/>
      <c r="AB170" s="124"/>
      <c r="AC170" s="124"/>
      <c r="AD170" s="124"/>
      <c r="AE170" s="124"/>
      <c r="AF170" s="124"/>
      <c r="AG170" s="124"/>
      <c r="AH170" s="124"/>
    </row>
    <row r="171" spans="1:34" x14ac:dyDescent="0.3">
      <c r="A171" s="134" t="s">
        <v>542</v>
      </c>
      <c r="B171" s="134" t="s">
        <v>560</v>
      </c>
      <c r="C171" s="134">
        <v>146007</v>
      </c>
      <c r="D171" s="137">
        <v>44330</v>
      </c>
      <c r="E171" s="138">
        <v>13.161099999999999</v>
      </c>
      <c r="F171" s="138">
        <v>-0.28110000000000002</v>
      </c>
      <c r="G171" s="138">
        <v>-0.62970000000000004</v>
      </c>
      <c r="H171" s="138">
        <v>-0.17519999999999999</v>
      </c>
      <c r="I171" s="138">
        <v>0.49790000000000001</v>
      </c>
      <c r="J171" s="138">
        <v>1.107</v>
      </c>
      <c r="K171" s="138">
        <v>0.36909999999999998</v>
      </c>
      <c r="L171" s="138">
        <v>11.4063</v>
      </c>
      <c r="M171" s="138">
        <v>17.438500000000001</v>
      </c>
      <c r="N171" s="138">
        <v>32.655000000000001</v>
      </c>
      <c r="O171" s="138"/>
      <c r="P171" s="138"/>
      <c r="Q171" s="138">
        <v>12.725199999999999</v>
      </c>
      <c r="R171" s="138">
        <v>13.7127</v>
      </c>
      <c r="S171" s="120"/>
      <c r="T171" s="123"/>
      <c r="U171" s="124"/>
      <c r="V171" s="124"/>
      <c r="W171" s="124"/>
      <c r="X171" s="124"/>
      <c r="Y171" s="124"/>
      <c r="Z171" s="124"/>
      <c r="AA171" s="124"/>
      <c r="AB171" s="124"/>
      <c r="AC171" s="124"/>
      <c r="AD171" s="124"/>
      <c r="AE171" s="124"/>
      <c r="AF171" s="124"/>
      <c r="AG171" s="124"/>
      <c r="AH171" s="124"/>
    </row>
    <row r="172" spans="1:34" x14ac:dyDescent="0.3">
      <c r="A172" s="134" t="s">
        <v>542</v>
      </c>
      <c r="B172" s="134" t="s">
        <v>561</v>
      </c>
      <c r="C172" s="134">
        <v>142038</v>
      </c>
      <c r="D172" s="137">
        <v>44330</v>
      </c>
      <c r="E172" s="138">
        <v>14.3</v>
      </c>
      <c r="F172" s="138">
        <v>-0.13969999999999999</v>
      </c>
      <c r="G172" s="138">
        <v>-0.34839999999999999</v>
      </c>
      <c r="H172" s="138">
        <v>-0.2094</v>
      </c>
      <c r="I172" s="138">
        <v>0.2102</v>
      </c>
      <c r="J172" s="138">
        <v>0.63339999999999996</v>
      </c>
      <c r="K172" s="138">
        <v>-0.4178</v>
      </c>
      <c r="L172" s="138">
        <v>7.5187999999999997</v>
      </c>
      <c r="M172" s="138">
        <v>17.695499999999999</v>
      </c>
      <c r="N172" s="138">
        <v>39.648400000000002</v>
      </c>
      <c r="O172" s="138">
        <v>12.240399999999999</v>
      </c>
      <c r="P172" s="138"/>
      <c r="Q172" s="138">
        <v>11.1785</v>
      </c>
      <c r="R172" s="138">
        <v>16.1799</v>
      </c>
      <c r="S172" s="120"/>
      <c r="T172" s="123"/>
      <c r="U172" s="124"/>
      <c r="V172" s="124"/>
      <c r="W172" s="124"/>
      <c r="X172" s="124"/>
      <c r="Y172" s="124"/>
      <c r="Z172" s="124"/>
      <c r="AA172" s="124"/>
      <c r="AB172" s="124"/>
      <c r="AC172" s="124"/>
      <c r="AD172" s="124"/>
      <c r="AE172" s="124"/>
      <c r="AF172" s="124"/>
      <c r="AG172" s="124"/>
      <c r="AH172" s="124"/>
    </row>
    <row r="173" spans="1:34" x14ac:dyDescent="0.3">
      <c r="A173" s="134" t="s">
        <v>542</v>
      </c>
      <c r="B173" s="134" t="s">
        <v>562</v>
      </c>
      <c r="C173" s="134">
        <v>142035</v>
      </c>
      <c r="D173" s="137">
        <v>44330</v>
      </c>
      <c r="E173" s="138">
        <v>13.97</v>
      </c>
      <c r="F173" s="138">
        <v>-7.1499999999999994E-2</v>
      </c>
      <c r="G173" s="138">
        <v>-0.28549999999999998</v>
      </c>
      <c r="H173" s="138">
        <v>-0.14299999999999999</v>
      </c>
      <c r="I173" s="138">
        <v>0.2152</v>
      </c>
      <c r="J173" s="138">
        <v>0.57599999999999996</v>
      </c>
      <c r="K173" s="138">
        <v>-0.7107</v>
      </c>
      <c r="L173" s="138">
        <v>7.0498000000000003</v>
      </c>
      <c r="M173" s="138">
        <v>17.0017</v>
      </c>
      <c r="N173" s="138">
        <v>38.591299999999997</v>
      </c>
      <c r="O173" s="138">
        <v>11.5182</v>
      </c>
      <c r="P173" s="138"/>
      <c r="Q173" s="138">
        <v>10.412100000000001</v>
      </c>
      <c r="R173" s="138">
        <v>15.3786</v>
      </c>
      <c r="S173" s="120"/>
      <c r="T173" s="123"/>
      <c r="U173" s="124"/>
      <c r="V173" s="124"/>
      <c r="W173" s="124"/>
      <c r="X173" s="124"/>
      <c r="Y173" s="124"/>
      <c r="Z173" s="124"/>
      <c r="AA173" s="124"/>
      <c r="AB173" s="124"/>
      <c r="AC173" s="124"/>
      <c r="AD173" s="124"/>
      <c r="AE173" s="124"/>
      <c r="AF173" s="124"/>
      <c r="AG173" s="124"/>
      <c r="AH173" s="124"/>
    </row>
    <row r="174" spans="1:34" x14ac:dyDescent="0.3">
      <c r="A174" s="139" t="s">
        <v>27</v>
      </c>
      <c r="B174" s="134"/>
      <c r="C174" s="134"/>
      <c r="D174" s="134"/>
      <c r="E174" s="134"/>
      <c r="F174" s="140">
        <v>-0.36997272727272729</v>
      </c>
      <c r="G174" s="140">
        <v>-0.64646363636363624</v>
      </c>
      <c r="H174" s="140">
        <v>0.18145454545454545</v>
      </c>
      <c r="I174" s="140">
        <v>1.0792636363636363</v>
      </c>
      <c r="J174" s="140">
        <v>1.9371909090909087</v>
      </c>
      <c r="K174" s="140">
        <v>0.71446818181818184</v>
      </c>
      <c r="L174" s="140">
        <v>12.388909090909094</v>
      </c>
      <c r="M174" s="140">
        <v>19.534313636363638</v>
      </c>
      <c r="N174" s="140">
        <v>37.267718181818189</v>
      </c>
      <c r="O174" s="140">
        <v>9.9159571428571418</v>
      </c>
      <c r="P174" s="140">
        <v>12.123608333333335</v>
      </c>
      <c r="Q174" s="140">
        <v>12.669199999999996</v>
      </c>
      <c r="R174" s="140">
        <v>13.368605555555558</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39" t="s">
        <v>408</v>
      </c>
      <c r="B175" s="134"/>
      <c r="C175" s="134"/>
      <c r="D175" s="134"/>
      <c r="E175" s="134"/>
      <c r="F175" s="140">
        <v>-0.2762</v>
      </c>
      <c r="G175" s="140">
        <v>-0.6663</v>
      </c>
      <c r="H175" s="140">
        <v>-0.13529999999999998</v>
      </c>
      <c r="I175" s="140">
        <v>0.56085000000000007</v>
      </c>
      <c r="J175" s="140">
        <v>1.6817500000000001</v>
      </c>
      <c r="K175" s="140">
        <v>0.75990000000000002</v>
      </c>
      <c r="L175" s="140">
        <v>10.556950000000001</v>
      </c>
      <c r="M175" s="140">
        <v>18.136199999999999</v>
      </c>
      <c r="N175" s="140">
        <v>36.780650000000001</v>
      </c>
      <c r="O175" s="140">
        <v>9.9524000000000008</v>
      </c>
      <c r="P175" s="140">
        <v>12.434799999999999</v>
      </c>
      <c r="Q175" s="140">
        <v>12.2796</v>
      </c>
      <c r="R175" s="140">
        <v>13.309799999999999</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8"/>
      <c r="B176" s="128"/>
      <c r="C176" s="128"/>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36" t="s">
        <v>563</v>
      </c>
      <c r="B177" s="136"/>
      <c r="C177" s="136"/>
      <c r="D177" s="136"/>
      <c r="E177" s="136"/>
      <c r="F177" s="136"/>
      <c r="G177" s="136"/>
      <c r="H177" s="136"/>
      <c r="I177" s="136"/>
      <c r="J177" s="136"/>
      <c r="K177" s="136"/>
      <c r="L177" s="136"/>
      <c r="M177" s="136"/>
      <c r="N177" s="136"/>
      <c r="O177" s="136"/>
      <c r="P177" s="136"/>
      <c r="Q177" s="136"/>
      <c r="R177" s="136"/>
      <c r="S177" s="122"/>
      <c r="T177" s="122"/>
      <c r="U177" s="122"/>
      <c r="V177" s="122"/>
      <c r="W177" s="122"/>
      <c r="X177" s="122"/>
      <c r="Y177" s="122"/>
      <c r="Z177" s="122"/>
      <c r="AA177" s="122"/>
      <c r="AB177" s="122"/>
      <c r="AC177" s="122"/>
      <c r="AD177" s="122"/>
      <c r="AE177" s="122"/>
      <c r="AF177" s="122"/>
      <c r="AG177" s="122"/>
      <c r="AH177" s="122"/>
    </row>
    <row r="178" spans="1:34" x14ac:dyDescent="0.3">
      <c r="A178" s="134" t="s">
        <v>564</v>
      </c>
      <c r="B178" s="134" t="s">
        <v>565</v>
      </c>
      <c r="C178" s="134">
        <v>108273</v>
      </c>
      <c r="D178" s="137">
        <v>44330</v>
      </c>
      <c r="E178" s="138">
        <v>286.06799999999998</v>
      </c>
      <c r="F178" s="138">
        <v>-0.35730000000000001</v>
      </c>
      <c r="G178" s="138">
        <v>-1.1227</v>
      </c>
      <c r="H178" s="138">
        <v>4.4221000000000004</v>
      </c>
      <c r="I178" s="138">
        <v>6.1021999999999998</v>
      </c>
      <c r="J178" s="138">
        <v>7.1441999999999997</v>
      </c>
      <c r="K178" s="138">
        <v>6.5109000000000004</v>
      </c>
      <c r="L178" s="138">
        <v>3.5101</v>
      </c>
      <c r="M178" s="138">
        <v>5.1044999999999998</v>
      </c>
      <c r="N178" s="138">
        <v>7.5545999999999998</v>
      </c>
      <c r="O178" s="138">
        <v>8.9632000000000005</v>
      </c>
      <c r="P178" s="138">
        <v>8.3808000000000007</v>
      </c>
      <c r="Q178" s="138">
        <v>8.3920999999999992</v>
      </c>
      <c r="R178" s="138">
        <v>9.3838000000000008</v>
      </c>
      <c r="S178" s="120" t="s">
        <v>2006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34" t="s">
        <v>564</v>
      </c>
      <c r="B179" s="134" t="s">
        <v>566</v>
      </c>
      <c r="C179" s="134">
        <v>119550</v>
      </c>
      <c r="D179" s="137">
        <v>44330</v>
      </c>
      <c r="E179" s="138">
        <v>292.726</v>
      </c>
      <c r="F179" s="138">
        <v>-3.1199999999999999E-2</v>
      </c>
      <c r="G179" s="138">
        <v>-0.79379999999999995</v>
      </c>
      <c r="H179" s="138">
        <v>4.7531999999999996</v>
      </c>
      <c r="I179" s="138">
        <v>6.4329000000000001</v>
      </c>
      <c r="J179" s="138">
        <v>7.4739000000000004</v>
      </c>
      <c r="K179" s="138">
        <v>6.8457999999999997</v>
      </c>
      <c r="L179" s="138">
        <v>3.8456999999999999</v>
      </c>
      <c r="M179" s="138">
        <v>5.4473000000000003</v>
      </c>
      <c r="N179" s="138">
        <v>7.9183000000000003</v>
      </c>
      <c r="O179" s="138">
        <v>9.3045000000000009</v>
      </c>
      <c r="P179" s="138">
        <v>8.7190999999999992</v>
      </c>
      <c r="Q179" s="138">
        <v>9.4517000000000007</v>
      </c>
      <c r="R179" s="138">
        <v>9.7348999999999997</v>
      </c>
      <c r="S179" s="120" t="s">
        <v>2006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34" t="s">
        <v>564</v>
      </c>
      <c r="B180" s="134" t="s">
        <v>567</v>
      </c>
      <c r="C180" s="134">
        <v>120438</v>
      </c>
      <c r="D180" s="137">
        <v>44330</v>
      </c>
      <c r="E180" s="138">
        <v>2114.2248</v>
      </c>
      <c r="F180" s="138">
        <v>2.8896000000000002</v>
      </c>
      <c r="G180" s="138">
        <v>-1.8424</v>
      </c>
      <c r="H180" s="138">
        <v>3.9695</v>
      </c>
      <c r="I180" s="138">
        <v>4.4509999999999996</v>
      </c>
      <c r="J180" s="138">
        <v>6.3917999999999999</v>
      </c>
      <c r="K180" s="138">
        <v>6.0404</v>
      </c>
      <c r="L180" s="138">
        <v>3.8906999999999998</v>
      </c>
      <c r="M180" s="138">
        <v>5.0567000000000002</v>
      </c>
      <c r="N180" s="138">
        <v>7.3258999999999999</v>
      </c>
      <c r="O180" s="138">
        <v>9.1570999999999998</v>
      </c>
      <c r="P180" s="138">
        <v>8.4742999999999995</v>
      </c>
      <c r="Q180" s="138">
        <v>8.6868999999999996</v>
      </c>
      <c r="R180" s="138">
        <v>9.2120999999999995</v>
      </c>
      <c r="S180" s="120" t="s">
        <v>2005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34" t="s">
        <v>564</v>
      </c>
      <c r="B181" s="134" t="s">
        <v>568</v>
      </c>
      <c r="C181" s="134">
        <v>117446</v>
      </c>
      <c r="D181" s="137">
        <v>44330</v>
      </c>
      <c r="E181" s="138">
        <v>2074.7611000000002</v>
      </c>
      <c r="F181" s="138">
        <v>2.5794000000000001</v>
      </c>
      <c r="G181" s="138">
        <v>-2.1522999999999999</v>
      </c>
      <c r="H181" s="138">
        <v>3.6593</v>
      </c>
      <c r="I181" s="138">
        <v>4.1405000000000003</v>
      </c>
      <c r="J181" s="138">
        <v>6.0800999999999998</v>
      </c>
      <c r="K181" s="138">
        <v>5.7257999999999996</v>
      </c>
      <c r="L181" s="138">
        <v>3.5749</v>
      </c>
      <c r="M181" s="138">
        <v>4.7352999999999996</v>
      </c>
      <c r="N181" s="138">
        <v>6.9941000000000004</v>
      </c>
      <c r="O181" s="138">
        <v>8.8374000000000006</v>
      </c>
      <c r="P181" s="138">
        <v>8.1981000000000002</v>
      </c>
      <c r="Q181" s="138">
        <v>8.5092999999999996</v>
      </c>
      <c r="R181" s="138">
        <v>8.8818999999999999</v>
      </c>
      <c r="S181" s="120" t="s">
        <v>2005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34" t="s">
        <v>564</v>
      </c>
      <c r="B182" s="134" t="s">
        <v>1849</v>
      </c>
      <c r="C182" s="134">
        <v>148628</v>
      </c>
      <c r="D182" s="137">
        <v>44330</v>
      </c>
      <c r="E182" s="138">
        <v>10.1258</v>
      </c>
      <c r="F182" s="138">
        <v>3.7856999999999998</v>
      </c>
      <c r="G182" s="138">
        <v>-0.72089999999999999</v>
      </c>
      <c r="H182" s="138">
        <v>5.9287000000000001</v>
      </c>
      <c r="I182" s="138">
        <v>6.0647000000000002</v>
      </c>
      <c r="J182" s="138">
        <v>6.7191999999999998</v>
      </c>
      <c r="K182" s="138">
        <v>6.9596</v>
      </c>
      <c r="L182" s="138"/>
      <c r="M182" s="138"/>
      <c r="N182" s="138"/>
      <c r="O182" s="138"/>
      <c r="P182" s="138"/>
      <c r="Q182" s="138">
        <v>3.1025</v>
      </c>
      <c r="R182" s="138"/>
      <c r="S182" s="120" t="s">
        <v>2005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34" t="s">
        <v>564</v>
      </c>
      <c r="B183" s="134" t="s">
        <v>1850</v>
      </c>
      <c r="C183" s="134">
        <v>148625</v>
      </c>
      <c r="D183" s="137">
        <v>44330</v>
      </c>
      <c r="E183" s="138">
        <v>10.108000000000001</v>
      </c>
      <c r="F183" s="138">
        <v>3.4310999999999998</v>
      </c>
      <c r="G183" s="138">
        <v>-1.0831999999999999</v>
      </c>
      <c r="H183" s="138">
        <v>5.5772000000000004</v>
      </c>
      <c r="I183" s="138">
        <v>5.6867999999999999</v>
      </c>
      <c r="J183" s="138">
        <v>6.3201999999999998</v>
      </c>
      <c r="K183" s="138">
        <v>6.5372000000000003</v>
      </c>
      <c r="L183" s="138"/>
      <c r="M183" s="138"/>
      <c r="N183" s="138"/>
      <c r="O183" s="138"/>
      <c r="P183" s="138"/>
      <c r="Q183" s="138">
        <v>2.6635</v>
      </c>
      <c r="R183" s="138"/>
      <c r="S183" s="120" t="s">
        <v>2007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34" t="s">
        <v>564</v>
      </c>
      <c r="B184" s="134" t="s">
        <v>569</v>
      </c>
      <c r="C184" s="134">
        <v>124175</v>
      </c>
      <c r="D184" s="137">
        <v>44330</v>
      </c>
      <c r="E184" s="138">
        <v>19.3477</v>
      </c>
      <c r="F184" s="138">
        <v>-4.5265000000000004</v>
      </c>
      <c r="G184" s="138">
        <v>-3.1434000000000002</v>
      </c>
      <c r="H184" s="138">
        <v>1.6174999999999999</v>
      </c>
      <c r="I184" s="138">
        <v>5.6177999999999999</v>
      </c>
      <c r="J184" s="138">
        <v>7.0469999999999997</v>
      </c>
      <c r="K184" s="138">
        <v>6.6984000000000004</v>
      </c>
      <c r="L184" s="138">
        <v>3.6549999999999998</v>
      </c>
      <c r="M184" s="138">
        <v>5.1334999999999997</v>
      </c>
      <c r="N184" s="138">
        <v>7.0406000000000004</v>
      </c>
      <c r="O184" s="138">
        <v>9.2417999999999996</v>
      </c>
      <c r="P184" s="138">
        <v>8.4192</v>
      </c>
      <c r="Q184" s="138">
        <v>8.9877000000000002</v>
      </c>
      <c r="R184" s="138">
        <v>9.6190999999999995</v>
      </c>
      <c r="S184" s="120" t="s">
        <v>2006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34" t="s">
        <v>564</v>
      </c>
      <c r="B185" s="134" t="s">
        <v>570</v>
      </c>
      <c r="C185" s="134">
        <v>124172</v>
      </c>
      <c r="D185" s="137">
        <v>44330</v>
      </c>
      <c r="E185" s="138">
        <v>18.886299999999999</v>
      </c>
      <c r="F185" s="138">
        <v>-4.8303000000000003</v>
      </c>
      <c r="G185" s="138">
        <v>-3.3489</v>
      </c>
      <c r="H185" s="138">
        <v>1.3808</v>
      </c>
      <c r="I185" s="138">
        <v>5.3810000000000002</v>
      </c>
      <c r="J185" s="138">
        <v>6.8045</v>
      </c>
      <c r="K185" s="138">
        <v>6.4215</v>
      </c>
      <c r="L185" s="138">
        <v>3.3742000000000001</v>
      </c>
      <c r="M185" s="138">
        <v>4.8635000000000002</v>
      </c>
      <c r="N185" s="138">
        <v>6.7625999999999999</v>
      </c>
      <c r="O185" s="138">
        <v>8.9202999999999992</v>
      </c>
      <c r="P185" s="138">
        <v>8.0981000000000005</v>
      </c>
      <c r="Q185" s="138">
        <v>8.6452000000000009</v>
      </c>
      <c r="R185" s="138">
        <v>9.3146000000000004</v>
      </c>
      <c r="S185" s="120" t="s">
        <v>2006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34" t="s">
        <v>564</v>
      </c>
      <c r="B186" s="134" t="s">
        <v>571</v>
      </c>
      <c r="C186" s="134">
        <v>140286</v>
      </c>
      <c r="D186" s="137">
        <v>44330</v>
      </c>
      <c r="E186" s="138">
        <v>19.674099999999999</v>
      </c>
      <c r="F186" s="138">
        <v>-12.514200000000001</v>
      </c>
      <c r="G186" s="138">
        <v>-7.0457999999999998</v>
      </c>
      <c r="H186" s="138">
        <v>0.1855</v>
      </c>
      <c r="I186" s="138">
        <v>9.2158999999999995</v>
      </c>
      <c r="J186" s="138">
        <v>3.2383999999999999</v>
      </c>
      <c r="K186" s="138">
        <v>9.2715999999999994</v>
      </c>
      <c r="L186" s="138">
        <v>3.6789000000000001</v>
      </c>
      <c r="M186" s="138">
        <v>5.4142000000000001</v>
      </c>
      <c r="N186" s="138">
        <v>7.8719000000000001</v>
      </c>
      <c r="O186" s="138">
        <v>10.678100000000001</v>
      </c>
      <c r="P186" s="138">
        <v>8.9596</v>
      </c>
      <c r="Q186" s="138">
        <v>9.2223000000000006</v>
      </c>
      <c r="R186" s="138">
        <v>11.823499999999999</v>
      </c>
      <c r="S186" s="120" t="s">
        <v>2006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34" t="s">
        <v>564</v>
      </c>
      <c r="B187" s="134" t="s">
        <v>572</v>
      </c>
      <c r="C187" s="134">
        <v>140283</v>
      </c>
      <c r="D187" s="137">
        <v>44330</v>
      </c>
      <c r="E187" s="138">
        <v>19.2363</v>
      </c>
      <c r="F187" s="138">
        <v>-12.893599999999999</v>
      </c>
      <c r="G187" s="138">
        <v>-7.3956</v>
      </c>
      <c r="H187" s="138">
        <v>-0.13550000000000001</v>
      </c>
      <c r="I187" s="138">
        <v>8.8940999999999999</v>
      </c>
      <c r="J187" s="138">
        <v>2.9247999999999998</v>
      </c>
      <c r="K187" s="138">
        <v>8.9464000000000006</v>
      </c>
      <c r="L187" s="138">
        <v>3.3420000000000001</v>
      </c>
      <c r="M187" s="138">
        <v>5.0632000000000001</v>
      </c>
      <c r="N187" s="138">
        <v>7.5031999999999996</v>
      </c>
      <c r="O187" s="138">
        <v>10.3515</v>
      </c>
      <c r="P187" s="138">
        <v>8.6417999999999999</v>
      </c>
      <c r="Q187" s="138">
        <v>8.9024000000000001</v>
      </c>
      <c r="R187" s="138">
        <v>11.443899999999999</v>
      </c>
      <c r="S187" s="120" t="s">
        <v>2006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34" t="s">
        <v>564</v>
      </c>
      <c r="B188" s="134" t="s">
        <v>573</v>
      </c>
      <c r="C188" s="134">
        <v>129006</v>
      </c>
      <c r="D188" s="137">
        <v>44330</v>
      </c>
      <c r="E188" s="138">
        <v>17.672699999999999</v>
      </c>
      <c r="F188" s="138">
        <v>2.8919000000000001</v>
      </c>
      <c r="G188" s="138">
        <v>2.5478000000000001</v>
      </c>
      <c r="H188" s="138">
        <v>3.4839000000000002</v>
      </c>
      <c r="I188" s="138">
        <v>6.3738000000000001</v>
      </c>
      <c r="J188" s="138">
        <v>8.2691999999999997</v>
      </c>
      <c r="K188" s="138">
        <v>6.8323999999999998</v>
      </c>
      <c r="L188" s="138">
        <v>3.9670000000000001</v>
      </c>
      <c r="M188" s="138">
        <v>4.8479999999999999</v>
      </c>
      <c r="N188" s="138">
        <v>6.4813000000000001</v>
      </c>
      <c r="O188" s="138">
        <v>9.1441999999999997</v>
      </c>
      <c r="P188" s="138">
        <v>8.1433999999999997</v>
      </c>
      <c r="Q188" s="138">
        <v>8.4029000000000007</v>
      </c>
      <c r="R188" s="138">
        <v>8.8359000000000005</v>
      </c>
      <c r="S188" s="120" t="s">
        <v>2008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34" t="s">
        <v>564</v>
      </c>
      <c r="B189" s="134" t="s">
        <v>574</v>
      </c>
      <c r="C189" s="134">
        <v>129008</v>
      </c>
      <c r="D189" s="137">
        <v>44330</v>
      </c>
      <c r="E189" s="138">
        <v>18.208200000000001</v>
      </c>
      <c r="F189" s="138">
        <v>3.1076000000000001</v>
      </c>
      <c r="G189" s="138">
        <v>2.8071000000000002</v>
      </c>
      <c r="H189" s="138">
        <v>3.7827999999999999</v>
      </c>
      <c r="I189" s="138">
        <v>6.7039</v>
      </c>
      <c r="J189" s="138">
        <v>8.59</v>
      </c>
      <c r="K189" s="138">
        <v>7.1501000000000001</v>
      </c>
      <c r="L189" s="138">
        <v>4.2850000000000001</v>
      </c>
      <c r="M189" s="138">
        <v>5.1710000000000003</v>
      </c>
      <c r="N189" s="138">
        <v>6.8179999999999996</v>
      </c>
      <c r="O189" s="138">
        <v>9.5121000000000002</v>
      </c>
      <c r="P189" s="138">
        <v>8.532</v>
      </c>
      <c r="Q189" s="138">
        <v>8.8623999999999992</v>
      </c>
      <c r="R189" s="138">
        <v>9.1836000000000002</v>
      </c>
      <c r="S189" s="120" t="s">
        <v>2008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34" t="s">
        <v>564</v>
      </c>
      <c r="B190" s="134" t="s">
        <v>575</v>
      </c>
      <c r="C190" s="134">
        <v>128629</v>
      </c>
      <c r="D190" s="137">
        <v>44330</v>
      </c>
      <c r="E190" s="138">
        <v>18.4343</v>
      </c>
      <c r="F190" s="138">
        <v>4.0598999999999998</v>
      </c>
      <c r="G190" s="138">
        <v>-1.6497999999999999</v>
      </c>
      <c r="H190" s="138">
        <v>5.2664999999999997</v>
      </c>
      <c r="I190" s="138">
        <v>8.8978999999999999</v>
      </c>
      <c r="J190" s="138">
        <v>6.7282000000000002</v>
      </c>
      <c r="K190" s="138">
        <v>6.2401</v>
      </c>
      <c r="L190" s="138">
        <v>4.2971000000000004</v>
      </c>
      <c r="M190" s="138">
        <v>5.8343999999999996</v>
      </c>
      <c r="N190" s="138">
        <v>8.4549000000000003</v>
      </c>
      <c r="O190" s="138">
        <v>9.3506999999999998</v>
      </c>
      <c r="P190" s="138">
        <v>8.6509</v>
      </c>
      <c r="Q190" s="138">
        <v>8.9442000000000004</v>
      </c>
      <c r="R190" s="138">
        <v>9.7182999999999993</v>
      </c>
      <c r="S190" s="120" t="s">
        <v>2006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34" t="s">
        <v>564</v>
      </c>
      <c r="B191" s="134" t="s">
        <v>576</v>
      </c>
      <c r="C191" s="134">
        <v>128628</v>
      </c>
      <c r="D191" s="137">
        <v>44330</v>
      </c>
      <c r="E191" s="138">
        <v>18.008400000000002</v>
      </c>
      <c r="F191" s="138">
        <v>3.649</v>
      </c>
      <c r="G191" s="138">
        <v>-2.0939999999999999</v>
      </c>
      <c r="H191" s="138">
        <v>4.8109000000000002</v>
      </c>
      <c r="I191" s="138">
        <v>8.4385999999999992</v>
      </c>
      <c r="J191" s="138">
        <v>6.2667999999999999</v>
      </c>
      <c r="K191" s="138">
        <v>5.7817999999999996</v>
      </c>
      <c r="L191" s="138">
        <v>3.8315000000000001</v>
      </c>
      <c r="M191" s="138">
        <v>5.3605999999999998</v>
      </c>
      <c r="N191" s="138">
        <v>7.9600999999999997</v>
      </c>
      <c r="O191" s="138">
        <v>8.8569999999999993</v>
      </c>
      <c r="P191" s="138">
        <v>8.1731999999999996</v>
      </c>
      <c r="Q191" s="138">
        <v>8.5881000000000007</v>
      </c>
      <c r="R191" s="138">
        <v>9.2217000000000002</v>
      </c>
      <c r="S191" s="120" t="s">
        <v>2006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34" t="s">
        <v>564</v>
      </c>
      <c r="B192" s="134" t="s">
        <v>577</v>
      </c>
      <c r="C192" s="134">
        <v>112342</v>
      </c>
      <c r="D192" s="137">
        <v>44330</v>
      </c>
      <c r="E192" s="138">
        <v>25.203800000000001</v>
      </c>
      <c r="F192" s="138">
        <v>-8.9743999999999993</v>
      </c>
      <c r="G192" s="138">
        <v>-8.2972999999999999</v>
      </c>
      <c r="H192" s="138">
        <v>8.1639999999999997</v>
      </c>
      <c r="I192" s="138">
        <v>6.0446999999999997</v>
      </c>
      <c r="J192" s="138">
        <v>7.1406000000000001</v>
      </c>
      <c r="K192" s="138">
        <v>5.0388999999999999</v>
      </c>
      <c r="L192" s="138">
        <v>4.0374999999999996</v>
      </c>
      <c r="M192" s="138">
        <v>5.1287000000000003</v>
      </c>
      <c r="N192" s="138">
        <v>7.5568999999999997</v>
      </c>
      <c r="O192" s="138">
        <v>8.2448999999999995</v>
      </c>
      <c r="P192" s="138">
        <v>8.0093999999999994</v>
      </c>
      <c r="Q192" s="138">
        <v>8.4679000000000002</v>
      </c>
      <c r="R192" s="138">
        <v>8.7451000000000008</v>
      </c>
      <c r="S192" s="120" t="s">
        <v>2006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34" t="s">
        <v>564</v>
      </c>
      <c r="B193" s="134" t="s">
        <v>578</v>
      </c>
      <c r="C193" s="134">
        <v>120256</v>
      </c>
      <c r="D193" s="137">
        <v>44330</v>
      </c>
      <c r="E193" s="138">
        <v>25.858499999999999</v>
      </c>
      <c r="F193" s="138">
        <v>-8.5358000000000001</v>
      </c>
      <c r="G193" s="138">
        <v>-7.8053999999999997</v>
      </c>
      <c r="H193" s="138">
        <v>8.6245999999999992</v>
      </c>
      <c r="I193" s="138">
        <v>6.4991000000000003</v>
      </c>
      <c r="J193" s="138">
        <v>7.5975000000000001</v>
      </c>
      <c r="K193" s="138">
        <v>5.4987000000000004</v>
      </c>
      <c r="L193" s="138">
        <v>4.5016999999999996</v>
      </c>
      <c r="M193" s="138">
        <v>5.6009000000000002</v>
      </c>
      <c r="N193" s="138">
        <v>8.0463000000000005</v>
      </c>
      <c r="O193" s="138">
        <v>8.7232000000000003</v>
      </c>
      <c r="P193" s="138">
        <v>8.4159000000000006</v>
      </c>
      <c r="Q193" s="138">
        <v>8.9018999999999995</v>
      </c>
      <c r="R193" s="138">
        <v>9.2443000000000008</v>
      </c>
      <c r="S193" s="120" t="s">
        <v>2006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34" t="s">
        <v>564</v>
      </c>
      <c r="B194" s="134" t="s">
        <v>579</v>
      </c>
      <c r="C194" s="134">
        <v>121279</v>
      </c>
      <c r="D194" s="137">
        <v>44330</v>
      </c>
      <c r="E194" s="138">
        <v>19.708100000000002</v>
      </c>
      <c r="F194" s="138">
        <v>0.92610000000000003</v>
      </c>
      <c r="G194" s="138">
        <v>0.92610000000000003</v>
      </c>
      <c r="H194" s="138">
        <v>2.8325</v>
      </c>
      <c r="I194" s="138">
        <v>4.7312000000000003</v>
      </c>
      <c r="J194" s="138">
        <v>6.6128</v>
      </c>
      <c r="K194" s="138">
        <v>6.8432000000000004</v>
      </c>
      <c r="L194" s="138">
        <v>4.0698999999999996</v>
      </c>
      <c r="M194" s="138">
        <v>5.2944000000000004</v>
      </c>
      <c r="N194" s="138">
        <v>7.7929000000000004</v>
      </c>
      <c r="O194" s="138">
        <v>10.013400000000001</v>
      </c>
      <c r="P194" s="138">
        <v>8.3963999999999999</v>
      </c>
      <c r="Q194" s="138">
        <v>8.6346000000000007</v>
      </c>
      <c r="R194" s="138">
        <v>10.1739</v>
      </c>
      <c r="S194" s="120" t="s">
        <v>2006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34" t="s">
        <v>564</v>
      </c>
      <c r="B195" s="134" t="s">
        <v>580</v>
      </c>
      <c r="C195" s="134">
        <v>121280</v>
      </c>
      <c r="D195" s="137">
        <v>44330</v>
      </c>
      <c r="E195" s="138">
        <v>19.392199999999999</v>
      </c>
      <c r="F195" s="138">
        <v>0.56469999999999998</v>
      </c>
      <c r="G195" s="138">
        <v>0.62739999999999996</v>
      </c>
      <c r="H195" s="138">
        <v>2.5017999999999998</v>
      </c>
      <c r="I195" s="138">
        <v>4.4036999999999997</v>
      </c>
      <c r="J195" s="138">
        <v>6.2869000000000002</v>
      </c>
      <c r="K195" s="138">
        <v>6.5182000000000002</v>
      </c>
      <c r="L195" s="138">
        <v>3.7355</v>
      </c>
      <c r="M195" s="138">
        <v>4.9474999999999998</v>
      </c>
      <c r="N195" s="138">
        <v>7.4306999999999999</v>
      </c>
      <c r="O195" s="138">
        <v>9.6798000000000002</v>
      </c>
      <c r="P195" s="138">
        <v>8.1234999999999999</v>
      </c>
      <c r="Q195" s="138">
        <v>8.4206000000000003</v>
      </c>
      <c r="R195" s="138">
        <v>9.8056000000000001</v>
      </c>
      <c r="S195" s="120" t="s">
        <v>2006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34" t="s">
        <v>564</v>
      </c>
      <c r="B196" s="134" t="s">
        <v>581</v>
      </c>
      <c r="C196" s="134">
        <v>147217</v>
      </c>
      <c r="D196" s="137"/>
      <c r="E196" s="138"/>
      <c r="F196" s="138"/>
      <c r="G196" s="138"/>
      <c r="H196" s="138"/>
      <c r="I196" s="138"/>
      <c r="J196" s="138"/>
      <c r="K196" s="138"/>
      <c r="L196" s="138"/>
      <c r="M196" s="138"/>
      <c r="N196" s="138"/>
      <c r="O196" s="138"/>
      <c r="P196" s="138"/>
      <c r="Q196" s="138"/>
      <c r="R196" s="138"/>
      <c r="S196" s="120" t="s">
        <v>2006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34" t="s">
        <v>564</v>
      </c>
      <c r="B197" s="134" t="s">
        <v>582</v>
      </c>
      <c r="C197" s="134">
        <v>147223</v>
      </c>
      <c r="D197" s="137"/>
      <c r="E197" s="138"/>
      <c r="F197" s="138"/>
      <c r="G197" s="138"/>
      <c r="H197" s="138"/>
      <c r="I197" s="138"/>
      <c r="J197" s="138"/>
      <c r="K197" s="138"/>
      <c r="L197" s="138"/>
      <c r="M197" s="138"/>
      <c r="N197" s="138"/>
      <c r="O197" s="138"/>
      <c r="P197" s="138"/>
      <c r="Q197" s="138"/>
      <c r="R197" s="138"/>
      <c r="S197" s="120" t="s">
        <v>2006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34" t="s">
        <v>564</v>
      </c>
      <c r="B198" s="134" t="s">
        <v>583</v>
      </c>
      <c r="C198" s="134">
        <v>118232</v>
      </c>
      <c r="D198" s="137">
        <v>44330</v>
      </c>
      <c r="E198" s="138">
        <v>1820.3434999999999</v>
      </c>
      <c r="F198" s="138">
        <v>-2.6835</v>
      </c>
      <c r="G198" s="138">
        <v>-3.6008</v>
      </c>
      <c r="H198" s="138">
        <v>3.4975000000000001</v>
      </c>
      <c r="I198" s="138">
        <v>9.3247</v>
      </c>
      <c r="J198" s="138">
        <v>3.6004999999999998</v>
      </c>
      <c r="K198" s="138">
        <v>8.4597999999999995</v>
      </c>
      <c r="L198" s="138">
        <v>2.6097999999999999</v>
      </c>
      <c r="M198" s="138">
        <v>4.0979000000000001</v>
      </c>
      <c r="N198" s="138">
        <v>6.2679999999999998</v>
      </c>
      <c r="O198" s="138">
        <v>8.1536000000000008</v>
      </c>
      <c r="P198" s="138">
        <v>7.3985000000000003</v>
      </c>
      <c r="Q198" s="138">
        <v>7.4116999999999997</v>
      </c>
      <c r="R198" s="138">
        <v>8.2309000000000001</v>
      </c>
      <c r="S198" s="120" t="s">
        <v>2006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34" t="s">
        <v>564</v>
      </c>
      <c r="B199" s="134" t="s">
        <v>584</v>
      </c>
      <c r="C199" s="134">
        <v>120444</v>
      </c>
      <c r="D199" s="137">
        <v>44330</v>
      </c>
      <c r="E199" s="138">
        <v>1919.1007</v>
      </c>
      <c r="F199" s="138">
        <v>-2.2639999999999998</v>
      </c>
      <c r="G199" s="138">
        <v>-3.1810999999999998</v>
      </c>
      <c r="H199" s="138">
        <v>3.9177</v>
      </c>
      <c r="I199" s="138">
        <v>9.7461000000000002</v>
      </c>
      <c r="J199" s="138">
        <v>4.0218999999999996</v>
      </c>
      <c r="K199" s="138">
        <v>8.8890999999999991</v>
      </c>
      <c r="L199" s="138">
        <v>3.0362</v>
      </c>
      <c r="M199" s="138">
        <v>4.5311000000000003</v>
      </c>
      <c r="N199" s="138">
        <v>6.7237999999999998</v>
      </c>
      <c r="O199" s="138">
        <v>8.6166</v>
      </c>
      <c r="P199" s="138">
        <v>7.8464999999999998</v>
      </c>
      <c r="Q199" s="138">
        <v>8.0516000000000005</v>
      </c>
      <c r="R199" s="138">
        <v>8.7088000000000001</v>
      </c>
      <c r="S199" s="120" t="s">
        <v>2006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34" t="s">
        <v>564</v>
      </c>
      <c r="B200" s="134" t="s">
        <v>1851</v>
      </c>
      <c r="C200" s="134">
        <v>148534</v>
      </c>
      <c r="D200" s="137">
        <v>44330</v>
      </c>
      <c r="E200" s="138">
        <v>10.263400000000001</v>
      </c>
      <c r="F200" s="138">
        <v>-5.3329000000000004</v>
      </c>
      <c r="G200" s="138">
        <v>-4.7398999999999996</v>
      </c>
      <c r="H200" s="138">
        <v>1.6263000000000001</v>
      </c>
      <c r="I200" s="138">
        <v>4.0198</v>
      </c>
      <c r="J200" s="138">
        <v>6.1003999999999996</v>
      </c>
      <c r="K200" s="138">
        <v>7.5896999999999997</v>
      </c>
      <c r="L200" s="138">
        <v>4.2849000000000004</v>
      </c>
      <c r="M200" s="138"/>
      <c r="N200" s="138"/>
      <c r="O200" s="138"/>
      <c r="P200" s="138"/>
      <c r="Q200" s="138">
        <v>4.7127999999999997</v>
      </c>
      <c r="R200" s="138"/>
      <c r="S200" s="120" t="s">
        <v>2005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34" t="s">
        <v>564</v>
      </c>
      <c r="B201" s="134" t="s">
        <v>1852</v>
      </c>
      <c r="C201" s="134">
        <v>148535</v>
      </c>
      <c r="D201" s="137">
        <v>44330</v>
      </c>
      <c r="E201" s="138">
        <v>10.2317</v>
      </c>
      <c r="F201" s="138">
        <v>-5.8841999999999999</v>
      </c>
      <c r="G201" s="138">
        <v>-5.3487</v>
      </c>
      <c r="H201" s="138">
        <v>1.1214</v>
      </c>
      <c r="I201" s="138">
        <v>3.47</v>
      </c>
      <c r="J201" s="138">
        <v>5.5563000000000002</v>
      </c>
      <c r="K201" s="138">
        <v>7.0284000000000004</v>
      </c>
      <c r="L201" s="138">
        <v>3.7214</v>
      </c>
      <c r="M201" s="138"/>
      <c r="N201" s="138"/>
      <c r="O201" s="138"/>
      <c r="P201" s="138"/>
      <c r="Q201" s="138">
        <v>4.1456</v>
      </c>
      <c r="R201" s="138"/>
      <c r="S201" s="120" t="s">
        <v>2005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34" t="s">
        <v>564</v>
      </c>
      <c r="B202" s="134" t="s">
        <v>585</v>
      </c>
      <c r="C202" s="134">
        <v>123690</v>
      </c>
      <c r="D202" s="137">
        <v>44330</v>
      </c>
      <c r="E202" s="138">
        <v>50.770200000000003</v>
      </c>
      <c r="F202" s="138">
        <v>3.7031999999999998</v>
      </c>
      <c r="G202" s="138">
        <v>-2.7313000000000001</v>
      </c>
      <c r="H202" s="138">
        <v>8.9196000000000009</v>
      </c>
      <c r="I202" s="138">
        <v>8.1595999999999993</v>
      </c>
      <c r="J202" s="138">
        <v>6.8186</v>
      </c>
      <c r="K202" s="138">
        <v>5.2714999999999996</v>
      </c>
      <c r="L202" s="138">
        <v>3.3195999999999999</v>
      </c>
      <c r="M202" s="138">
        <v>4.7976000000000001</v>
      </c>
      <c r="N202" s="138">
        <v>7.3571999999999997</v>
      </c>
      <c r="O202" s="138">
        <v>9.0870999999999995</v>
      </c>
      <c r="P202" s="138">
        <v>8.3216000000000001</v>
      </c>
      <c r="Q202" s="138">
        <v>7.5266000000000002</v>
      </c>
      <c r="R202" s="138">
        <v>9.3734999999999999</v>
      </c>
      <c r="S202" s="120" t="s">
        <v>2006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34" t="s">
        <v>564</v>
      </c>
      <c r="B203" s="134" t="s">
        <v>586</v>
      </c>
      <c r="C203" s="134">
        <v>123693</v>
      </c>
      <c r="D203" s="137">
        <v>44330</v>
      </c>
      <c r="E203" s="138">
        <v>52.0152</v>
      </c>
      <c r="F203" s="138">
        <v>4.1059999999999999</v>
      </c>
      <c r="G203" s="138">
        <v>-2.3386</v>
      </c>
      <c r="H203" s="138">
        <v>9.3294999999999995</v>
      </c>
      <c r="I203" s="138">
        <v>8.5639000000000003</v>
      </c>
      <c r="J203" s="138">
        <v>7.2271000000000001</v>
      </c>
      <c r="K203" s="138">
        <v>5.6942000000000004</v>
      </c>
      <c r="L203" s="138">
        <v>3.7473999999999998</v>
      </c>
      <c r="M203" s="138">
        <v>5.2294</v>
      </c>
      <c r="N203" s="138">
        <v>7.8007999999999997</v>
      </c>
      <c r="O203" s="138">
        <v>9.4762000000000004</v>
      </c>
      <c r="P203" s="138">
        <v>8.7072000000000003</v>
      </c>
      <c r="Q203" s="138">
        <v>8.9772999999999996</v>
      </c>
      <c r="R203" s="138">
        <v>9.7664000000000009</v>
      </c>
      <c r="S203" s="120" t="s">
        <v>2006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34" t="s">
        <v>564</v>
      </c>
      <c r="B204" s="134" t="s">
        <v>587</v>
      </c>
      <c r="C204" s="134">
        <v>119795</v>
      </c>
      <c r="D204" s="137">
        <v>44330</v>
      </c>
      <c r="E204" s="138">
        <v>20.305800000000001</v>
      </c>
      <c r="F204" s="138">
        <v>-0.62909999999999999</v>
      </c>
      <c r="G204" s="138">
        <v>-0.77890000000000004</v>
      </c>
      <c r="H204" s="138">
        <v>2.2606999999999999</v>
      </c>
      <c r="I204" s="138">
        <v>5.7648000000000001</v>
      </c>
      <c r="J204" s="138">
        <v>7.7649999999999997</v>
      </c>
      <c r="K204" s="138">
        <v>6.5301999999999998</v>
      </c>
      <c r="L204" s="138">
        <v>3.7734000000000001</v>
      </c>
      <c r="M204" s="138">
        <v>5.1532</v>
      </c>
      <c r="N204" s="138">
        <v>7.4762000000000004</v>
      </c>
      <c r="O204" s="138">
        <v>8.8861000000000008</v>
      </c>
      <c r="P204" s="138">
        <v>8.4210999999999991</v>
      </c>
      <c r="Q204" s="138">
        <v>8.5077999999999996</v>
      </c>
      <c r="R204" s="138">
        <v>9.8131000000000004</v>
      </c>
      <c r="S204" s="120" t="s">
        <v>2006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34" t="s">
        <v>564</v>
      </c>
      <c r="B205" s="134" t="s">
        <v>588</v>
      </c>
      <c r="C205" s="134">
        <v>118078</v>
      </c>
      <c r="D205" s="137">
        <v>44330</v>
      </c>
      <c r="E205" s="138">
        <v>19.5824</v>
      </c>
      <c r="F205" s="138">
        <v>-1.0250999999999999</v>
      </c>
      <c r="G205" s="138">
        <v>-1.1803999999999999</v>
      </c>
      <c r="H205" s="138">
        <v>1.8912</v>
      </c>
      <c r="I205" s="138">
        <v>5.3898999999999999</v>
      </c>
      <c r="J205" s="138">
        <v>7.3807999999999998</v>
      </c>
      <c r="K205" s="138">
        <v>6.1348000000000003</v>
      </c>
      <c r="L205" s="138">
        <v>3.3719000000000001</v>
      </c>
      <c r="M205" s="138">
        <v>4.7416</v>
      </c>
      <c r="N205" s="138">
        <v>7.0498000000000003</v>
      </c>
      <c r="O205" s="138">
        <v>8.4456000000000007</v>
      </c>
      <c r="P205" s="138">
        <v>7.9509999999999996</v>
      </c>
      <c r="Q205" s="138">
        <v>5.0438000000000001</v>
      </c>
      <c r="R205" s="138">
        <v>9.3795999999999999</v>
      </c>
      <c r="S205" s="120" t="s">
        <v>2006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34" t="s">
        <v>564</v>
      </c>
      <c r="B206" s="134" t="s">
        <v>589</v>
      </c>
      <c r="C206" s="134">
        <v>105823</v>
      </c>
      <c r="D206" s="137">
        <v>44330</v>
      </c>
      <c r="E206" s="138">
        <v>27.596499999999999</v>
      </c>
      <c r="F206" s="138">
        <v>-4.9584999999999999</v>
      </c>
      <c r="G206" s="138">
        <v>-2.8210000000000002</v>
      </c>
      <c r="H206" s="138">
        <v>0.79369999999999996</v>
      </c>
      <c r="I206" s="138">
        <v>3.6707000000000001</v>
      </c>
      <c r="J206" s="138">
        <v>5.5195999999999996</v>
      </c>
      <c r="K206" s="138">
        <v>5.0316999999999998</v>
      </c>
      <c r="L206" s="138">
        <v>2.4860000000000002</v>
      </c>
      <c r="M206" s="138">
        <v>3.6558000000000002</v>
      </c>
      <c r="N206" s="138">
        <v>5.7478999999999996</v>
      </c>
      <c r="O206" s="138">
        <v>8.1085999999999991</v>
      </c>
      <c r="P206" s="138">
        <v>7.4997999999999996</v>
      </c>
      <c r="Q206" s="138">
        <v>7.5384000000000002</v>
      </c>
      <c r="R206" s="138">
        <v>7.8757000000000001</v>
      </c>
      <c r="S206" s="120" t="s">
        <v>2006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34" t="s">
        <v>564</v>
      </c>
      <c r="B207" s="134" t="s">
        <v>590</v>
      </c>
      <c r="C207" s="134">
        <v>120338</v>
      </c>
      <c r="D207" s="137">
        <v>44330</v>
      </c>
      <c r="E207" s="138">
        <v>29.122399999999999</v>
      </c>
      <c r="F207" s="138">
        <v>-4.4481999999999999</v>
      </c>
      <c r="G207" s="138">
        <v>-2.2972999999999999</v>
      </c>
      <c r="H207" s="138">
        <v>1.3252999999999999</v>
      </c>
      <c r="I207" s="138">
        <v>4.2144000000000004</v>
      </c>
      <c r="J207" s="138">
        <v>6.0677000000000003</v>
      </c>
      <c r="K207" s="138">
        <v>5.5887000000000002</v>
      </c>
      <c r="L207" s="138">
        <v>3.0438999999999998</v>
      </c>
      <c r="M207" s="138">
        <v>4.2122999999999999</v>
      </c>
      <c r="N207" s="138">
        <v>6.3234000000000004</v>
      </c>
      <c r="O207" s="138">
        <v>8.6960999999999995</v>
      </c>
      <c r="P207" s="138">
        <v>8.1499000000000006</v>
      </c>
      <c r="Q207" s="138">
        <v>8.1074999999999999</v>
      </c>
      <c r="R207" s="138">
        <v>8.4604999999999997</v>
      </c>
      <c r="S207" s="120" t="s">
        <v>2006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34" t="s">
        <v>564</v>
      </c>
      <c r="B208" s="134" t="s">
        <v>1853</v>
      </c>
      <c r="C208" s="134">
        <v>148419</v>
      </c>
      <c r="D208" s="137">
        <v>44330</v>
      </c>
      <c r="E208" s="138">
        <v>10.348000000000001</v>
      </c>
      <c r="F208" s="138">
        <v>-0.35270000000000001</v>
      </c>
      <c r="G208" s="138">
        <v>-0.58779999999999999</v>
      </c>
      <c r="H208" s="138">
        <v>1.5625</v>
      </c>
      <c r="I208" s="138">
        <v>6.4151999999999996</v>
      </c>
      <c r="J208" s="138">
        <v>6.6856</v>
      </c>
      <c r="K208" s="138">
        <v>7.1044999999999998</v>
      </c>
      <c r="L208" s="138">
        <v>3.9182000000000001</v>
      </c>
      <c r="M208" s="138">
        <v>4.6471999999999998</v>
      </c>
      <c r="N208" s="138"/>
      <c r="O208" s="138"/>
      <c r="P208" s="138"/>
      <c r="Q208" s="138">
        <v>4.3204000000000002</v>
      </c>
      <c r="R208" s="138"/>
      <c r="S208" s="120" t="s">
        <v>2005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34" t="s">
        <v>564</v>
      </c>
      <c r="B209" s="134" t="s">
        <v>1854</v>
      </c>
      <c r="C209" s="134">
        <v>148416</v>
      </c>
      <c r="D209" s="137">
        <v>44330</v>
      </c>
      <c r="E209" s="138">
        <v>10.3101</v>
      </c>
      <c r="F209" s="138">
        <v>-0.88500000000000001</v>
      </c>
      <c r="G209" s="138">
        <v>-1.0620000000000001</v>
      </c>
      <c r="H209" s="138">
        <v>1.1129</v>
      </c>
      <c r="I209" s="138">
        <v>5.9814999999999996</v>
      </c>
      <c r="J209" s="138">
        <v>6.2291999999999996</v>
      </c>
      <c r="K209" s="138">
        <v>6.6440000000000001</v>
      </c>
      <c r="L209" s="138">
        <v>3.4647999999999999</v>
      </c>
      <c r="M209" s="138">
        <v>4.1805000000000003</v>
      </c>
      <c r="N209" s="138"/>
      <c r="O209" s="138"/>
      <c r="P209" s="138"/>
      <c r="Q209" s="138">
        <v>3.8498999999999999</v>
      </c>
      <c r="R209" s="138"/>
      <c r="S209" s="120" t="s">
        <v>2005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34" t="s">
        <v>564</v>
      </c>
      <c r="B210" s="134" t="s">
        <v>591</v>
      </c>
      <c r="C210" s="134">
        <v>134545</v>
      </c>
      <c r="D210" s="137">
        <v>44330</v>
      </c>
      <c r="E210" s="138">
        <v>16.268899999999999</v>
      </c>
      <c r="F210" s="138">
        <v>1.234</v>
      </c>
      <c r="G210" s="138">
        <v>-1.7946</v>
      </c>
      <c r="H210" s="138">
        <v>4.8441000000000001</v>
      </c>
      <c r="I210" s="138">
        <v>5.7013999999999996</v>
      </c>
      <c r="J210" s="138">
        <v>6.0616000000000003</v>
      </c>
      <c r="K210" s="138">
        <v>7.1058000000000003</v>
      </c>
      <c r="L210" s="138">
        <v>3.7715000000000001</v>
      </c>
      <c r="M210" s="138">
        <v>5.2483000000000004</v>
      </c>
      <c r="N210" s="138">
        <v>7.3323</v>
      </c>
      <c r="O210" s="138">
        <v>9.2350999999999992</v>
      </c>
      <c r="P210" s="138">
        <v>8.3053000000000008</v>
      </c>
      <c r="Q210" s="138">
        <v>8.4451999999999998</v>
      </c>
      <c r="R210" s="138">
        <v>9.7355999999999998</v>
      </c>
      <c r="S210" s="120" t="s">
        <v>2006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34" t="s">
        <v>564</v>
      </c>
      <c r="B211" s="134" t="s">
        <v>592</v>
      </c>
      <c r="C211" s="134">
        <v>134547</v>
      </c>
      <c r="D211" s="137">
        <v>44330</v>
      </c>
      <c r="E211" s="138">
        <v>16.587599999999998</v>
      </c>
      <c r="F211" s="138">
        <v>1.6505000000000001</v>
      </c>
      <c r="G211" s="138">
        <v>-1.3201000000000001</v>
      </c>
      <c r="H211" s="138">
        <v>5.2864000000000004</v>
      </c>
      <c r="I211" s="138">
        <v>6.16</v>
      </c>
      <c r="J211" s="138">
        <v>6.5284000000000004</v>
      </c>
      <c r="K211" s="138">
        <v>7.5810000000000004</v>
      </c>
      <c r="L211" s="138">
        <v>4.2598000000000003</v>
      </c>
      <c r="M211" s="138">
        <v>5.7503000000000002</v>
      </c>
      <c r="N211" s="138">
        <v>7.8532000000000002</v>
      </c>
      <c r="O211" s="138">
        <v>9.7231000000000005</v>
      </c>
      <c r="P211" s="138">
        <v>8.6824999999999992</v>
      </c>
      <c r="Q211" s="138">
        <v>8.7962000000000007</v>
      </c>
      <c r="R211" s="138">
        <v>10.2456</v>
      </c>
      <c r="S211" s="120" t="s">
        <v>2006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34" t="s">
        <v>564</v>
      </c>
      <c r="B212" s="134" t="s">
        <v>593</v>
      </c>
      <c r="C212" s="134">
        <v>138566</v>
      </c>
      <c r="D212" s="137">
        <v>44330</v>
      </c>
      <c r="E212" s="138">
        <v>19.197399999999998</v>
      </c>
      <c r="F212" s="138">
        <v>-7.9820000000000002</v>
      </c>
      <c r="G212" s="138">
        <v>-8.1067999999999998</v>
      </c>
      <c r="H212" s="138">
        <v>0.35310000000000002</v>
      </c>
      <c r="I212" s="138">
        <v>6.3030999999999997</v>
      </c>
      <c r="J212" s="138">
        <v>9.3870000000000005</v>
      </c>
      <c r="K212" s="138">
        <v>6.3848000000000003</v>
      </c>
      <c r="L212" s="138">
        <v>3.5790999999999999</v>
      </c>
      <c r="M212" s="138">
        <v>5.1090999999999998</v>
      </c>
      <c r="N212" s="138">
        <v>6.7565999999999997</v>
      </c>
      <c r="O212" s="138">
        <v>8.7042999999999999</v>
      </c>
      <c r="P212" s="138">
        <v>7.8103999999999996</v>
      </c>
      <c r="Q212" s="138">
        <v>8.2898999999999994</v>
      </c>
      <c r="R212" s="138">
        <v>9.2317</v>
      </c>
      <c r="S212" s="120" t="s">
        <v>2006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34" t="s">
        <v>564</v>
      </c>
      <c r="B213" s="134" t="s">
        <v>594</v>
      </c>
      <c r="C213" s="134">
        <v>138564</v>
      </c>
      <c r="D213" s="137">
        <v>44330</v>
      </c>
      <c r="E213" s="138">
        <v>19.965</v>
      </c>
      <c r="F213" s="138">
        <v>-7.4012000000000002</v>
      </c>
      <c r="G213" s="138">
        <v>-7.6127000000000002</v>
      </c>
      <c r="H213" s="138">
        <v>0.86199999999999999</v>
      </c>
      <c r="I213" s="138">
        <v>6.7819000000000003</v>
      </c>
      <c r="J213" s="138">
        <v>9.8712999999999997</v>
      </c>
      <c r="K213" s="138">
        <v>6.8636999999999997</v>
      </c>
      <c r="L213" s="138">
        <v>4.0521000000000003</v>
      </c>
      <c r="M213" s="138">
        <v>5.5903999999999998</v>
      </c>
      <c r="N213" s="138">
        <v>7.2561999999999998</v>
      </c>
      <c r="O213" s="138">
        <v>9.2334999999999994</v>
      </c>
      <c r="P213" s="138">
        <v>8.3413000000000004</v>
      </c>
      <c r="Q213" s="138">
        <v>8.8095999999999997</v>
      </c>
      <c r="R213" s="138">
        <v>9.7417999999999996</v>
      </c>
      <c r="S213" s="120" t="s">
        <v>2006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34" t="s">
        <v>564</v>
      </c>
      <c r="B214" s="134" t="s">
        <v>595</v>
      </c>
      <c r="C214" s="134">
        <v>125503</v>
      </c>
      <c r="D214" s="137">
        <v>44330</v>
      </c>
      <c r="E214" s="138">
        <v>2578.7035000000001</v>
      </c>
      <c r="F214" s="138">
        <v>5.2896000000000001</v>
      </c>
      <c r="G214" s="138">
        <v>-0.67279999999999995</v>
      </c>
      <c r="H214" s="138">
        <v>7.8418000000000001</v>
      </c>
      <c r="I214" s="138">
        <v>5.2428999999999997</v>
      </c>
      <c r="J214" s="138">
        <v>7.6247999999999996</v>
      </c>
      <c r="K214" s="138">
        <v>5.0128000000000004</v>
      </c>
      <c r="L214" s="138">
        <v>3.1484000000000001</v>
      </c>
      <c r="M214" s="138">
        <v>4.8582000000000001</v>
      </c>
      <c r="N214" s="138">
        <v>7.0881999999999996</v>
      </c>
      <c r="O214" s="138">
        <v>9.0405999999999995</v>
      </c>
      <c r="P214" s="138">
        <v>8.4305000000000003</v>
      </c>
      <c r="Q214" s="138">
        <v>8.8612000000000002</v>
      </c>
      <c r="R214" s="138">
        <v>9.3818000000000001</v>
      </c>
      <c r="S214" s="120" t="s">
        <v>2006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34" t="s">
        <v>564</v>
      </c>
      <c r="B215" s="134" t="s">
        <v>596</v>
      </c>
      <c r="C215" s="134">
        <v>125498</v>
      </c>
      <c r="D215" s="137">
        <v>44330</v>
      </c>
      <c r="E215" s="138">
        <v>2473.2422999999999</v>
      </c>
      <c r="F215" s="138">
        <v>4.8197000000000001</v>
      </c>
      <c r="G215" s="138">
        <v>-1.1427</v>
      </c>
      <c r="H215" s="138">
        <v>7.3710000000000004</v>
      </c>
      <c r="I215" s="138">
        <v>4.7717999999999998</v>
      </c>
      <c r="J215" s="138">
        <v>7.1515000000000004</v>
      </c>
      <c r="K215" s="138">
        <v>4.5385999999999997</v>
      </c>
      <c r="L215" s="138">
        <v>2.6722000000000001</v>
      </c>
      <c r="M215" s="138">
        <v>4.3719999999999999</v>
      </c>
      <c r="N215" s="138">
        <v>6.5856000000000003</v>
      </c>
      <c r="O215" s="138">
        <v>8.5185999999999993</v>
      </c>
      <c r="P215" s="138">
        <v>7.8601000000000001</v>
      </c>
      <c r="Q215" s="138">
        <v>8.1171000000000006</v>
      </c>
      <c r="R215" s="138">
        <v>8.8696999999999999</v>
      </c>
      <c r="S215" s="120" t="s">
        <v>2006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34" t="s">
        <v>564</v>
      </c>
      <c r="B216" s="134" t="s">
        <v>597</v>
      </c>
      <c r="C216" s="134">
        <v>100784</v>
      </c>
      <c r="D216" s="137">
        <v>44330</v>
      </c>
      <c r="E216" s="138">
        <v>34.045299999999997</v>
      </c>
      <c r="F216" s="138">
        <v>2.0371999999999999</v>
      </c>
      <c r="G216" s="138">
        <v>2.4662999999999999</v>
      </c>
      <c r="H216" s="138">
        <v>2.3290000000000002</v>
      </c>
      <c r="I216" s="138">
        <v>2.8365</v>
      </c>
      <c r="J216" s="138">
        <v>3.7073999999999998</v>
      </c>
      <c r="K216" s="138">
        <v>3.7338</v>
      </c>
      <c r="L216" s="138">
        <v>3.2376999999999998</v>
      </c>
      <c r="M216" s="138">
        <v>3.8420000000000001</v>
      </c>
      <c r="N216" s="138">
        <v>5.5419</v>
      </c>
      <c r="O216" s="138">
        <v>7.9340999999999999</v>
      </c>
      <c r="P216" s="138">
        <v>7.1490999999999998</v>
      </c>
      <c r="Q216" s="138">
        <v>7.7656999999999998</v>
      </c>
      <c r="R216" s="138">
        <v>7.6646999999999998</v>
      </c>
      <c r="S216" s="120" t="s">
        <v>2006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34" t="s">
        <v>564</v>
      </c>
      <c r="B217" s="134" t="s">
        <v>598</v>
      </c>
      <c r="C217" s="134">
        <v>119625</v>
      </c>
      <c r="D217" s="137">
        <v>44330</v>
      </c>
      <c r="E217" s="138">
        <v>34.322499999999998</v>
      </c>
      <c r="F217" s="138">
        <v>2.1802999999999999</v>
      </c>
      <c r="G217" s="138">
        <v>2.6236999999999999</v>
      </c>
      <c r="H217" s="138">
        <v>2.4775</v>
      </c>
      <c r="I217" s="138">
        <v>2.7450000000000001</v>
      </c>
      <c r="J217" s="138">
        <v>3.7643</v>
      </c>
      <c r="K217" s="138">
        <v>3.8986000000000001</v>
      </c>
      <c r="L217" s="138">
        <v>3.4194</v>
      </c>
      <c r="M217" s="138">
        <v>4.0094000000000003</v>
      </c>
      <c r="N217" s="138">
        <v>5.7053000000000003</v>
      </c>
      <c r="O217" s="138">
        <v>8.0852000000000004</v>
      </c>
      <c r="P217" s="138">
        <v>7.2598000000000003</v>
      </c>
      <c r="Q217" s="138">
        <v>7.8924000000000003</v>
      </c>
      <c r="R217" s="138">
        <v>7.819</v>
      </c>
      <c r="S217" s="120" t="s">
        <v>2006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34" t="s">
        <v>564</v>
      </c>
      <c r="B218" s="134" t="s">
        <v>599</v>
      </c>
      <c r="C218" s="134">
        <v>147636</v>
      </c>
      <c r="D218" s="137">
        <v>44330</v>
      </c>
      <c r="E218" s="138">
        <v>11.4215</v>
      </c>
      <c r="F218" s="138">
        <v>3.8357000000000001</v>
      </c>
      <c r="G218" s="138">
        <v>-1.8106</v>
      </c>
      <c r="H218" s="138">
        <v>11.1174</v>
      </c>
      <c r="I218" s="138">
        <v>7.6694000000000004</v>
      </c>
      <c r="J218" s="138">
        <v>10.207000000000001</v>
      </c>
      <c r="K218" s="138">
        <v>6.5494000000000003</v>
      </c>
      <c r="L218" s="138">
        <v>3.8111000000000002</v>
      </c>
      <c r="M218" s="138">
        <v>5.3798000000000004</v>
      </c>
      <c r="N218" s="138">
        <v>8.2453000000000003</v>
      </c>
      <c r="O218" s="138"/>
      <c r="P218" s="138"/>
      <c r="Q218" s="138">
        <v>8.6928000000000001</v>
      </c>
      <c r="R218" s="138"/>
      <c r="S218" s="120" t="s">
        <v>2008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34" t="s">
        <v>564</v>
      </c>
      <c r="B219" s="134" t="s">
        <v>600</v>
      </c>
      <c r="C219" s="134">
        <v>147635</v>
      </c>
      <c r="D219" s="137">
        <v>44330</v>
      </c>
      <c r="E219" s="138">
        <v>11.327</v>
      </c>
      <c r="F219" s="138">
        <v>3.3841000000000001</v>
      </c>
      <c r="G219" s="138">
        <v>-2.2553000000000001</v>
      </c>
      <c r="H219" s="138">
        <v>10.7018</v>
      </c>
      <c r="I219" s="138">
        <v>7.2473999999999998</v>
      </c>
      <c r="J219" s="138">
        <v>9.76</v>
      </c>
      <c r="K219" s="138">
        <v>6.0495000000000001</v>
      </c>
      <c r="L219" s="138">
        <v>3.3060999999999998</v>
      </c>
      <c r="M219" s="138">
        <v>4.8689</v>
      </c>
      <c r="N219" s="138">
        <v>7.7069000000000001</v>
      </c>
      <c r="O219" s="138"/>
      <c r="P219" s="138"/>
      <c r="Q219" s="138">
        <v>8.1280000000000001</v>
      </c>
      <c r="R219" s="138"/>
      <c r="S219" s="120" t="s">
        <v>2008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34" t="s">
        <v>564</v>
      </c>
      <c r="B220" s="134" t="s">
        <v>1855</v>
      </c>
      <c r="C220" s="134">
        <v>148656</v>
      </c>
      <c r="D220" s="137">
        <v>44330</v>
      </c>
      <c r="E220" s="138">
        <v>1015.1679</v>
      </c>
      <c r="F220" s="138">
        <v>-6.3653000000000004</v>
      </c>
      <c r="G220" s="138">
        <v>-4.8867000000000003</v>
      </c>
      <c r="H220" s="138">
        <v>3.3485</v>
      </c>
      <c r="I220" s="138">
        <v>6.9856999999999996</v>
      </c>
      <c r="J220" s="138">
        <v>10.244999999999999</v>
      </c>
      <c r="K220" s="138">
        <v>7.6398999999999999</v>
      </c>
      <c r="L220" s="138"/>
      <c r="M220" s="138"/>
      <c r="N220" s="138"/>
      <c r="O220" s="138"/>
      <c r="P220" s="138"/>
      <c r="Q220" s="138">
        <v>5.4276999999999997</v>
      </c>
      <c r="R220" s="138"/>
      <c r="S220" s="120" t="s">
        <v>2005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34" t="s">
        <v>564</v>
      </c>
      <c r="B221" s="134" t="s">
        <v>1856</v>
      </c>
      <c r="C221" s="134">
        <v>148655</v>
      </c>
      <c r="D221" s="137">
        <v>44330</v>
      </c>
      <c r="E221" s="138">
        <v>1013.7344000000001</v>
      </c>
      <c r="F221" s="138">
        <v>-6.8636999999999997</v>
      </c>
      <c r="G221" s="138">
        <v>-5.3852000000000002</v>
      </c>
      <c r="H221" s="138">
        <v>2.8485999999999998</v>
      </c>
      <c r="I221" s="138">
        <v>6.4847000000000001</v>
      </c>
      <c r="J221" s="138">
        <v>9.7408000000000001</v>
      </c>
      <c r="K221" s="138">
        <v>7.1298000000000004</v>
      </c>
      <c r="L221" s="138"/>
      <c r="M221" s="138"/>
      <c r="N221" s="138"/>
      <c r="O221" s="138"/>
      <c r="P221" s="138"/>
      <c r="Q221" s="138">
        <v>4.9147999999999996</v>
      </c>
      <c r="R221" s="138"/>
      <c r="S221" s="120" t="s">
        <v>2005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34" t="s">
        <v>564</v>
      </c>
      <c r="B222" s="134" t="s">
        <v>601</v>
      </c>
      <c r="C222" s="134">
        <v>126940</v>
      </c>
      <c r="D222" s="137">
        <v>44330</v>
      </c>
      <c r="E222" s="138">
        <v>16.352799999999998</v>
      </c>
      <c r="F222" s="138">
        <v>-2.2317999999999998</v>
      </c>
      <c r="G222" s="138">
        <v>-0.89270000000000005</v>
      </c>
      <c r="H222" s="138">
        <v>1.3077000000000001</v>
      </c>
      <c r="I222" s="138">
        <v>4.4237000000000002</v>
      </c>
      <c r="J222" s="138">
        <v>5.4385000000000003</v>
      </c>
      <c r="K222" s="138">
        <v>4.6950000000000003</v>
      </c>
      <c r="L222" s="138">
        <v>2.6819000000000002</v>
      </c>
      <c r="M222" s="138">
        <v>3.8759000000000001</v>
      </c>
      <c r="N222" s="138">
        <v>5.6013999999999999</v>
      </c>
      <c r="O222" s="138">
        <v>4.5731999999999999</v>
      </c>
      <c r="P222" s="138">
        <v>5.9249999999999998</v>
      </c>
      <c r="Q222" s="138">
        <v>6.9897</v>
      </c>
      <c r="R222" s="138">
        <v>7.5118</v>
      </c>
      <c r="S222" s="120" t="s">
        <v>2006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34" t="s">
        <v>564</v>
      </c>
      <c r="B223" s="134" t="s">
        <v>602</v>
      </c>
      <c r="C223" s="134">
        <v>126939</v>
      </c>
      <c r="D223" s="137">
        <v>44330</v>
      </c>
      <c r="E223" s="138">
        <v>16.244499999999999</v>
      </c>
      <c r="F223" s="138">
        <v>-2.2465999999999999</v>
      </c>
      <c r="G223" s="138">
        <v>-0.97360000000000002</v>
      </c>
      <c r="H223" s="138">
        <v>1.22</v>
      </c>
      <c r="I223" s="138">
        <v>4.3567</v>
      </c>
      <c r="J223" s="138">
        <v>5.3615000000000004</v>
      </c>
      <c r="K223" s="138">
        <v>4.6256000000000004</v>
      </c>
      <c r="L223" s="138">
        <v>2.6151</v>
      </c>
      <c r="M223" s="138">
        <v>3.8214000000000001</v>
      </c>
      <c r="N223" s="138">
        <v>5.5488999999999997</v>
      </c>
      <c r="O223" s="138">
        <v>4.4946000000000002</v>
      </c>
      <c r="P223" s="138">
        <v>5.8461999999999996</v>
      </c>
      <c r="Q223" s="138">
        <v>6.8920000000000003</v>
      </c>
      <c r="R223" s="138">
        <v>7.4470000000000001</v>
      </c>
      <c r="S223" s="120" t="s">
        <v>2006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39" t="s">
        <v>27</v>
      </c>
      <c r="B224" s="134"/>
      <c r="C224" s="134"/>
      <c r="D224" s="134"/>
      <c r="E224" s="134"/>
      <c r="F224" s="140">
        <v>-1.2293590909090908</v>
      </c>
      <c r="G224" s="140">
        <v>-2.3640613636363637</v>
      </c>
      <c r="H224" s="140">
        <v>3.8657386363636363</v>
      </c>
      <c r="I224" s="140">
        <v>6.0570590909090924</v>
      </c>
      <c r="J224" s="140">
        <v>6.7149522727272704</v>
      </c>
      <c r="K224" s="140">
        <v>6.4008159090909089</v>
      </c>
      <c r="L224" s="140">
        <v>3.5732149999999998</v>
      </c>
      <c r="M224" s="140">
        <v>4.8677894736842111</v>
      </c>
      <c r="N224" s="140">
        <v>7.0966999999999993</v>
      </c>
      <c r="O224" s="140">
        <v>8.7644529411764687</v>
      </c>
      <c r="P224" s="140">
        <v>8.0659264705882343</v>
      </c>
      <c r="Q224" s="140">
        <v>7.5454977272727266</v>
      </c>
      <c r="R224" s="140">
        <v>9.2235117647058829</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39" t="s">
        <v>408</v>
      </c>
      <c r="B225" s="134"/>
      <c r="C225" s="134"/>
      <c r="D225" s="134"/>
      <c r="E225" s="134"/>
      <c r="F225" s="140">
        <v>-0.35499999999999998</v>
      </c>
      <c r="G225" s="140">
        <v>-1.8265</v>
      </c>
      <c r="H225" s="140">
        <v>3.4161999999999999</v>
      </c>
      <c r="I225" s="140">
        <v>6.0547000000000004</v>
      </c>
      <c r="J225" s="140">
        <v>6.7023999999999999</v>
      </c>
      <c r="K225" s="140">
        <v>6.5242000000000004</v>
      </c>
      <c r="L225" s="140">
        <v>3.6669499999999999</v>
      </c>
      <c r="M225" s="140">
        <v>5.0021000000000004</v>
      </c>
      <c r="N225" s="140">
        <v>7.2910500000000003</v>
      </c>
      <c r="O225" s="140">
        <v>8.941749999999999</v>
      </c>
      <c r="P225" s="140">
        <v>8.2516999999999996</v>
      </c>
      <c r="Q225" s="140">
        <v>8.3975000000000009</v>
      </c>
      <c r="R225" s="140">
        <v>9.2794500000000006</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8"/>
      <c r="B226" s="128"/>
      <c r="C226" s="128"/>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36" t="s">
        <v>1769</v>
      </c>
      <c r="B227" s="136"/>
      <c r="C227" s="136"/>
      <c r="D227" s="136"/>
      <c r="E227" s="136"/>
      <c r="F227" s="136"/>
      <c r="G227" s="136"/>
      <c r="H227" s="136"/>
      <c r="I227" s="136"/>
      <c r="J227" s="136"/>
      <c r="K227" s="136"/>
      <c r="L227" s="136"/>
      <c r="M227" s="136"/>
      <c r="N227" s="136"/>
      <c r="O227" s="136"/>
      <c r="P227" s="136"/>
      <c r="Q227" s="136"/>
      <c r="R227" s="136"/>
      <c r="S227" s="122"/>
      <c r="T227" s="122"/>
      <c r="U227" s="122"/>
      <c r="V227" s="122"/>
      <c r="W227" s="122"/>
      <c r="X227" s="122"/>
      <c r="Y227" s="122"/>
      <c r="Z227" s="122"/>
      <c r="AA227" s="122"/>
      <c r="AB227" s="122"/>
      <c r="AC227" s="122"/>
      <c r="AD227" s="122"/>
      <c r="AE227" s="122"/>
      <c r="AF227" s="122"/>
      <c r="AG227" s="122"/>
      <c r="AH227" s="122"/>
    </row>
    <row r="228" spans="1:34" x14ac:dyDescent="0.3">
      <c r="A228" s="134" t="s">
        <v>1770</v>
      </c>
      <c r="B228" s="134" t="s">
        <v>1638</v>
      </c>
      <c r="C228" s="134">
        <v>101818</v>
      </c>
      <c r="D228" s="137">
        <v>44330</v>
      </c>
      <c r="E228" s="138">
        <v>46.298400000000001</v>
      </c>
      <c r="F228" s="138">
        <v>-29.515799999999999</v>
      </c>
      <c r="G228" s="138">
        <v>-49.647500000000001</v>
      </c>
      <c r="H228" s="138">
        <v>-16.8949</v>
      </c>
      <c r="I228" s="138">
        <v>-3.9527000000000001</v>
      </c>
      <c r="J228" s="138">
        <v>5.1623999999999999</v>
      </c>
      <c r="K228" s="138">
        <v>3.2806000000000002</v>
      </c>
      <c r="L228" s="138">
        <v>21.216000000000001</v>
      </c>
      <c r="M228" s="138">
        <v>22.985399999999998</v>
      </c>
      <c r="N228" s="138">
        <v>27.817</v>
      </c>
      <c r="O228" s="138">
        <v>6.4311999999999996</v>
      </c>
      <c r="P228" s="138">
        <v>8.5239999999999991</v>
      </c>
      <c r="Q228" s="138">
        <v>9.44</v>
      </c>
      <c r="R228" s="138">
        <v>9.5824999999999996</v>
      </c>
      <c r="S228" s="120"/>
      <c r="T228" s="123"/>
      <c r="U228" s="124"/>
      <c r="V228" s="124"/>
      <c r="W228" s="124"/>
      <c r="X228" s="124"/>
      <c r="Y228" s="124"/>
      <c r="Z228" s="124"/>
      <c r="AA228" s="124"/>
      <c r="AB228" s="124"/>
      <c r="AC228" s="124"/>
      <c r="AD228" s="124"/>
      <c r="AE228" s="124"/>
      <c r="AF228" s="124"/>
      <c r="AG228" s="124"/>
      <c r="AH228" s="124"/>
    </row>
    <row r="229" spans="1:34" x14ac:dyDescent="0.3">
      <c r="A229" s="134" t="s">
        <v>1770</v>
      </c>
      <c r="B229" s="134" t="s">
        <v>1615</v>
      </c>
      <c r="C229" s="134">
        <v>120705</v>
      </c>
      <c r="D229" s="137">
        <v>44330</v>
      </c>
      <c r="E229" s="138">
        <v>49.801699999999997</v>
      </c>
      <c r="F229" s="138">
        <v>-28.684799999999999</v>
      </c>
      <c r="G229" s="138">
        <v>-48.810400000000001</v>
      </c>
      <c r="H229" s="138">
        <v>-16.074200000000001</v>
      </c>
      <c r="I229" s="138">
        <v>-3.1320000000000001</v>
      </c>
      <c r="J229" s="138">
        <v>5.9861000000000004</v>
      </c>
      <c r="K229" s="138">
        <v>4.1212</v>
      </c>
      <c r="L229" s="138">
        <v>22.142299999999999</v>
      </c>
      <c r="M229" s="138">
        <v>23.962900000000001</v>
      </c>
      <c r="N229" s="138">
        <v>28.9254</v>
      </c>
      <c r="O229" s="138">
        <v>7.2973999999999997</v>
      </c>
      <c r="P229" s="138">
        <v>9.6011000000000006</v>
      </c>
      <c r="Q229" s="138">
        <v>10.908799999999999</v>
      </c>
      <c r="R229" s="138">
        <v>10.484500000000001</v>
      </c>
      <c r="S229" s="120"/>
      <c r="T229" s="123"/>
      <c r="U229" s="124"/>
      <c r="V229" s="124"/>
      <c r="W229" s="124"/>
      <c r="X229" s="124"/>
      <c r="Y229" s="124"/>
      <c r="Z229" s="124"/>
      <c r="AA229" s="124"/>
      <c r="AB229" s="124"/>
      <c r="AC229" s="124"/>
      <c r="AD229" s="124"/>
      <c r="AE229" s="124"/>
      <c r="AF229" s="124"/>
      <c r="AG229" s="124"/>
      <c r="AH229" s="124"/>
    </row>
    <row r="230" spans="1:34" x14ac:dyDescent="0.3">
      <c r="A230" s="134" t="s">
        <v>1770</v>
      </c>
      <c r="B230" s="134" t="s">
        <v>1857</v>
      </c>
      <c r="C230" s="134"/>
      <c r="D230" s="137">
        <v>44330</v>
      </c>
      <c r="E230" s="138">
        <v>49.801699999999997</v>
      </c>
      <c r="F230" s="138">
        <v>-28.684799999999999</v>
      </c>
      <c r="G230" s="138">
        <v>-48.810400000000001</v>
      </c>
      <c r="H230" s="138">
        <v>-16.074200000000001</v>
      </c>
      <c r="I230" s="138">
        <v>-3.1320000000000001</v>
      </c>
      <c r="J230" s="138">
        <v>5.9861000000000004</v>
      </c>
      <c r="K230" s="138">
        <v>4.1212</v>
      </c>
      <c r="L230" s="138">
        <v>22.142299999999999</v>
      </c>
      <c r="M230" s="138">
        <v>23.962900000000001</v>
      </c>
      <c r="N230" s="138">
        <v>28.9254</v>
      </c>
      <c r="O230" s="138">
        <v>7.2973999999999997</v>
      </c>
      <c r="P230" s="138">
        <v>9.6011000000000006</v>
      </c>
      <c r="Q230" s="138">
        <v>10.8766</v>
      </c>
      <c r="R230" s="138">
        <v>10.484500000000001</v>
      </c>
      <c r="S230" s="120"/>
      <c r="T230" s="123"/>
      <c r="U230" s="124"/>
      <c r="V230" s="124"/>
      <c r="W230" s="124"/>
      <c r="X230" s="124"/>
      <c r="Y230" s="124"/>
      <c r="Z230" s="124"/>
      <c r="AA230" s="124"/>
      <c r="AB230" s="124"/>
      <c r="AC230" s="124"/>
      <c r="AD230" s="124"/>
      <c r="AE230" s="124"/>
      <c r="AF230" s="124"/>
      <c r="AG230" s="124"/>
      <c r="AH230" s="124"/>
    </row>
    <row r="231" spans="1:34" x14ac:dyDescent="0.3">
      <c r="A231" s="134" t="s">
        <v>1770</v>
      </c>
      <c r="B231" s="134" t="s">
        <v>1639</v>
      </c>
      <c r="C231" s="134">
        <v>112924</v>
      </c>
      <c r="D231" s="137">
        <v>44330</v>
      </c>
      <c r="E231" s="138">
        <v>22.5733</v>
      </c>
      <c r="F231" s="138">
        <v>-34.215200000000003</v>
      </c>
      <c r="G231" s="138">
        <v>-54.141599999999997</v>
      </c>
      <c r="H231" s="138">
        <v>-18.230699999999999</v>
      </c>
      <c r="I231" s="138">
        <v>3.3653</v>
      </c>
      <c r="J231" s="138">
        <v>12.748100000000001</v>
      </c>
      <c r="K231" s="138">
        <v>3.1427999999999998</v>
      </c>
      <c r="L231" s="138">
        <v>10.5664</v>
      </c>
      <c r="M231" s="138">
        <v>13.683</v>
      </c>
      <c r="N231" s="138">
        <v>17.988399999999999</v>
      </c>
      <c r="O231" s="138">
        <v>6.5530999999999997</v>
      </c>
      <c r="P231" s="138">
        <v>7.0758999999999999</v>
      </c>
      <c r="Q231" s="138">
        <v>7.8034999999999997</v>
      </c>
      <c r="R231" s="138">
        <v>7.8083999999999998</v>
      </c>
      <c r="S231" s="120"/>
      <c r="T231" s="123"/>
      <c r="U231" s="124"/>
      <c r="V231" s="124"/>
      <c r="W231" s="124"/>
      <c r="X231" s="124"/>
      <c r="Y231" s="124"/>
      <c r="Z231" s="124"/>
      <c r="AA231" s="124"/>
      <c r="AB231" s="124"/>
      <c r="AC231" s="124"/>
      <c r="AD231" s="124"/>
      <c r="AE231" s="124"/>
      <c r="AF231" s="124"/>
      <c r="AG231" s="124"/>
      <c r="AH231" s="124"/>
    </row>
    <row r="232" spans="1:34" x14ac:dyDescent="0.3">
      <c r="A232" s="134" t="s">
        <v>1770</v>
      </c>
      <c r="B232" s="134" t="s">
        <v>1616</v>
      </c>
      <c r="C232" s="134">
        <v>120480</v>
      </c>
      <c r="D232" s="137">
        <v>44330</v>
      </c>
      <c r="E232" s="138">
        <v>24.999199999999998</v>
      </c>
      <c r="F232" s="138">
        <v>-33.082999999999998</v>
      </c>
      <c r="G232" s="138">
        <v>-52.962800000000001</v>
      </c>
      <c r="H232" s="138">
        <v>-17.088899999999999</v>
      </c>
      <c r="I232" s="138">
        <v>4.5130999999999997</v>
      </c>
      <c r="J232" s="138">
        <v>13.910299999999999</v>
      </c>
      <c r="K232" s="138">
        <v>4.2777000000000003</v>
      </c>
      <c r="L232" s="138">
        <v>11.752599999999999</v>
      </c>
      <c r="M232" s="138">
        <v>14.9175</v>
      </c>
      <c r="N232" s="138">
        <v>19.296600000000002</v>
      </c>
      <c r="O232" s="138">
        <v>7.6214000000000004</v>
      </c>
      <c r="P232" s="138">
        <v>8.2840000000000007</v>
      </c>
      <c r="Q232" s="138">
        <v>9.4252000000000002</v>
      </c>
      <c r="R232" s="138">
        <v>8.92</v>
      </c>
      <c r="S232" s="120"/>
      <c r="T232" s="123"/>
      <c r="U232" s="124"/>
      <c r="V232" s="124"/>
      <c r="W232" s="124"/>
      <c r="X232" s="124"/>
      <c r="Y232" s="124"/>
      <c r="Z232" s="124"/>
      <c r="AA232" s="124"/>
      <c r="AB232" s="124"/>
      <c r="AC232" s="124"/>
      <c r="AD232" s="124"/>
      <c r="AE232" s="124"/>
      <c r="AF232" s="124"/>
      <c r="AG232" s="124"/>
      <c r="AH232" s="124"/>
    </row>
    <row r="233" spans="1:34" x14ac:dyDescent="0.3">
      <c r="A233" s="134" t="s">
        <v>1770</v>
      </c>
      <c r="B233" s="134" t="s">
        <v>1640</v>
      </c>
      <c r="C233" s="134">
        <v>102661</v>
      </c>
      <c r="D233" s="137">
        <v>44330</v>
      </c>
      <c r="E233" s="138">
        <v>29.0608</v>
      </c>
      <c r="F233" s="138">
        <v>-30.970199999999998</v>
      </c>
      <c r="G233" s="138">
        <v>-46.045400000000001</v>
      </c>
      <c r="H233" s="138">
        <v>-7.9901999999999997</v>
      </c>
      <c r="I233" s="138">
        <v>2.4155000000000002</v>
      </c>
      <c r="J233" s="138">
        <v>6.5608000000000004</v>
      </c>
      <c r="K233" s="138">
        <v>-2.5480999999999998</v>
      </c>
      <c r="L233" s="138">
        <v>5.6071</v>
      </c>
      <c r="M233" s="138">
        <v>6.8670999999999998</v>
      </c>
      <c r="N233" s="138">
        <v>10.2521</v>
      </c>
      <c r="O233" s="138">
        <v>9.5025999999999993</v>
      </c>
      <c r="P233" s="138">
        <v>8.2995999999999999</v>
      </c>
      <c r="Q233" s="138">
        <v>6.6003999999999996</v>
      </c>
      <c r="R233" s="138">
        <v>10.5497</v>
      </c>
      <c r="S233" s="120"/>
      <c r="T233" s="123"/>
      <c r="U233" s="124"/>
      <c r="V233" s="124"/>
      <c r="W233" s="124"/>
      <c r="X233" s="124"/>
      <c r="Y233" s="124"/>
      <c r="Z233" s="124"/>
      <c r="AA233" s="124"/>
      <c r="AB233" s="124"/>
      <c r="AC233" s="124"/>
      <c r="AD233" s="124"/>
      <c r="AE233" s="124"/>
      <c r="AF233" s="124"/>
      <c r="AG233" s="124"/>
      <c r="AH233" s="124"/>
    </row>
    <row r="234" spans="1:34" x14ac:dyDescent="0.3">
      <c r="A234" s="134" t="s">
        <v>1770</v>
      </c>
      <c r="B234" s="134" t="s">
        <v>1617</v>
      </c>
      <c r="C234" s="134">
        <v>119389</v>
      </c>
      <c r="D234" s="137">
        <v>44330</v>
      </c>
      <c r="E234" s="138">
        <v>31.193999999999999</v>
      </c>
      <c r="F234" s="138">
        <v>-30.1386</v>
      </c>
      <c r="G234" s="138">
        <v>-45.192300000000003</v>
      </c>
      <c r="H234" s="138">
        <v>-7.1277999999999997</v>
      </c>
      <c r="I234" s="138">
        <v>3.2385000000000002</v>
      </c>
      <c r="J234" s="138">
        <v>7.4084000000000003</v>
      </c>
      <c r="K234" s="138">
        <v>-1.6774</v>
      </c>
      <c r="L234" s="138">
        <v>6.5220000000000002</v>
      </c>
      <c r="M234" s="138">
        <v>7.8075000000000001</v>
      </c>
      <c r="N234" s="138">
        <v>11.223599999999999</v>
      </c>
      <c r="O234" s="138">
        <v>10.3987</v>
      </c>
      <c r="P234" s="138">
        <v>9.2148000000000003</v>
      </c>
      <c r="Q234" s="138">
        <v>9.3940999999999999</v>
      </c>
      <c r="R234" s="138">
        <v>11.496700000000001</v>
      </c>
      <c r="S234" s="120"/>
      <c r="T234" s="123"/>
      <c r="U234" s="124"/>
      <c r="V234" s="124"/>
      <c r="W234" s="124"/>
      <c r="X234" s="124"/>
      <c r="Y234" s="124"/>
      <c r="Z234" s="124"/>
      <c r="AA234" s="124"/>
      <c r="AB234" s="124"/>
      <c r="AC234" s="124"/>
      <c r="AD234" s="124"/>
      <c r="AE234" s="124"/>
      <c r="AF234" s="124"/>
      <c r="AG234" s="124"/>
      <c r="AH234" s="124"/>
    </row>
    <row r="235" spans="1:34" x14ac:dyDescent="0.3">
      <c r="A235" s="134" t="s">
        <v>1770</v>
      </c>
      <c r="B235" s="134" t="s">
        <v>1618</v>
      </c>
      <c r="C235" s="134">
        <v>120082</v>
      </c>
      <c r="D235" s="137">
        <v>44330</v>
      </c>
      <c r="E235" s="138">
        <v>37.828400000000002</v>
      </c>
      <c r="F235" s="138">
        <v>-15.4733</v>
      </c>
      <c r="G235" s="138">
        <v>-35.532299999999999</v>
      </c>
      <c r="H235" s="138">
        <v>-11.717599999999999</v>
      </c>
      <c r="I235" s="138">
        <v>8.4423999999999992</v>
      </c>
      <c r="J235" s="138">
        <v>16.6113</v>
      </c>
      <c r="K235" s="138">
        <v>0.59150000000000003</v>
      </c>
      <c r="L235" s="138">
        <v>10.1828</v>
      </c>
      <c r="M235" s="138">
        <v>11.355700000000001</v>
      </c>
      <c r="N235" s="138">
        <v>14.7692</v>
      </c>
      <c r="O235" s="138">
        <v>8.8628</v>
      </c>
      <c r="P235" s="138">
        <v>9.5650999999999993</v>
      </c>
      <c r="Q235" s="138">
        <v>9.9398</v>
      </c>
      <c r="R235" s="138">
        <v>10.0474</v>
      </c>
      <c r="S235" s="120"/>
      <c r="T235" s="123"/>
      <c r="U235" s="124"/>
      <c r="V235" s="124"/>
      <c r="W235" s="124"/>
      <c r="X235" s="124"/>
      <c r="Y235" s="124"/>
      <c r="Z235" s="124"/>
      <c r="AA235" s="124"/>
      <c r="AB235" s="124"/>
      <c r="AC235" s="124"/>
      <c r="AD235" s="124"/>
      <c r="AE235" s="124"/>
      <c r="AF235" s="124"/>
      <c r="AG235" s="124"/>
      <c r="AH235" s="124"/>
    </row>
    <row r="236" spans="1:34" x14ac:dyDescent="0.3">
      <c r="A236" s="134" t="s">
        <v>1770</v>
      </c>
      <c r="B236" s="134" t="s">
        <v>1641</v>
      </c>
      <c r="C236" s="134">
        <v>113560</v>
      </c>
      <c r="D236" s="137">
        <v>44330</v>
      </c>
      <c r="E236" s="138">
        <v>33.123100000000001</v>
      </c>
      <c r="F236" s="138">
        <v>-17.174199999999999</v>
      </c>
      <c r="G236" s="138">
        <v>-37.205300000000001</v>
      </c>
      <c r="H236" s="138">
        <v>-13.393599999999999</v>
      </c>
      <c r="I236" s="138">
        <v>6.7629999999999999</v>
      </c>
      <c r="J236" s="138">
        <v>14.910299999999999</v>
      </c>
      <c r="K236" s="138">
        <v>-1.0616000000000001</v>
      </c>
      <c r="L236" s="138">
        <v>8.5553000000000008</v>
      </c>
      <c r="M236" s="138">
        <v>9.7164999999999999</v>
      </c>
      <c r="N236" s="138">
        <v>13.0319</v>
      </c>
      <c r="O236" s="138">
        <v>7.0837000000000003</v>
      </c>
      <c r="P236" s="138">
        <v>7.5019999999999998</v>
      </c>
      <c r="Q236" s="138">
        <v>7.4584000000000001</v>
      </c>
      <c r="R236" s="138">
        <v>8.3544999999999998</v>
      </c>
      <c r="S236" s="120"/>
      <c r="T236" s="123"/>
      <c r="U236" s="124"/>
      <c r="V236" s="124"/>
      <c r="W236" s="124"/>
      <c r="X236" s="124"/>
      <c r="Y236" s="124"/>
      <c r="Z236" s="124"/>
      <c r="AA236" s="124"/>
      <c r="AB236" s="124"/>
      <c r="AC236" s="124"/>
      <c r="AD236" s="124"/>
      <c r="AE236" s="124"/>
      <c r="AF236" s="124"/>
      <c r="AG236" s="124"/>
      <c r="AH236" s="124"/>
    </row>
    <row r="237" spans="1:34" x14ac:dyDescent="0.3">
      <c r="A237" s="134" t="s">
        <v>1770</v>
      </c>
      <c r="B237" s="134" t="s">
        <v>1619</v>
      </c>
      <c r="C237" s="134">
        <v>119393</v>
      </c>
      <c r="D237" s="137">
        <v>44330</v>
      </c>
      <c r="E237" s="138">
        <v>22.460799999999999</v>
      </c>
      <c r="F237" s="138">
        <v>3.9822000000000002</v>
      </c>
      <c r="G237" s="138">
        <v>-13.2028</v>
      </c>
      <c r="H237" s="138">
        <v>-0.441</v>
      </c>
      <c r="I237" s="138">
        <v>9.7635000000000005</v>
      </c>
      <c r="J237" s="138">
        <v>9.7775999999999996</v>
      </c>
      <c r="K237" s="138">
        <v>4.6224999999999996</v>
      </c>
      <c r="L237" s="138">
        <v>7.3906000000000001</v>
      </c>
      <c r="M237" s="138">
        <v>10.5547</v>
      </c>
      <c r="N237" s="138">
        <v>15.857900000000001</v>
      </c>
      <c r="O237" s="138">
        <v>1.3825000000000001</v>
      </c>
      <c r="P237" s="138">
        <v>4.9955999999999996</v>
      </c>
      <c r="Q237" s="138">
        <v>6.7323000000000004</v>
      </c>
      <c r="R237" s="138">
        <v>3.25</v>
      </c>
      <c r="S237" s="120"/>
      <c r="T237" s="123"/>
      <c r="U237" s="124"/>
      <c r="V237" s="124"/>
      <c r="W237" s="124"/>
      <c r="X237" s="124"/>
      <c r="Y237" s="124"/>
      <c r="Z237" s="124"/>
      <c r="AA237" s="124"/>
      <c r="AB237" s="124"/>
      <c r="AC237" s="124"/>
      <c r="AD237" s="124"/>
      <c r="AE237" s="124"/>
      <c r="AF237" s="124"/>
      <c r="AG237" s="124"/>
      <c r="AH237" s="124"/>
    </row>
    <row r="238" spans="1:34" x14ac:dyDescent="0.3">
      <c r="A238" s="134" t="s">
        <v>1770</v>
      </c>
      <c r="B238" s="134" t="s">
        <v>1642</v>
      </c>
      <c r="C238" s="134">
        <v>111712</v>
      </c>
      <c r="D238" s="137">
        <v>44330</v>
      </c>
      <c r="E238" s="138">
        <v>21.5518</v>
      </c>
      <c r="F238" s="138">
        <v>3.6419999999999999</v>
      </c>
      <c r="G238" s="138">
        <v>-13.59</v>
      </c>
      <c r="H238" s="138">
        <v>-0.79830000000000001</v>
      </c>
      <c r="I238" s="138">
        <v>9.3482000000000003</v>
      </c>
      <c r="J238" s="138">
        <v>9.2032000000000007</v>
      </c>
      <c r="K238" s="138">
        <v>3.9657</v>
      </c>
      <c r="L238" s="138">
        <v>6.7027000000000001</v>
      </c>
      <c r="M238" s="138">
        <v>9.8541000000000007</v>
      </c>
      <c r="N238" s="138">
        <v>15.1204</v>
      </c>
      <c r="O238" s="138">
        <v>0.7732</v>
      </c>
      <c r="P238" s="138">
        <v>4.3617999999999997</v>
      </c>
      <c r="Q238" s="138">
        <v>6.516</v>
      </c>
      <c r="R238" s="138">
        <v>2.621</v>
      </c>
      <c r="S238" s="120"/>
      <c r="T238" s="123"/>
      <c r="U238" s="124"/>
      <c r="V238" s="124"/>
      <c r="W238" s="124"/>
      <c r="X238" s="124"/>
      <c r="Y238" s="124"/>
      <c r="Z238" s="124"/>
      <c r="AA238" s="124"/>
      <c r="AB238" s="124"/>
      <c r="AC238" s="124"/>
      <c r="AD238" s="124"/>
      <c r="AE238" s="124"/>
      <c r="AF238" s="124"/>
      <c r="AG238" s="124"/>
      <c r="AH238" s="124"/>
    </row>
    <row r="239" spans="1:34" x14ac:dyDescent="0.3">
      <c r="A239" s="134" t="s">
        <v>1770</v>
      </c>
      <c r="B239" s="134" t="s">
        <v>1620</v>
      </c>
      <c r="C239" s="134">
        <v>118309</v>
      </c>
      <c r="D239" s="137">
        <v>44330</v>
      </c>
      <c r="E239" s="138">
        <v>76.762100000000004</v>
      </c>
      <c r="F239" s="138">
        <v>-28.8644</v>
      </c>
      <c r="G239" s="138">
        <v>-60.968400000000003</v>
      </c>
      <c r="H239" s="138">
        <v>-15.6915</v>
      </c>
      <c r="I239" s="138">
        <v>-4.1369999999999996</v>
      </c>
      <c r="J239" s="138">
        <v>14.783899999999999</v>
      </c>
      <c r="K239" s="138">
        <v>4.9821999999999997</v>
      </c>
      <c r="L239" s="138">
        <v>12.1225</v>
      </c>
      <c r="M239" s="138">
        <v>14.612299999999999</v>
      </c>
      <c r="N239" s="138">
        <v>19.052399999999999</v>
      </c>
      <c r="O239" s="138">
        <v>11.2156</v>
      </c>
      <c r="P239" s="138">
        <v>10.1104</v>
      </c>
      <c r="Q239" s="138">
        <v>10.198399999999999</v>
      </c>
      <c r="R239" s="138">
        <v>13.589499999999999</v>
      </c>
      <c r="S239" s="120"/>
      <c r="T239" s="123"/>
      <c r="U239" s="124"/>
      <c r="V239" s="124"/>
      <c r="W239" s="124"/>
      <c r="X239" s="124"/>
      <c r="Y239" s="124"/>
      <c r="Z239" s="124"/>
      <c r="AA239" s="124"/>
      <c r="AB239" s="124"/>
      <c r="AC239" s="124"/>
      <c r="AD239" s="124"/>
      <c r="AE239" s="124"/>
      <c r="AF239" s="124"/>
      <c r="AG239" s="124"/>
      <c r="AH239" s="124"/>
    </row>
    <row r="240" spans="1:34" x14ac:dyDescent="0.3">
      <c r="A240" s="134" t="s">
        <v>1770</v>
      </c>
      <c r="B240" s="134" t="s">
        <v>1643</v>
      </c>
      <c r="C240" s="134">
        <v>100601</v>
      </c>
      <c r="D240" s="137">
        <v>44330</v>
      </c>
      <c r="E240" s="138">
        <v>81.101613588025501</v>
      </c>
      <c r="F240" s="138">
        <v>-30.1251</v>
      </c>
      <c r="G240" s="138">
        <v>-62.226599999999998</v>
      </c>
      <c r="H240" s="138">
        <v>-16.9282</v>
      </c>
      <c r="I240" s="138">
        <v>-5.3559999999999999</v>
      </c>
      <c r="J240" s="138">
        <v>13.5221</v>
      </c>
      <c r="K240" s="138">
        <v>3.6591999999999998</v>
      </c>
      <c r="L240" s="138">
        <v>10.7597</v>
      </c>
      <c r="M240" s="138">
        <v>13.237500000000001</v>
      </c>
      <c r="N240" s="138">
        <v>17.622900000000001</v>
      </c>
      <c r="O240" s="138">
        <v>10.033300000000001</v>
      </c>
      <c r="P240" s="138">
        <v>8.9155999999999995</v>
      </c>
      <c r="Q240" s="138">
        <v>8.4937000000000005</v>
      </c>
      <c r="R240" s="138">
        <v>12.3323</v>
      </c>
      <c r="S240" s="120"/>
      <c r="T240" s="123"/>
      <c r="U240" s="124"/>
      <c r="V240" s="124"/>
      <c r="W240" s="124"/>
      <c r="X240" s="124"/>
      <c r="Y240" s="124"/>
      <c r="Z240" s="124"/>
      <c r="AA240" s="124"/>
      <c r="AB240" s="124"/>
      <c r="AC240" s="124"/>
      <c r="AD240" s="124"/>
      <c r="AE240" s="124"/>
      <c r="AF240" s="124"/>
      <c r="AG240" s="124"/>
      <c r="AH240" s="124"/>
    </row>
    <row r="241" spans="1:34" x14ac:dyDescent="0.3">
      <c r="A241" s="134" t="s">
        <v>1770</v>
      </c>
      <c r="B241" s="134" t="s">
        <v>1621</v>
      </c>
      <c r="C241" s="134">
        <v>118994</v>
      </c>
      <c r="D241" s="137">
        <v>44330</v>
      </c>
      <c r="E241" s="138">
        <v>45.409199999999998</v>
      </c>
      <c r="F241" s="138">
        <v>-19.270900000000001</v>
      </c>
      <c r="G241" s="138">
        <v>-32.866900000000001</v>
      </c>
      <c r="H241" s="138">
        <v>-8.5063999999999993</v>
      </c>
      <c r="I241" s="138">
        <v>8.1553000000000004</v>
      </c>
      <c r="J241" s="138">
        <v>11.432</v>
      </c>
      <c r="K241" s="138">
        <v>9.0799000000000003</v>
      </c>
      <c r="L241" s="138">
        <v>13.3696</v>
      </c>
      <c r="M241" s="138">
        <v>15.4415</v>
      </c>
      <c r="N241" s="138">
        <v>19.749700000000001</v>
      </c>
      <c r="O241" s="138">
        <v>6.3685</v>
      </c>
      <c r="P241" s="138">
        <v>8.1273999999999997</v>
      </c>
      <c r="Q241" s="138">
        <v>8.6199999999999992</v>
      </c>
      <c r="R241" s="138">
        <v>10.670999999999999</v>
      </c>
      <c r="S241" s="120"/>
      <c r="T241" s="123"/>
      <c r="U241" s="124"/>
      <c r="V241" s="124"/>
      <c r="W241" s="124"/>
      <c r="X241" s="124"/>
      <c r="Y241" s="124"/>
      <c r="Z241" s="124"/>
      <c r="AA241" s="124"/>
      <c r="AB241" s="124"/>
      <c r="AC241" s="124"/>
      <c r="AD241" s="124"/>
      <c r="AE241" s="124"/>
      <c r="AF241" s="124"/>
      <c r="AG241" s="124"/>
      <c r="AH241" s="124"/>
    </row>
    <row r="242" spans="1:34" x14ac:dyDescent="0.3">
      <c r="A242" s="134" t="s">
        <v>1770</v>
      </c>
      <c r="B242" s="134" t="s">
        <v>1644</v>
      </c>
      <c r="C242" s="134">
        <v>102448</v>
      </c>
      <c r="D242" s="137">
        <v>44330</v>
      </c>
      <c r="E242" s="138">
        <v>41.6584</v>
      </c>
      <c r="F242" s="138">
        <v>-20.872800000000002</v>
      </c>
      <c r="G242" s="138">
        <v>-34.481699999999996</v>
      </c>
      <c r="H242" s="138">
        <v>-10.131399999999999</v>
      </c>
      <c r="I242" s="138">
        <v>6.5186999999999999</v>
      </c>
      <c r="J242" s="138">
        <v>9.7368000000000006</v>
      </c>
      <c r="K242" s="138">
        <v>7.3395999999999999</v>
      </c>
      <c r="L242" s="138">
        <v>11.540699999999999</v>
      </c>
      <c r="M242" s="138">
        <v>13.555300000000001</v>
      </c>
      <c r="N242" s="138">
        <v>17.753599999999999</v>
      </c>
      <c r="O242" s="138">
        <v>4.6166999999999998</v>
      </c>
      <c r="P242" s="138">
        <v>6.7351000000000001</v>
      </c>
      <c r="Q242" s="138">
        <v>8.7913999999999994</v>
      </c>
      <c r="R242" s="138">
        <v>8.8743999999999996</v>
      </c>
      <c r="S242" s="120"/>
      <c r="T242" s="123"/>
      <c r="U242" s="124"/>
      <c r="V242" s="124"/>
      <c r="W242" s="124"/>
      <c r="X242" s="124"/>
      <c r="Y242" s="124"/>
      <c r="Z242" s="124"/>
      <c r="AA242" s="124"/>
      <c r="AB242" s="124"/>
      <c r="AC242" s="124"/>
      <c r="AD242" s="124"/>
      <c r="AE242" s="124"/>
      <c r="AF242" s="124"/>
      <c r="AG242" s="124"/>
      <c r="AH242" s="124"/>
    </row>
    <row r="243" spans="1:34" x14ac:dyDescent="0.3">
      <c r="A243" s="134" t="s">
        <v>1770</v>
      </c>
      <c r="B243" s="134" t="s">
        <v>1645</v>
      </c>
      <c r="C243" s="134">
        <v>100948</v>
      </c>
      <c r="D243" s="137">
        <v>44330</v>
      </c>
      <c r="E243" s="138">
        <v>64.814099999999996</v>
      </c>
      <c r="F243" s="138">
        <v>-34.315600000000003</v>
      </c>
      <c r="G243" s="138">
        <v>-39.330399999999997</v>
      </c>
      <c r="H243" s="138">
        <v>-10.8942</v>
      </c>
      <c r="I243" s="138">
        <v>5.2599</v>
      </c>
      <c r="J243" s="138">
        <v>12.840299999999999</v>
      </c>
      <c r="K243" s="138">
        <v>4.1630000000000003</v>
      </c>
      <c r="L243" s="138">
        <v>11.1821</v>
      </c>
      <c r="M243" s="138">
        <v>13.5749</v>
      </c>
      <c r="N243" s="138">
        <v>16.764900000000001</v>
      </c>
      <c r="O243" s="138">
        <v>7.1029</v>
      </c>
      <c r="P243" s="138">
        <v>7.1816000000000004</v>
      </c>
      <c r="Q243" s="138">
        <v>9.4783000000000008</v>
      </c>
      <c r="R243" s="138">
        <v>8.4108000000000001</v>
      </c>
      <c r="S243" s="120"/>
      <c r="T243" s="123"/>
      <c r="U243" s="124"/>
      <c r="V243" s="124"/>
      <c r="W243" s="124"/>
      <c r="X243" s="124"/>
      <c r="Y243" s="124"/>
      <c r="Z243" s="124"/>
      <c r="AA243" s="124"/>
      <c r="AB243" s="124"/>
      <c r="AC243" s="124"/>
      <c r="AD243" s="124"/>
      <c r="AE243" s="124"/>
      <c r="AF243" s="124"/>
      <c r="AG243" s="124"/>
      <c r="AH243" s="124"/>
    </row>
    <row r="244" spans="1:34" x14ac:dyDescent="0.3">
      <c r="A244" s="134" t="s">
        <v>1770</v>
      </c>
      <c r="B244" s="134" t="s">
        <v>1622</v>
      </c>
      <c r="C244" s="134">
        <v>118574</v>
      </c>
      <c r="D244" s="137">
        <v>44330</v>
      </c>
      <c r="E244" s="138">
        <v>69.016300000000001</v>
      </c>
      <c r="F244" s="138">
        <v>-33.652700000000003</v>
      </c>
      <c r="G244" s="138">
        <v>-38.6599</v>
      </c>
      <c r="H244" s="138">
        <v>-10.2247</v>
      </c>
      <c r="I244" s="138">
        <v>5.9329000000000001</v>
      </c>
      <c r="J244" s="138">
        <v>13.521800000000001</v>
      </c>
      <c r="K244" s="138">
        <v>4.8567999999999998</v>
      </c>
      <c r="L244" s="138">
        <v>11.9452</v>
      </c>
      <c r="M244" s="138">
        <v>14.4093</v>
      </c>
      <c r="N244" s="138">
        <v>17.684100000000001</v>
      </c>
      <c r="O244" s="138">
        <v>7.9114000000000004</v>
      </c>
      <c r="P244" s="138">
        <v>7.9878</v>
      </c>
      <c r="Q244" s="138">
        <v>9.4312000000000005</v>
      </c>
      <c r="R244" s="138">
        <v>9.2636000000000003</v>
      </c>
      <c r="S244" s="120"/>
      <c r="T244" s="123"/>
      <c r="U244" s="124"/>
      <c r="V244" s="124"/>
      <c r="W244" s="124"/>
      <c r="X244" s="124"/>
      <c r="Y244" s="124"/>
      <c r="Z244" s="124"/>
      <c r="AA244" s="124"/>
      <c r="AB244" s="124"/>
      <c r="AC244" s="124"/>
      <c r="AD244" s="124"/>
      <c r="AE244" s="124"/>
      <c r="AF244" s="124"/>
      <c r="AG244" s="124"/>
      <c r="AH244" s="124"/>
    </row>
    <row r="245" spans="1:34" x14ac:dyDescent="0.3">
      <c r="A245" s="134" t="s">
        <v>1770</v>
      </c>
      <c r="B245" s="134" t="s">
        <v>1646</v>
      </c>
      <c r="C245" s="134">
        <v>148297</v>
      </c>
      <c r="D245" s="137"/>
      <c r="E245" s="138"/>
      <c r="F245" s="138"/>
      <c r="G245" s="138"/>
      <c r="H245" s="138"/>
      <c r="I245" s="138"/>
      <c r="J245" s="138"/>
      <c r="K245" s="138"/>
      <c r="L245" s="138"/>
      <c r="M245" s="138"/>
      <c r="N245" s="138"/>
      <c r="O245" s="138"/>
      <c r="P245" s="138"/>
      <c r="Q245" s="138"/>
      <c r="R245" s="138"/>
      <c r="S245" s="120"/>
      <c r="T245" s="123"/>
      <c r="U245" s="124"/>
      <c r="V245" s="124"/>
      <c r="W245" s="124"/>
      <c r="X245" s="124"/>
      <c r="Y245" s="124"/>
      <c r="Z245" s="124"/>
      <c r="AA245" s="124"/>
      <c r="AB245" s="124"/>
      <c r="AC245" s="124"/>
      <c r="AD245" s="124"/>
      <c r="AE245" s="124"/>
      <c r="AF245" s="124"/>
      <c r="AG245" s="124"/>
      <c r="AH245" s="124"/>
    </row>
    <row r="246" spans="1:34" x14ac:dyDescent="0.3">
      <c r="A246" s="134" t="s">
        <v>1770</v>
      </c>
      <c r="B246" s="134" t="s">
        <v>1623</v>
      </c>
      <c r="C246" s="134">
        <v>148302</v>
      </c>
      <c r="D246" s="137"/>
      <c r="E246" s="138"/>
      <c r="F246" s="138"/>
      <c r="G246" s="138"/>
      <c r="H246" s="138"/>
      <c r="I246" s="138"/>
      <c r="J246" s="138"/>
      <c r="K246" s="138"/>
      <c r="L246" s="138"/>
      <c r="M246" s="138"/>
      <c r="N246" s="138"/>
      <c r="O246" s="138"/>
      <c r="P246" s="138"/>
      <c r="Q246" s="138"/>
      <c r="R246" s="138"/>
      <c r="S246" s="120"/>
      <c r="T246" s="123"/>
      <c r="U246" s="124"/>
      <c r="V246" s="124"/>
      <c r="W246" s="124"/>
      <c r="X246" s="124"/>
      <c r="Y246" s="124"/>
      <c r="Z246" s="124"/>
      <c r="AA246" s="124"/>
      <c r="AB246" s="124"/>
      <c r="AC246" s="124"/>
      <c r="AD246" s="124"/>
      <c r="AE246" s="124"/>
      <c r="AF246" s="124"/>
      <c r="AG246" s="124"/>
      <c r="AH246" s="124"/>
    </row>
    <row r="247" spans="1:34" x14ac:dyDescent="0.3">
      <c r="A247" s="134" t="s">
        <v>1770</v>
      </c>
      <c r="B247" s="134" t="s">
        <v>1647</v>
      </c>
      <c r="C247" s="134">
        <v>102147</v>
      </c>
      <c r="D247" s="137">
        <v>44330</v>
      </c>
      <c r="E247" s="138">
        <v>54.986400000000003</v>
      </c>
      <c r="F247" s="138">
        <v>-19.064299999999999</v>
      </c>
      <c r="G247" s="138">
        <v>-25.546800000000001</v>
      </c>
      <c r="H247" s="138">
        <v>23.346599999999999</v>
      </c>
      <c r="I247" s="138">
        <v>33.729900000000001</v>
      </c>
      <c r="J247" s="138">
        <v>27.400200000000002</v>
      </c>
      <c r="K247" s="138">
        <v>9.9474999999999998</v>
      </c>
      <c r="L247" s="138">
        <v>19.1812</v>
      </c>
      <c r="M247" s="138">
        <v>19.078700000000001</v>
      </c>
      <c r="N247" s="138">
        <v>24.130400000000002</v>
      </c>
      <c r="O247" s="138">
        <v>8.3828999999999994</v>
      </c>
      <c r="P247" s="138">
        <v>8.7468000000000004</v>
      </c>
      <c r="Q247" s="138">
        <v>10.295199999999999</v>
      </c>
      <c r="R247" s="138">
        <v>10.478199999999999</v>
      </c>
      <c r="S247" s="120"/>
      <c r="T247" s="123"/>
      <c r="U247" s="124"/>
      <c r="V247" s="124"/>
      <c r="W247" s="124"/>
      <c r="X247" s="124"/>
      <c r="Y247" s="124"/>
      <c r="Z247" s="124"/>
      <c r="AA247" s="124"/>
      <c r="AB247" s="124"/>
      <c r="AC247" s="124"/>
      <c r="AD247" s="124"/>
      <c r="AE247" s="124"/>
      <c r="AF247" s="124"/>
      <c r="AG247" s="124"/>
      <c r="AH247" s="124"/>
    </row>
    <row r="248" spans="1:34" x14ac:dyDescent="0.3">
      <c r="A248" s="134" t="s">
        <v>1770</v>
      </c>
      <c r="B248" s="134" t="s">
        <v>1624</v>
      </c>
      <c r="C248" s="134">
        <v>119118</v>
      </c>
      <c r="D248" s="137">
        <v>44330</v>
      </c>
      <c r="E248" s="138">
        <v>57.288400000000003</v>
      </c>
      <c r="F248" s="138">
        <v>-18.648800000000001</v>
      </c>
      <c r="G248" s="138">
        <v>-25.114599999999999</v>
      </c>
      <c r="H248" s="138">
        <v>23.772600000000001</v>
      </c>
      <c r="I248" s="138">
        <v>34.159500000000001</v>
      </c>
      <c r="J248" s="138">
        <v>27.774000000000001</v>
      </c>
      <c r="K248" s="138">
        <v>10.339</v>
      </c>
      <c r="L248" s="138">
        <v>19.620999999999999</v>
      </c>
      <c r="M248" s="138">
        <v>19.540299999999998</v>
      </c>
      <c r="N248" s="138">
        <v>24.6416</v>
      </c>
      <c r="O248" s="138">
        <v>8.8727999999999998</v>
      </c>
      <c r="P248" s="138">
        <v>9.3140000000000001</v>
      </c>
      <c r="Q248" s="138">
        <v>9.6611999999999991</v>
      </c>
      <c r="R248" s="138">
        <v>10.932399999999999</v>
      </c>
      <c r="S248" s="120"/>
      <c r="T248" s="123"/>
      <c r="U248" s="124"/>
      <c r="V248" s="124"/>
      <c r="W248" s="124"/>
      <c r="X248" s="124"/>
      <c r="Y248" s="124"/>
      <c r="Z248" s="124"/>
      <c r="AA248" s="124"/>
      <c r="AB248" s="124"/>
      <c r="AC248" s="124"/>
      <c r="AD248" s="124"/>
      <c r="AE248" s="124"/>
      <c r="AF248" s="124"/>
      <c r="AG248" s="124"/>
      <c r="AH248" s="124"/>
    </row>
    <row r="249" spans="1:34" x14ac:dyDescent="0.3">
      <c r="A249" s="134" t="s">
        <v>1770</v>
      </c>
      <c r="B249" s="134" t="s">
        <v>1648</v>
      </c>
      <c r="C249" s="134">
        <v>102262</v>
      </c>
      <c r="D249" s="137">
        <v>44330</v>
      </c>
      <c r="E249" s="138">
        <v>43.103099999999998</v>
      </c>
      <c r="F249" s="138">
        <v>-29.505800000000001</v>
      </c>
      <c r="G249" s="138">
        <v>-43.314700000000002</v>
      </c>
      <c r="H249" s="138">
        <v>-13.766500000000001</v>
      </c>
      <c r="I249" s="138">
        <v>5.3396999999999997</v>
      </c>
      <c r="J249" s="138">
        <v>12.818099999999999</v>
      </c>
      <c r="K249" s="138">
        <v>-1.3198000000000001</v>
      </c>
      <c r="L249" s="138">
        <v>7.7569999999999997</v>
      </c>
      <c r="M249" s="138">
        <v>11.2614</v>
      </c>
      <c r="N249" s="138">
        <v>15.045299999999999</v>
      </c>
      <c r="O249" s="138">
        <v>7.3281999999999998</v>
      </c>
      <c r="P249" s="138">
        <v>7.3853</v>
      </c>
      <c r="Q249" s="138">
        <v>8.8492999999999995</v>
      </c>
      <c r="R249" s="138">
        <v>9.4236000000000004</v>
      </c>
      <c r="S249" s="120" t="s">
        <v>2008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34" t="s">
        <v>1770</v>
      </c>
      <c r="B250" s="134" t="s">
        <v>1625</v>
      </c>
      <c r="C250" s="134">
        <v>120073</v>
      </c>
      <c r="D250" s="137">
        <v>44330</v>
      </c>
      <c r="E250" s="138">
        <v>46.155200000000001</v>
      </c>
      <c r="F250" s="138">
        <v>-27.951799999999999</v>
      </c>
      <c r="G250" s="138">
        <v>-41.742899999999999</v>
      </c>
      <c r="H250" s="138">
        <v>-12.206300000000001</v>
      </c>
      <c r="I250" s="138">
        <v>6.9210000000000003</v>
      </c>
      <c r="J250" s="138">
        <v>14.4145</v>
      </c>
      <c r="K250" s="138">
        <v>0.28870000000000001</v>
      </c>
      <c r="L250" s="138">
        <v>9.4501000000000008</v>
      </c>
      <c r="M250" s="138">
        <v>13.0816</v>
      </c>
      <c r="N250" s="138">
        <v>17.021599999999999</v>
      </c>
      <c r="O250" s="138">
        <v>8.7591000000000001</v>
      </c>
      <c r="P250" s="138">
        <v>8.4710000000000001</v>
      </c>
      <c r="Q250" s="138">
        <v>8.8557000000000006</v>
      </c>
      <c r="R250" s="138">
        <v>11.314500000000001</v>
      </c>
      <c r="S250" s="120" t="s">
        <v>2008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34" t="s">
        <v>1770</v>
      </c>
      <c r="B251" s="134" t="s">
        <v>1858</v>
      </c>
      <c r="C251" s="134"/>
      <c r="D251" s="137"/>
      <c r="E251" s="138"/>
      <c r="F251" s="138"/>
      <c r="G251" s="138"/>
      <c r="H251" s="138"/>
      <c r="I251" s="138"/>
      <c r="J251" s="138"/>
      <c r="K251" s="138"/>
      <c r="L251" s="138"/>
      <c r="M251" s="138"/>
      <c r="N251" s="138"/>
      <c r="O251" s="138"/>
      <c r="P251" s="138"/>
      <c r="Q251" s="138"/>
      <c r="R251" s="138"/>
      <c r="S251" s="120"/>
      <c r="T251" s="123"/>
      <c r="U251" s="124"/>
      <c r="V251" s="124"/>
      <c r="W251" s="124"/>
      <c r="X251" s="124"/>
      <c r="Y251" s="124"/>
      <c r="Z251" s="124"/>
      <c r="AA251" s="124"/>
      <c r="AB251" s="124"/>
      <c r="AC251" s="124"/>
      <c r="AD251" s="124"/>
      <c r="AE251" s="124"/>
      <c r="AF251" s="124"/>
      <c r="AG251" s="124"/>
      <c r="AH251" s="124"/>
    </row>
    <row r="252" spans="1:34" x14ac:dyDescent="0.3">
      <c r="A252" s="134" t="s">
        <v>1770</v>
      </c>
      <c r="B252" s="134" t="s">
        <v>1859</v>
      </c>
      <c r="C252" s="134"/>
      <c r="D252" s="137"/>
      <c r="E252" s="138"/>
      <c r="F252" s="138"/>
      <c r="G252" s="138"/>
      <c r="H252" s="138"/>
      <c r="I252" s="138"/>
      <c r="J252" s="138"/>
      <c r="K252" s="138"/>
      <c r="L252" s="138"/>
      <c r="M252" s="138"/>
      <c r="N252" s="138"/>
      <c r="O252" s="138"/>
      <c r="P252" s="138"/>
      <c r="Q252" s="138"/>
      <c r="R252" s="138"/>
      <c r="S252" s="120"/>
      <c r="T252" s="123"/>
      <c r="U252" s="124"/>
      <c r="V252" s="124"/>
      <c r="W252" s="124"/>
      <c r="X252" s="124"/>
      <c r="Y252" s="124"/>
      <c r="Z252" s="124"/>
      <c r="AA252" s="124"/>
      <c r="AB252" s="124"/>
      <c r="AC252" s="124"/>
      <c r="AD252" s="124"/>
      <c r="AE252" s="124"/>
      <c r="AF252" s="124"/>
      <c r="AG252" s="124"/>
      <c r="AH252" s="124"/>
    </row>
    <row r="253" spans="1:34" x14ac:dyDescent="0.3">
      <c r="A253" s="134" t="s">
        <v>1770</v>
      </c>
      <c r="B253" s="134" t="s">
        <v>1649</v>
      </c>
      <c r="C253" s="134">
        <v>102330</v>
      </c>
      <c r="D253" s="137">
        <v>44330</v>
      </c>
      <c r="E253" s="138">
        <v>51.517000000000003</v>
      </c>
      <c r="F253" s="138">
        <v>-6.6574999999999998</v>
      </c>
      <c r="G253" s="138">
        <v>-14.224299999999999</v>
      </c>
      <c r="H253" s="138">
        <v>3.4537</v>
      </c>
      <c r="I253" s="138">
        <v>7.6234999999999999</v>
      </c>
      <c r="J253" s="138">
        <v>12.947100000000001</v>
      </c>
      <c r="K253" s="138">
        <v>2.8431000000000002</v>
      </c>
      <c r="L253" s="138">
        <v>9.6911000000000005</v>
      </c>
      <c r="M253" s="138">
        <v>12.500999999999999</v>
      </c>
      <c r="N253" s="138">
        <v>17.6555</v>
      </c>
      <c r="O253" s="138">
        <v>8.7617999999999991</v>
      </c>
      <c r="P253" s="138">
        <v>9.9114000000000004</v>
      </c>
      <c r="Q253" s="138">
        <v>10.0402</v>
      </c>
      <c r="R253" s="138">
        <v>10.098100000000001</v>
      </c>
      <c r="S253" s="120"/>
      <c r="T253" s="123"/>
      <c r="U253" s="124"/>
      <c r="V253" s="124"/>
      <c r="W253" s="124"/>
      <c r="X253" s="124"/>
      <c r="Y253" s="124"/>
      <c r="Z253" s="124"/>
      <c r="AA253" s="124"/>
      <c r="AB253" s="124"/>
      <c r="AC253" s="124"/>
      <c r="AD253" s="124"/>
      <c r="AE253" s="124"/>
      <c r="AF253" s="124"/>
      <c r="AG253" s="124"/>
      <c r="AH253" s="124"/>
    </row>
    <row r="254" spans="1:34" x14ac:dyDescent="0.3">
      <c r="A254" s="134" t="s">
        <v>1770</v>
      </c>
      <c r="B254" s="134" t="s">
        <v>1626</v>
      </c>
      <c r="C254" s="134">
        <v>120616</v>
      </c>
      <c r="D254" s="137">
        <v>44330</v>
      </c>
      <c r="E254" s="138">
        <v>54.8596</v>
      </c>
      <c r="F254" s="138">
        <v>-5.7533000000000003</v>
      </c>
      <c r="G254" s="138">
        <v>-13.314299999999999</v>
      </c>
      <c r="H254" s="138">
        <v>4.3567999999999998</v>
      </c>
      <c r="I254" s="138">
        <v>8.5345999999999993</v>
      </c>
      <c r="J254" s="138">
        <v>13.8832</v>
      </c>
      <c r="K254" s="138">
        <v>3.7608000000000001</v>
      </c>
      <c r="L254" s="138">
        <v>10.642799999999999</v>
      </c>
      <c r="M254" s="138">
        <v>13.451000000000001</v>
      </c>
      <c r="N254" s="138">
        <v>18.6372</v>
      </c>
      <c r="O254" s="138">
        <v>9.5312000000000001</v>
      </c>
      <c r="P254" s="138">
        <v>10.745100000000001</v>
      </c>
      <c r="Q254" s="138">
        <v>10.938700000000001</v>
      </c>
      <c r="R254" s="138">
        <v>10.895099999999999</v>
      </c>
      <c r="S254" s="120"/>
      <c r="T254" s="123"/>
      <c r="U254" s="124"/>
      <c r="V254" s="124"/>
      <c r="W254" s="124"/>
      <c r="X254" s="124"/>
      <c r="Y254" s="124"/>
      <c r="Z254" s="124"/>
      <c r="AA254" s="124"/>
      <c r="AB254" s="124"/>
      <c r="AC254" s="124"/>
      <c r="AD254" s="124"/>
      <c r="AE254" s="124"/>
      <c r="AF254" s="124"/>
      <c r="AG254" s="124"/>
      <c r="AH254" s="124"/>
    </row>
    <row r="255" spans="1:34" x14ac:dyDescent="0.3">
      <c r="A255" s="134" t="s">
        <v>1770</v>
      </c>
      <c r="B255" s="134" t="s">
        <v>1627</v>
      </c>
      <c r="C255" s="134">
        <v>118491</v>
      </c>
      <c r="D255" s="137">
        <v>44330</v>
      </c>
      <c r="E255" s="138">
        <v>26.582799999999999</v>
      </c>
      <c r="F255" s="138">
        <v>-6.8699999999999997E-2</v>
      </c>
      <c r="G255" s="138">
        <v>-26.305900000000001</v>
      </c>
      <c r="H255" s="138">
        <v>-11.430199999999999</v>
      </c>
      <c r="I255" s="138">
        <v>3.2109999999999999</v>
      </c>
      <c r="J255" s="138">
        <v>8.6729000000000003</v>
      </c>
      <c r="K255" s="138">
        <v>-1.1675</v>
      </c>
      <c r="L255" s="138">
        <v>7.3872999999999998</v>
      </c>
      <c r="M255" s="138">
        <v>9.6286000000000005</v>
      </c>
      <c r="N255" s="138">
        <v>14.0154</v>
      </c>
      <c r="O255" s="138">
        <v>7.6300999999999997</v>
      </c>
      <c r="P255" s="138">
        <v>8.2859999999999996</v>
      </c>
      <c r="Q255" s="138">
        <v>9.0109999999999992</v>
      </c>
      <c r="R255" s="138">
        <v>8.7159999999999993</v>
      </c>
      <c r="S255" s="120" t="s">
        <v>2008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34" t="s">
        <v>1770</v>
      </c>
      <c r="B256" s="134" t="s">
        <v>1650</v>
      </c>
      <c r="C256" s="134">
        <v>112353</v>
      </c>
      <c r="D256" s="137">
        <v>44330</v>
      </c>
      <c r="E256" s="138">
        <v>24.699300000000001</v>
      </c>
      <c r="F256" s="138">
        <v>-0.96050000000000002</v>
      </c>
      <c r="G256" s="138">
        <v>-27.179500000000001</v>
      </c>
      <c r="H256" s="138">
        <v>-12.3208</v>
      </c>
      <c r="I256" s="138">
        <v>2.3136999999999999</v>
      </c>
      <c r="J256" s="138">
        <v>7.7645999999999997</v>
      </c>
      <c r="K256" s="138">
        <v>-2.0935999999999999</v>
      </c>
      <c r="L256" s="138">
        <v>6.4273999999999996</v>
      </c>
      <c r="M256" s="138">
        <v>8.6372999999999998</v>
      </c>
      <c r="N256" s="138">
        <v>12.960699999999999</v>
      </c>
      <c r="O256" s="138">
        <v>6.6965000000000003</v>
      </c>
      <c r="P256" s="138">
        <v>7.343</v>
      </c>
      <c r="Q256" s="138">
        <v>8.3909000000000002</v>
      </c>
      <c r="R256" s="138">
        <v>7.7282000000000002</v>
      </c>
      <c r="S256" s="120" t="s">
        <v>2008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34" t="s">
        <v>1770</v>
      </c>
      <c r="B257" s="134" t="s">
        <v>1628</v>
      </c>
      <c r="C257" s="134">
        <v>135689</v>
      </c>
      <c r="D257" s="137">
        <v>44330</v>
      </c>
      <c r="E257" s="138">
        <v>16.672699999999999</v>
      </c>
      <c r="F257" s="138">
        <v>-10.5021</v>
      </c>
      <c r="G257" s="138">
        <v>-4.8144</v>
      </c>
      <c r="H257" s="138">
        <v>3.3797999999999999</v>
      </c>
      <c r="I257" s="138">
        <v>5.1391</v>
      </c>
      <c r="J257" s="138">
        <v>13.8977</v>
      </c>
      <c r="K257" s="138">
        <v>-3.0842999999999998</v>
      </c>
      <c r="L257" s="138">
        <v>11.9001</v>
      </c>
      <c r="M257" s="138">
        <v>15.610099999999999</v>
      </c>
      <c r="N257" s="138">
        <v>14.9611</v>
      </c>
      <c r="O257" s="138">
        <v>7.8407</v>
      </c>
      <c r="P257" s="138">
        <v>10.042999999999999</v>
      </c>
      <c r="Q257" s="138">
        <v>9.8297000000000008</v>
      </c>
      <c r="R257" s="138">
        <v>8.6511999999999993</v>
      </c>
      <c r="S257" s="120"/>
      <c r="T257" s="123"/>
      <c r="U257" s="124"/>
      <c r="V257" s="124"/>
      <c r="W257" s="124"/>
      <c r="X257" s="124"/>
      <c r="Y257" s="124"/>
      <c r="Z257" s="124"/>
      <c r="AA257" s="124"/>
      <c r="AB257" s="124"/>
      <c r="AC257" s="124"/>
      <c r="AD257" s="124"/>
      <c r="AE257" s="124"/>
      <c r="AF257" s="124"/>
      <c r="AG257" s="124"/>
      <c r="AH257" s="124"/>
    </row>
    <row r="258" spans="1:34" x14ac:dyDescent="0.3">
      <c r="A258" s="134" t="s">
        <v>1770</v>
      </c>
      <c r="B258" s="134" t="s">
        <v>1651</v>
      </c>
      <c r="C258" s="134">
        <v>135692</v>
      </c>
      <c r="D258" s="137">
        <v>44330</v>
      </c>
      <c r="E258" s="138">
        <v>15.354200000000001</v>
      </c>
      <c r="F258" s="138">
        <v>-12.234400000000001</v>
      </c>
      <c r="G258" s="138">
        <v>-6.5734000000000004</v>
      </c>
      <c r="H258" s="138">
        <v>1.6306</v>
      </c>
      <c r="I258" s="138">
        <v>3.4003999999999999</v>
      </c>
      <c r="J258" s="138">
        <v>12.1326</v>
      </c>
      <c r="K258" s="138">
        <v>-4.8083999999999998</v>
      </c>
      <c r="L258" s="138">
        <v>9.7721</v>
      </c>
      <c r="M258" s="138">
        <v>13.470800000000001</v>
      </c>
      <c r="N258" s="138">
        <v>12.8156</v>
      </c>
      <c r="O258" s="138">
        <v>6.1710000000000003</v>
      </c>
      <c r="P258" s="138">
        <v>8.3795000000000002</v>
      </c>
      <c r="Q258" s="138">
        <v>8.1826000000000008</v>
      </c>
      <c r="R258" s="138">
        <v>6.8032000000000004</v>
      </c>
      <c r="S258" s="120"/>
      <c r="T258" s="123"/>
      <c r="U258" s="124"/>
      <c r="V258" s="124"/>
      <c r="W258" s="124"/>
      <c r="X258" s="124"/>
      <c r="Y258" s="124"/>
      <c r="Z258" s="124"/>
      <c r="AA258" s="124"/>
      <c r="AB258" s="124"/>
      <c r="AC258" s="124"/>
      <c r="AD258" s="124"/>
      <c r="AE258" s="124"/>
      <c r="AF258" s="124"/>
      <c r="AG258" s="124"/>
      <c r="AH258" s="124"/>
    </row>
    <row r="259" spans="1:34" x14ac:dyDescent="0.3">
      <c r="A259" s="134" t="s">
        <v>1770</v>
      </c>
      <c r="B259" s="134" t="s">
        <v>1652</v>
      </c>
      <c r="C259" s="134">
        <v>114859</v>
      </c>
      <c r="D259" s="137">
        <v>44330</v>
      </c>
      <c r="E259" s="138">
        <v>39.282899999999998</v>
      </c>
      <c r="F259" s="138">
        <v>-25.191800000000001</v>
      </c>
      <c r="G259" s="138">
        <v>-26.916899999999998</v>
      </c>
      <c r="H259" s="138">
        <v>2.6162000000000001</v>
      </c>
      <c r="I259" s="138">
        <v>17.8551</v>
      </c>
      <c r="J259" s="138">
        <v>20.6008</v>
      </c>
      <c r="K259" s="138">
        <v>5.6776999999999997</v>
      </c>
      <c r="L259" s="138">
        <v>17.698</v>
      </c>
      <c r="M259" s="138">
        <v>18.412800000000001</v>
      </c>
      <c r="N259" s="138">
        <v>22.393799999999999</v>
      </c>
      <c r="O259" s="138">
        <v>9.9382999999999999</v>
      </c>
      <c r="P259" s="138">
        <v>9.6029</v>
      </c>
      <c r="Q259" s="138">
        <v>8.1513000000000009</v>
      </c>
      <c r="R259" s="138">
        <v>13.248799999999999</v>
      </c>
      <c r="S259" s="120" t="s">
        <v>2006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34" t="s">
        <v>1770</v>
      </c>
      <c r="B260" s="134" t="s">
        <v>1629</v>
      </c>
      <c r="C260" s="134">
        <v>120154</v>
      </c>
      <c r="D260" s="137">
        <v>44330</v>
      </c>
      <c r="E260" s="138">
        <v>42.945799999999998</v>
      </c>
      <c r="F260" s="138">
        <v>-23.808800000000002</v>
      </c>
      <c r="G260" s="138">
        <v>-25.500399999999999</v>
      </c>
      <c r="H260" s="138">
        <v>3.8881999999999999</v>
      </c>
      <c r="I260" s="138">
        <v>19.0733</v>
      </c>
      <c r="J260" s="138">
        <v>21.791699999999999</v>
      </c>
      <c r="K260" s="138">
        <v>6.8353000000000002</v>
      </c>
      <c r="L260" s="138">
        <v>18.970500000000001</v>
      </c>
      <c r="M260" s="138">
        <v>19.751999999999999</v>
      </c>
      <c r="N260" s="138">
        <v>23.8277</v>
      </c>
      <c r="O260" s="138">
        <v>11.2187</v>
      </c>
      <c r="P260" s="138">
        <v>10.961399999999999</v>
      </c>
      <c r="Q260" s="138">
        <v>10.796900000000001</v>
      </c>
      <c r="R260" s="138">
        <v>14.5524</v>
      </c>
      <c r="S260" s="120" t="s">
        <v>2006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34" t="s">
        <v>1770</v>
      </c>
      <c r="B261" s="134" t="s">
        <v>1630</v>
      </c>
      <c r="C261" s="134">
        <v>119852</v>
      </c>
      <c r="D261" s="137">
        <v>44330</v>
      </c>
      <c r="E261" s="138">
        <v>42.834000000000003</v>
      </c>
      <c r="F261" s="138">
        <v>-44.9664</v>
      </c>
      <c r="G261" s="138">
        <v>-55.475000000000001</v>
      </c>
      <c r="H261" s="138">
        <v>-19.7913</v>
      </c>
      <c r="I261" s="138">
        <v>2.4857</v>
      </c>
      <c r="J261" s="138">
        <v>11.023400000000001</v>
      </c>
      <c r="K261" s="138">
        <v>3.7399</v>
      </c>
      <c r="L261" s="138">
        <v>9.2103999999999999</v>
      </c>
      <c r="M261" s="138">
        <v>10.8276</v>
      </c>
      <c r="N261" s="138">
        <v>13.746600000000001</v>
      </c>
      <c r="O261" s="138">
        <v>7.7892999999999999</v>
      </c>
      <c r="P261" s="138">
        <v>8</v>
      </c>
      <c r="Q261" s="138">
        <v>8.0410000000000004</v>
      </c>
      <c r="R261" s="138">
        <v>9.0330999999999992</v>
      </c>
      <c r="S261" s="120"/>
      <c r="T261" s="123"/>
      <c r="U261" s="124"/>
      <c r="V261" s="124"/>
      <c r="W261" s="124"/>
      <c r="X261" s="124"/>
      <c r="Y261" s="124"/>
      <c r="Z261" s="124"/>
      <c r="AA261" s="124"/>
      <c r="AB261" s="124"/>
      <c r="AC261" s="124"/>
      <c r="AD261" s="124"/>
      <c r="AE261" s="124"/>
      <c r="AF261" s="124"/>
      <c r="AG261" s="124"/>
      <c r="AH261" s="124"/>
    </row>
    <row r="262" spans="1:34" x14ac:dyDescent="0.3">
      <c r="A262" s="134" t="s">
        <v>1770</v>
      </c>
      <c r="B262" s="134" t="s">
        <v>1653</v>
      </c>
      <c r="C262" s="134">
        <v>112487</v>
      </c>
      <c r="D262" s="137">
        <v>44330</v>
      </c>
      <c r="E262" s="138">
        <v>40.512900000000002</v>
      </c>
      <c r="F262" s="138">
        <v>-45.564</v>
      </c>
      <c r="G262" s="138">
        <v>-56.079599999999999</v>
      </c>
      <c r="H262" s="138">
        <v>-20.384399999999999</v>
      </c>
      <c r="I262" s="138">
        <v>1.8934</v>
      </c>
      <c r="J262" s="138">
        <v>10.4186</v>
      </c>
      <c r="K262" s="138">
        <v>3.1440999999999999</v>
      </c>
      <c r="L262" s="138">
        <v>8.6057000000000006</v>
      </c>
      <c r="M262" s="138">
        <v>10.228</v>
      </c>
      <c r="N262" s="138">
        <v>13.120900000000001</v>
      </c>
      <c r="O262" s="138">
        <v>7.1363000000000003</v>
      </c>
      <c r="P262" s="138">
        <v>7.2972000000000001</v>
      </c>
      <c r="Q262" s="138">
        <v>5.9325000000000001</v>
      </c>
      <c r="R262" s="138">
        <v>8.4335000000000004</v>
      </c>
      <c r="S262" s="120"/>
      <c r="T262" s="123"/>
      <c r="U262" s="124"/>
      <c r="V262" s="124"/>
      <c r="W262" s="124"/>
      <c r="X262" s="124"/>
      <c r="Y262" s="124"/>
      <c r="Z262" s="124"/>
      <c r="AA262" s="124"/>
      <c r="AB262" s="124"/>
      <c r="AC262" s="124"/>
      <c r="AD262" s="124"/>
      <c r="AE262" s="124"/>
      <c r="AF262" s="124"/>
      <c r="AG262" s="124"/>
      <c r="AH262" s="124"/>
    </row>
    <row r="263" spans="1:34" x14ac:dyDescent="0.3">
      <c r="A263" s="134" t="s">
        <v>1770</v>
      </c>
      <c r="B263" s="134" t="s">
        <v>1654</v>
      </c>
      <c r="C263" s="134">
        <v>101869</v>
      </c>
      <c r="D263" s="137">
        <v>44330</v>
      </c>
      <c r="E263" s="138">
        <v>63.243200000000002</v>
      </c>
      <c r="F263" s="138">
        <v>-5.7694999999999999</v>
      </c>
      <c r="G263" s="138">
        <v>-29.516100000000002</v>
      </c>
      <c r="H263" s="138">
        <v>-16.88</v>
      </c>
      <c r="I263" s="138">
        <v>-3.4336000000000002</v>
      </c>
      <c r="J263" s="138">
        <v>-2.0308000000000002</v>
      </c>
      <c r="K263" s="138">
        <v>-2.2778</v>
      </c>
      <c r="L263" s="138">
        <v>5.0679999999999996</v>
      </c>
      <c r="M263" s="138">
        <v>6.7683</v>
      </c>
      <c r="N263" s="138">
        <v>10.532400000000001</v>
      </c>
      <c r="O263" s="138">
        <v>6.9386000000000001</v>
      </c>
      <c r="P263" s="138">
        <v>6.9104000000000001</v>
      </c>
      <c r="Q263" s="138">
        <v>8.2989999999999995</v>
      </c>
      <c r="R263" s="138">
        <v>8.1786999999999992</v>
      </c>
      <c r="S263" s="120"/>
      <c r="T263" s="123"/>
      <c r="U263" s="124"/>
      <c r="V263" s="124"/>
      <c r="W263" s="124"/>
      <c r="X263" s="124"/>
      <c r="Y263" s="124"/>
      <c r="Z263" s="124"/>
      <c r="AA263" s="124"/>
      <c r="AB263" s="124"/>
      <c r="AC263" s="124"/>
      <c r="AD263" s="124"/>
      <c r="AE263" s="124"/>
      <c r="AF263" s="124"/>
      <c r="AG263" s="124"/>
      <c r="AH263" s="124"/>
    </row>
    <row r="264" spans="1:34" x14ac:dyDescent="0.3">
      <c r="A264" s="134" t="s">
        <v>1770</v>
      </c>
      <c r="B264" s="134" t="s">
        <v>1631</v>
      </c>
      <c r="C264" s="134">
        <v>120276</v>
      </c>
      <c r="D264" s="137">
        <v>44330</v>
      </c>
      <c r="E264" s="138">
        <v>67.449299999999994</v>
      </c>
      <c r="F264" s="138">
        <v>-4.9501999999999997</v>
      </c>
      <c r="G264" s="138">
        <v>-28.739000000000001</v>
      </c>
      <c r="H264" s="138">
        <v>-16.099499999999999</v>
      </c>
      <c r="I264" s="138">
        <v>-2.6528</v>
      </c>
      <c r="J264" s="138">
        <v>-1.2466999999999999</v>
      </c>
      <c r="K264" s="138">
        <v>-1.5018</v>
      </c>
      <c r="L264" s="138">
        <v>5.8712999999999997</v>
      </c>
      <c r="M264" s="138">
        <v>7.6463999999999999</v>
      </c>
      <c r="N264" s="138">
        <v>11.5242</v>
      </c>
      <c r="O264" s="138">
        <v>7.9002999999999997</v>
      </c>
      <c r="P264" s="138">
        <v>7.8489000000000004</v>
      </c>
      <c r="Q264" s="138">
        <v>8.0455000000000005</v>
      </c>
      <c r="R264" s="138">
        <v>9.1329999999999991</v>
      </c>
      <c r="S264" s="120"/>
      <c r="T264" s="123"/>
      <c r="U264" s="124"/>
      <c r="V264" s="124"/>
      <c r="W264" s="124"/>
      <c r="X264" s="124"/>
      <c r="Y264" s="124"/>
      <c r="Z264" s="124"/>
      <c r="AA264" s="124"/>
      <c r="AB264" s="124"/>
      <c r="AC264" s="124"/>
      <c r="AD264" s="124"/>
      <c r="AE264" s="124"/>
      <c r="AF264" s="124"/>
      <c r="AG264" s="124"/>
      <c r="AH264" s="124"/>
    </row>
    <row r="265" spans="1:34" x14ac:dyDescent="0.3">
      <c r="A265" s="134" t="s">
        <v>1770</v>
      </c>
      <c r="B265" s="134" t="s">
        <v>2015</v>
      </c>
      <c r="C265" s="134">
        <v>119156</v>
      </c>
      <c r="D265" s="137">
        <v>44330</v>
      </c>
      <c r="E265" s="138">
        <v>23.910599999999999</v>
      </c>
      <c r="F265" s="138">
        <v>7.1010999999999997</v>
      </c>
      <c r="G265" s="138">
        <v>-25.084900000000001</v>
      </c>
      <c r="H265" s="138">
        <v>-9.3169000000000004</v>
      </c>
      <c r="I265" s="138">
        <v>-0.77390000000000003</v>
      </c>
      <c r="J265" s="138">
        <v>9.6745999999999999</v>
      </c>
      <c r="K265" s="138">
        <v>-4.0369000000000002</v>
      </c>
      <c r="L265" s="138">
        <v>7.3948</v>
      </c>
      <c r="M265" s="138">
        <v>9.2544000000000004</v>
      </c>
      <c r="N265" s="138">
        <v>12.704499999999999</v>
      </c>
      <c r="O265" s="138">
        <v>6.9503000000000004</v>
      </c>
      <c r="P265" s="138">
        <v>7.6524999999999999</v>
      </c>
      <c r="Q265" s="138">
        <v>8.6579999999999995</v>
      </c>
      <c r="R265" s="138">
        <v>7.2080000000000002</v>
      </c>
      <c r="S265" s="120"/>
      <c r="T265" s="123"/>
      <c r="U265" s="124"/>
      <c r="V265" s="124"/>
      <c r="W265" s="124"/>
      <c r="X265" s="124"/>
      <c r="Y265" s="124"/>
      <c r="Z265" s="124"/>
      <c r="AA265" s="124"/>
      <c r="AB265" s="124"/>
      <c r="AC265" s="124"/>
      <c r="AD265" s="124"/>
      <c r="AE265" s="124"/>
      <c r="AF265" s="124"/>
      <c r="AG265" s="124"/>
      <c r="AH265" s="124"/>
    </row>
    <row r="266" spans="1:34" x14ac:dyDescent="0.3">
      <c r="A266" s="134" t="s">
        <v>1770</v>
      </c>
      <c r="B266" s="134" t="s">
        <v>2016</v>
      </c>
      <c r="C266" s="134">
        <v>113142</v>
      </c>
      <c r="D266" s="137">
        <v>44330</v>
      </c>
      <c r="E266" s="138">
        <v>21.072299999999998</v>
      </c>
      <c r="F266" s="138">
        <v>5.2845000000000004</v>
      </c>
      <c r="G266" s="138">
        <v>-26.846399999999999</v>
      </c>
      <c r="H266" s="138">
        <v>-11.1607</v>
      </c>
      <c r="I266" s="138">
        <v>-2.645</v>
      </c>
      <c r="J266" s="138">
        <v>7.7659000000000002</v>
      </c>
      <c r="K266" s="138">
        <v>-5.9241999999999999</v>
      </c>
      <c r="L266" s="138">
        <v>5.4931999999999999</v>
      </c>
      <c r="M266" s="138">
        <v>7.2817999999999996</v>
      </c>
      <c r="N266" s="138">
        <v>10.657</v>
      </c>
      <c r="O266" s="138">
        <v>5.2294999999999998</v>
      </c>
      <c r="P266" s="138">
        <v>5.9009</v>
      </c>
      <c r="Q266" s="138">
        <v>7.1452999999999998</v>
      </c>
      <c r="R266" s="138">
        <v>5.6382000000000003</v>
      </c>
      <c r="S266" s="120"/>
      <c r="T266" s="123"/>
      <c r="U266" s="124"/>
      <c r="V266" s="124"/>
      <c r="W266" s="124"/>
      <c r="X266" s="124"/>
      <c r="Y266" s="124"/>
      <c r="Z266" s="124"/>
      <c r="AA266" s="124"/>
      <c r="AB266" s="124"/>
      <c r="AC266" s="124"/>
      <c r="AD266" s="124"/>
      <c r="AE266" s="124"/>
      <c r="AF266" s="124"/>
      <c r="AG266" s="124"/>
      <c r="AH266" s="124"/>
    </row>
    <row r="267" spans="1:34" x14ac:dyDescent="0.3">
      <c r="A267" s="134" t="s">
        <v>1770</v>
      </c>
      <c r="B267" s="134" t="s">
        <v>1655</v>
      </c>
      <c r="C267" s="134">
        <v>102172</v>
      </c>
      <c r="D267" s="137">
        <v>44330</v>
      </c>
      <c r="E267" s="138">
        <v>41.420400000000001</v>
      </c>
      <c r="F267" s="138">
        <v>11.2423</v>
      </c>
      <c r="G267" s="138">
        <v>-6.1947000000000001</v>
      </c>
      <c r="H267" s="138">
        <v>4.4097999999999997</v>
      </c>
      <c r="I267" s="138">
        <v>13.4445</v>
      </c>
      <c r="J267" s="138">
        <v>13.082800000000001</v>
      </c>
      <c r="K267" s="138">
        <v>8.3560999999999996</v>
      </c>
      <c r="L267" s="138">
        <v>11.2765</v>
      </c>
      <c r="M267" s="138">
        <v>12.319900000000001</v>
      </c>
      <c r="N267" s="138">
        <v>13.136799999999999</v>
      </c>
      <c r="O267" s="138">
        <v>0.44540000000000002</v>
      </c>
      <c r="P267" s="138">
        <v>3.4767999999999999</v>
      </c>
      <c r="Q267" s="138">
        <v>8.5372000000000003</v>
      </c>
      <c r="R267" s="138">
        <v>-1.3653</v>
      </c>
      <c r="S267" s="120"/>
      <c r="T267" s="123"/>
      <c r="U267" s="124"/>
      <c r="V267" s="124"/>
      <c r="W267" s="124"/>
      <c r="X267" s="124"/>
      <c r="Y267" s="124"/>
      <c r="Z267" s="124"/>
      <c r="AA267" s="124"/>
      <c r="AB267" s="124"/>
      <c r="AC267" s="124"/>
      <c r="AD267" s="124"/>
      <c r="AE267" s="124"/>
      <c r="AF267" s="124"/>
      <c r="AG267" s="124"/>
      <c r="AH267" s="124"/>
    </row>
    <row r="268" spans="1:34" x14ac:dyDescent="0.3">
      <c r="A268" s="134" t="s">
        <v>1770</v>
      </c>
      <c r="B268" s="134" t="s">
        <v>1632</v>
      </c>
      <c r="C268" s="134">
        <v>118726</v>
      </c>
      <c r="D268" s="137">
        <v>44330</v>
      </c>
      <c r="E268" s="138">
        <v>44.358899999999998</v>
      </c>
      <c r="F268" s="138">
        <v>11.8977</v>
      </c>
      <c r="G268" s="138">
        <v>-5.5652999999999997</v>
      </c>
      <c r="H268" s="138">
        <v>5.0240999999999998</v>
      </c>
      <c r="I268" s="138">
        <v>14.069599999999999</v>
      </c>
      <c r="J268" s="138">
        <v>13.7166</v>
      </c>
      <c r="K268" s="138">
        <v>8.9953000000000003</v>
      </c>
      <c r="L268" s="138">
        <v>11.938599999999999</v>
      </c>
      <c r="M268" s="138">
        <v>13.005000000000001</v>
      </c>
      <c r="N268" s="138">
        <v>13.8345</v>
      </c>
      <c r="O268" s="138">
        <v>1.2017</v>
      </c>
      <c r="P268" s="138">
        <v>4.3052999999999999</v>
      </c>
      <c r="Q268" s="138">
        <v>6.8811999999999998</v>
      </c>
      <c r="R268" s="138">
        <v>-0.7036</v>
      </c>
      <c r="S268" s="120"/>
      <c r="T268" s="123"/>
      <c r="U268" s="124"/>
      <c r="V268" s="124"/>
      <c r="W268" s="124"/>
      <c r="X268" s="124"/>
      <c r="Y268" s="124"/>
      <c r="Z268" s="124"/>
      <c r="AA268" s="124"/>
      <c r="AB268" s="124"/>
      <c r="AC268" s="124"/>
      <c r="AD268" s="124"/>
      <c r="AE268" s="124"/>
      <c r="AF268" s="124"/>
      <c r="AG268" s="124"/>
      <c r="AH268" s="124"/>
    </row>
    <row r="269" spans="1:34" x14ac:dyDescent="0.3">
      <c r="A269" s="134" t="s">
        <v>1770</v>
      </c>
      <c r="B269" s="134" t="s">
        <v>1656</v>
      </c>
      <c r="C269" s="134">
        <v>148293</v>
      </c>
      <c r="D269" s="137"/>
      <c r="E269" s="138"/>
      <c r="F269" s="138"/>
      <c r="G269" s="138"/>
      <c r="H269" s="138"/>
      <c r="I269" s="138"/>
      <c r="J269" s="138"/>
      <c r="K269" s="138"/>
      <c r="L269" s="138"/>
      <c r="M269" s="138"/>
      <c r="N269" s="138"/>
      <c r="O269" s="138"/>
      <c r="P269" s="138"/>
      <c r="Q269" s="138"/>
      <c r="R269" s="138"/>
      <c r="S269" s="120"/>
      <c r="T269" s="123"/>
      <c r="U269" s="124"/>
      <c r="V269" s="124"/>
      <c r="W269" s="124"/>
      <c r="X269" s="124"/>
      <c r="Y269" s="124"/>
      <c r="Z269" s="124"/>
      <c r="AA269" s="124"/>
      <c r="AB269" s="124"/>
      <c r="AC269" s="124"/>
      <c r="AD269" s="124"/>
      <c r="AE269" s="124"/>
      <c r="AF269" s="124"/>
      <c r="AG269" s="124"/>
      <c r="AH269" s="124"/>
    </row>
    <row r="270" spans="1:34" x14ac:dyDescent="0.3">
      <c r="A270" s="134" t="s">
        <v>1770</v>
      </c>
      <c r="B270" s="134" t="s">
        <v>1633</v>
      </c>
      <c r="C270" s="134">
        <v>148296</v>
      </c>
      <c r="D270" s="137"/>
      <c r="E270" s="138"/>
      <c r="F270" s="138"/>
      <c r="G270" s="138"/>
      <c r="H270" s="138"/>
      <c r="I270" s="138"/>
      <c r="J270" s="138"/>
      <c r="K270" s="138"/>
      <c r="L270" s="138"/>
      <c r="M270" s="138"/>
      <c r="N270" s="138"/>
      <c r="O270" s="138"/>
      <c r="P270" s="138"/>
      <c r="Q270" s="138"/>
      <c r="R270" s="138"/>
      <c r="S270" s="120"/>
      <c r="T270" s="123"/>
      <c r="U270" s="124"/>
      <c r="V270" s="124"/>
      <c r="W270" s="124"/>
      <c r="X270" s="124"/>
      <c r="Y270" s="124"/>
      <c r="Z270" s="124"/>
      <c r="AA270" s="124"/>
      <c r="AB270" s="124"/>
      <c r="AC270" s="124"/>
      <c r="AD270" s="124"/>
      <c r="AE270" s="124"/>
      <c r="AF270" s="124"/>
      <c r="AG270" s="124"/>
      <c r="AH270" s="124"/>
    </row>
    <row r="271" spans="1:34" x14ac:dyDescent="0.3">
      <c r="A271" s="134" t="s">
        <v>1770</v>
      </c>
      <c r="B271" s="134" t="s">
        <v>1634</v>
      </c>
      <c r="C271" s="134">
        <v>119839</v>
      </c>
      <c r="D271" s="137">
        <v>44330</v>
      </c>
      <c r="E271" s="138">
        <v>51.9084</v>
      </c>
      <c r="F271" s="138">
        <v>-20.6846</v>
      </c>
      <c r="G271" s="138">
        <v>-20.988299999999999</v>
      </c>
      <c r="H271" s="138">
        <v>6.024</v>
      </c>
      <c r="I271" s="138">
        <v>7.4394999999999998</v>
      </c>
      <c r="J271" s="138">
        <v>19.4999</v>
      </c>
      <c r="K271" s="138">
        <v>5.0854999999999997</v>
      </c>
      <c r="L271" s="138">
        <v>16.4636</v>
      </c>
      <c r="M271" s="138">
        <v>19.274899999999999</v>
      </c>
      <c r="N271" s="138">
        <v>23.981999999999999</v>
      </c>
      <c r="O271" s="138">
        <v>9.1814</v>
      </c>
      <c r="P271" s="138">
        <v>9.2622</v>
      </c>
      <c r="Q271" s="138">
        <v>9.7561</v>
      </c>
      <c r="R271" s="138">
        <v>12.331200000000001</v>
      </c>
      <c r="S271" s="120" t="s">
        <v>2008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34" t="s">
        <v>1770</v>
      </c>
      <c r="B272" s="134" t="s">
        <v>1657</v>
      </c>
      <c r="C272" s="134">
        <v>100968</v>
      </c>
      <c r="D272" s="137">
        <v>44330</v>
      </c>
      <c r="E272" s="138">
        <v>48.5535</v>
      </c>
      <c r="F272" s="138">
        <v>-21.249700000000001</v>
      </c>
      <c r="G272" s="138">
        <v>-21.536999999999999</v>
      </c>
      <c r="H272" s="138">
        <v>5.4720000000000004</v>
      </c>
      <c r="I272" s="138">
        <v>6.8913000000000002</v>
      </c>
      <c r="J272" s="138">
        <v>18.940999999999999</v>
      </c>
      <c r="K272" s="138">
        <v>4.5094000000000003</v>
      </c>
      <c r="L272" s="138">
        <v>15.8401</v>
      </c>
      <c r="M272" s="138">
        <v>18.593800000000002</v>
      </c>
      <c r="N272" s="138">
        <v>23.241900000000001</v>
      </c>
      <c r="O272" s="138">
        <v>8.4489000000000001</v>
      </c>
      <c r="P272" s="138">
        <v>8.3973999999999993</v>
      </c>
      <c r="Q272" s="138">
        <v>8.1546000000000003</v>
      </c>
      <c r="R272" s="138">
        <v>11.661</v>
      </c>
      <c r="S272" s="120" t="s">
        <v>2008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34" t="s">
        <v>1770</v>
      </c>
      <c r="B273" s="134" t="s">
        <v>1658</v>
      </c>
      <c r="C273" s="134">
        <v>112868</v>
      </c>
      <c r="D273" s="137">
        <v>44330</v>
      </c>
      <c r="E273" s="138">
        <v>21.195799999999998</v>
      </c>
      <c r="F273" s="138">
        <v>-14.8835</v>
      </c>
      <c r="G273" s="138">
        <v>-39.934600000000003</v>
      </c>
      <c r="H273" s="138">
        <v>-8.1056000000000008</v>
      </c>
      <c r="I273" s="138">
        <v>5.6951000000000001</v>
      </c>
      <c r="J273" s="138">
        <v>13.024699999999999</v>
      </c>
      <c r="K273" s="138">
        <v>1.034</v>
      </c>
      <c r="L273" s="138">
        <v>8.4010999999999996</v>
      </c>
      <c r="M273" s="138">
        <v>9.9723000000000006</v>
      </c>
      <c r="N273" s="138">
        <v>14.1111</v>
      </c>
      <c r="O273" s="138">
        <v>3.5926999999999998</v>
      </c>
      <c r="P273" s="138">
        <v>5.8287000000000004</v>
      </c>
      <c r="Q273" s="138">
        <v>6.9425999999999997</v>
      </c>
      <c r="R273" s="138">
        <v>4.3936999999999999</v>
      </c>
      <c r="S273" s="120"/>
      <c r="T273" s="123"/>
      <c r="U273" s="124"/>
      <c r="V273" s="124"/>
      <c r="W273" s="124"/>
      <c r="X273" s="124"/>
      <c r="Y273" s="124"/>
      <c r="Z273" s="124"/>
      <c r="AA273" s="124"/>
      <c r="AB273" s="124"/>
      <c r="AC273" s="124"/>
      <c r="AD273" s="124"/>
      <c r="AE273" s="124"/>
      <c r="AF273" s="124"/>
      <c r="AG273" s="124"/>
      <c r="AH273" s="124"/>
    </row>
    <row r="274" spans="1:34" x14ac:dyDescent="0.3">
      <c r="A274" s="134" t="s">
        <v>1770</v>
      </c>
      <c r="B274" s="134" t="s">
        <v>1635</v>
      </c>
      <c r="C274" s="134">
        <v>119635</v>
      </c>
      <c r="D274" s="137">
        <v>44330</v>
      </c>
      <c r="E274" s="138">
        <v>22.4773</v>
      </c>
      <c r="F274" s="138">
        <v>-13.954499999999999</v>
      </c>
      <c r="G274" s="138">
        <v>-39.063299999999998</v>
      </c>
      <c r="H274" s="138">
        <v>-7.0888999999999998</v>
      </c>
      <c r="I274" s="138">
        <v>6.6398999999999999</v>
      </c>
      <c r="J274" s="138">
        <v>13.9199</v>
      </c>
      <c r="K274" s="138">
        <v>1.6395</v>
      </c>
      <c r="L274" s="138">
        <v>9.0654000000000003</v>
      </c>
      <c r="M274" s="138">
        <v>10.685</v>
      </c>
      <c r="N274" s="138">
        <v>14.9176</v>
      </c>
      <c r="O274" s="138">
        <v>4.5744999999999996</v>
      </c>
      <c r="P274" s="138">
        <v>6.8531000000000004</v>
      </c>
      <c r="Q274" s="138">
        <v>7.8186999999999998</v>
      </c>
      <c r="R274" s="138">
        <v>5.2122000000000002</v>
      </c>
      <c r="S274" s="120"/>
      <c r="T274" s="123"/>
      <c r="U274" s="124"/>
      <c r="V274" s="124"/>
      <c r="W274" s="124"/>
      <c r="X274" s="124"/>
      <c r="Y274" s="124"/>
      <c r="Z274" s="124"/>
      <c r="AA274" s="124"/>
      <c r="AB274" s="124"/>
      <c r="AC274" s="124"/>
      <c r="AD274" s="124"/>
      <c r="AE274" s="124"/>
      <c r="AF274" s="124"/>
      <c r="AG274" s="124"/>
      <c r="AH274" s="124"/>
    </row>
    <row r="275" spans="1:34" x14ac:dyDescent="0.3">
      <c r="A275" s="134" t="s">
        <v>1770</v>
      </c>
      <c r="B275" s="134" t="s">
        <v>1636</v>
      </c>
      <c r="C275" s="134">
        <v>148106</v>
      </c>
      <c r="D275" s="137">
        <v>44330</v>
      </c>
      <c r="E275" s="138">
        <v>0.96079999999999999</v>
      </c>
      <c r="F275" s="138">
        <v>11.4039</v>
      </c>
      <c r="G275" s="138">
        <v>11.407400000000001</v>
      </c>
      <c r="H275" s="138">
        <v>11.4217</v>
      </c>
      <c r="I275" s="138">
        <v>11.1731</v>
      </c>
      <c r="J275" s="138">
        <v>11.269600000000001</v>
      </c>
      <c r="K275" s="138">
        <v>11.4207</v>
      </c>
      <c r="L275" s="138">
        <v>-40.602600000000002</v>
      </c>
      <c r="M275" s="138">
        <v>-24.799499999999998</v>
      </c>
      <c r="N275" s="138">
        <v>-16.7562</v>
      </c>
      <c r="O275" s="138"/>
      <c r="P275" s="138"/>
      <c r="Q275" s="138">
        <v>-12.308299999999999</v>
      </c>
      <c r="R275" s="138"/>
      <c r="S275" s="120"/>
      <c r="T275" s="123"/>
      <c r="U275" s="124"/>
      <c r="V275" s="124"/>
      <c r="W275" s="124"/>
      <c r="X275" s="124"/>
      <c r="Y275" s="124"/>
      <c r="Z275" s="124"/>
      <c r="AA275" s="124"/>
      <c r="AB275" s="124"/>
      <c r="AC275" s="124"/>
      <c r="AD275" s="124"/>
      <c r="AE275" s="124"/>
      <c r="AF275" s="124"/>
      <c r="AG275" s="124"/>
      <c r="AH275" s="124"/>
    </row>
    <row r="276" spans="1:34" x14ac:dyDescent="0.3">
      <c r="A276" s="134" t="s">
        <v>1770</v>
      </c>
      <c r="B276" s="134" t="s">
        <v>1659</v>
      </c>
      <c r="C276" s="134">
        <v>148105</v>
      </c>
      <c r="D276" s="137">
        <v>44330</v>
      </c>
      <c r="E276" s="138">
        <v>0.91520000000000001</v>
      </c>
      <c r="F276" s="138">
        <v>11.9724</v>
      </c>
      <c r="G276" s="138">
        <v>11.9764</v>
      </c>
      <c r="H276" s="138">
        <v>11.4198</v>
      </c>
      <c r="I276" s="138">
        <v>11.157500000000001</v>
      </c>
      <c r="J276" s="138">
        <v>11.2011</v>
      </c>
      <c r="K276" s="138">
        <v>11.4497</v>
      </c>
      <c r="L276" s="138">
        <v>-40.988599999999998</v>
      </c>
      <c r="M276" s="138">
        <v>-25.059000000000001</v>
      </c>
      <c r="N276" s="138">
        <v>-16.951000000000001</v>
      </c>
      <c r="O276" s="138"/>
      <c r="P276" s="138"/>
      <c r="Q276" s="138">
        <v>-12.475899999999999</v>
      </c>
      <c r="R276" s="138"/>
      <c r="S276" s="120"/>
      <c r="T276" s="123"/>
      <c r="U276" s="124"/>
      <c r="V276" s="124"/>
      <c r="W276" s="124"/>
      <c r="X276" s="124"/>
      <c r="Y276" s="124"/>
      <c r="Z276" s="124"/>
      <c r="AA276" s="124"/>
      <c r="AB276" s="124"/>
      <c r="AC276" s="124"/>
      <c r="AD276" s="124"/>
      <c r="AE276" s="124"/>
      <c r="AF276" s="124"/>
      <c r="AG276" s="124"/>
      <c r="AH276" s="124"/>
    </row>
    <row r="277" spans="1:34" x14ac:dyDescent="0.3">
      <c r="A277" s="134" t="s">
        <v>1770</v>
      </c>
      <c r="B277" s="134" t="s">
        <v>1637</v>
      </c>
      <c r="C277" s="134">
        <v>120779</v>
      </c>
      <c r="D277" s="137">
        <v>44330</v>
      </c>
      <c r="E277" s="138">
        <v>49.100299999999997</v>
      </c>
      <c r="F277" s="138">
        <v>-31.205500000000001</v>
      </c>
      <c r="G277" s="138">
        <v>-41.0687</v>
      </c>
      <c r="H277" s="138">
        <v>-12.4695</v>
      </c>
      <c r="I277" s="138">
        <v>0.95609999999999995</v>
      </c>
      <c r="J277" s="138">
        <v>6.3093000000000004</v>
      </c>
      <c r="K277" s="138">
        <v>1.5318000000000001</v>
      </c>
      <c r="L277" s="138">
        <v>11.934100000000001</v>
      </c>
      <c r="M277" s="138">
        <v>17.7668</v>
      </c>
      <c r="N277" s="138">
        <v>21.985900000000001</v>
      </c>
      <c r="O277" s="138">
        <v>6.2550999999999997</v>
      </c>
      <c r="P277" s="138">
        <v>7.9619</v>
      </c>
      <c r="Q277" s="138">
        <v>9.4085999999999999</v>
      </c>
      <c r="R277" s="138">
        <v>7.3960999999999997</v>
      </c>
      <c r="S277" s="120"/>
      <c r="T277" s="123"/>
      <c r="U277" s="124"/>
      <c r="V277" s="124"/>
      <c r="W277" s="124"/>
      <c r="X277" s="124"/>
      <c r="Y277" s="124"/>
      <c r="Z277" s="124"/>
      <c r="AA277" s="124"/>
      <c r="AB277" s="124"/>
      <c r="AC277" s="124"/>
      <c r="AD277" s="124"/>
      <c r="AE277" s="124"/>
      <c r="AF277" s="124"/>
      <c r="AG277" s="124"/>
      <c r="AH277" s="124"/>
    </row>
    <row r="278" spans="1:34" x14ac:dyDescent="0.3">
      <c r="A278" s="134" t="s">
        <v>1770</v>
      </c>
      <c r="B278" s="134" t="s">
        <v>1660</v>
      </c>
      <c r="C278" s="134">
        <v>102535</v>
      </c>
      <c r="D278" s="137">
        <v>44330</v>
      </c>
      <c r="E278" s="138">
        <v>46.508499999999998</v>
      </c>
      <c r="F278" s="138">
        <v>-31.807500000000001</v>
      </c>
      <c r="G278" s="138">
        <v>-41.686700000000002</v>
      </c>
      <c r="H278" s="138">
        <v>-13.0733</v>
      </c>
      <c r="I278" s="138">
        <v>0.35320000000000001</v>
      </c>
      <c r="J278" s="138">
        <v>5.7060000000000004</v>
      </c>
      <c r="K278" s="138">
        <v>0.91710000000000003</v>
      </c>
      <c r="L278" s="138">
        <v>11.278600000000001</v>
      </c>
      <c r="M278" s="138">
        <v>17.059899999999999</v>
      </c>
      <c r="N278" s="138">
        <v>21.215599999999998</v>
      </c>
      <c r="O278" s="138">
        <v>5.5575000000000001</v>
      </c>
      <c r="P278" s="138">
        <v>7.2375999999999996</v>
      </c>
      <c r="Q278" s="138">
        <v>9.2233999999999998</v>
      </c>
      <c r="R278" s="138">
        <v>6.6970000000000001</v>
      </c>
      <c r="S278" s="120"/>
      <c r="T278" s="123"/>
      <c r="U278" s="124"/>
      <c r="V278" s="124"/>
      <c r="W278" s="124"/>
      <c r="X278" s="124"/>
      <c r="Y278" s="124"/>
      <c r="Z278" s="124"/>
      <c r="AA278" s="124"/>
      <c r="AB278" s="124"/>
      <c r="AC278" s="124"/>
      <c r="AD278" s="124"/>
      <c r="AE278" s="124"/>
      <c r="AF278" s="124"/>
      <c r="AG278" s="124"/>
      <c r="AH278" s="124"/>
    </row>
    <row r="279" spans="1:34" x14ac:dyDescent="0.3">
      <c r="A279" s="139" t="s">
        <v>27</v>
      </c>
      <c r="B279" s="134"/>
      <c r="C279" s="134"/>
      <c r="D279" s="134"/>
      <c r="E279" s="134"/>
      <c r="F279" s="140">
        <v>-16.975522222222228</v>
      </c>
      <c r="G279" s="140">
        <v>-31.30263555555555</v>
      </c>
      <c r="H279" s="140">
        <v>-6.0463511111111128</v>
      </c>
      <c r="I279" s="140">
        <v>6.0889111111111118</v>
      </c>
      <c r="J279" s="140">
        <v>12.010551111111111</v>
      </c>
      <c r="K279" s="140">
        <v>2.9381711111111111</v>
      </c>
      <c r="L279" s="140">
        <v>9.076637777777778</v>
      </c>
      <c r="M279" s="140">
        <v>11.905539999999998</v>
      </c>
      <c r="N279" s="140">
        <v>15.887671111111114</v>
      </c>
      <c r="O279" s="140">
        <v>7.0415162790697678</v>
      </c>
      <c r="P279" s="140">
        <v>7.9582604651162772</v>
      </c>
      <c r="Q279" s="140">
        <v>7.8037844444444442</v>
      </c>
      <c r="R279" s="140">
        <v>8.6704488372093014</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39" t="s">
        <v>408</v>
      </c>
      <c r="B280" s="134"/>
      <c r="C280" s="134"/>
      <c r="D280" s="134"/>
      <c r="E280" s="134"/>
      <c r="F280" s="140">
        <v>-19.270900000000001</v>
      </c>
      <c r="G280" s="140">
        <v>-32.866900000000001</v>
      </c>
      <c r="H280" s="140">
        <v>-10.131399999999999</v>
      </c>
      <c r="I280" s="140">
        <v>5.3396999999999997</v>
      </c>
      <c r="J280" s="140">
        <v>12.748100000000001</v>
      </c>
      <c r="K280" s="140">
        <v>3.6591999999999998</v>
      </c>
      <c r="L280" s="140">
        <v>10.5664</v>
      </c>
      <c r="M280" s="140">
        <v>13.0816</v>
      </c>
      <c r="N280" s="140">
        <v>15.857900000000001</v>
      </c>
      <c r="O280" s="140">
        <v>7.2973999999999997</v>
      </c>
      <c r="P280" s="140">
        <v>8.1273999999999997</v>
      </c>
      <c r="Q280" s="140">
        <v>8.6579999999999995</v>
      </c>
      <c r="R280" s="140">
        <v>9.0330999999999992</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8"/>
      <c r="B281" s="128"/>
      <c r="C281" s="128"/>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36" t="s">
        <v>603</v>
      </c>
      <c r="B282" s="136"/>
      <c r="C282" s="136"/>
      <c r="D282" s="136"/>
      <c r="E282" s="136"/>
      <c r="F282" s="136"/>
      <c r="G282" s="136"/>
      <c r="H282" s="136"/>
      <c r="I282" s="136"/>
      <c r="J282" s="136"/>
      <c r="K282" s="136"/>
      <c r="L282" s="136"/>
      <c r="M282" s="136"/>
      <c r="N282" s="136"/>
      <c r="O282" s="136"/>
      <c r="P282" s="136"/>
      <c r="Q282" s="136"/>
      <c r="R282" s="136"/>
      <c r="S282" s="122"/>
      <c r="T282" s="122"/>
      <c r="U282" s="122"/>
      <c r="V282" s="122"/>
      <c r="W282" s="122"/>
      <c r="X282" s="122"/>
      <c r="Y282" s="122"/>
      <c r="Z282" s="122"/>
      <c r="AA282" s="122"/>
      <c r="AB282" s="122"/>
      <c r="AC282" s="122"/>
      <c r="AD282" s="122"/>
      <c r="AE282" s="122"/>
      <c r="AF282" s="122"/>
      <c r="AG282" s="122"/>
      <c r="AH282" s="122"/>
    </row>
    <row r="283" spans="1:34" x14ac:dyDescent="0.3">
      <c r="A283" s="134" t="s">
        <v>604</v>
      </c>
      <c r="B283" s="134" t="s">
        <v>605</v>
      </c>
      <c r="C283" s="134">
        <v>105460</v>
      </c>
      <c r="D283" s="137">
        <v>44330</v>
      </c>
      <c r="E283" s="138">
        <v>64.16</v>
      </c>
      <c r="F283" s="138">
        <v>-0.72719999999999996</v>
      </c>
      <c r="G283" s="138">
        <v>-1.6102000000000001</v>
      </c>
      <c r="H283" s="138">
        <v>-0.31080000000000002</v>
      </c>
      <c r="I283" s="138">
        <v>1.6476999999999999</v>
      </c>
      <c r="J283" s="138">
        <v>3.9197000000000002</v>
      </c>
      <c r="K283" s="138">
        <v>-1.0640000000000001</v>
      </c>
      <c r="L283" s="138">
        <v>18.704899999999999</v>
      </c>
      <c r="M283" s="138">
        <v>30.6189</v>
      </c>
      <c r="N283" s="138">
        <v>61.246499999999997</v>
      </c>
      <c r="O283" s="138">
        <v>10.1921</v>
      </c>
      <c r="P283" s="138">
        <v>15.8582</v>
      </c>
      <c r="Q283" s="138">
        <v>14.0899</v>
      </c>
      <c r="R283" s="138">
        <v>18.4604</v>
      </c>
      <c r="S283" s="120"/>
      <c r="T283" s="123"/>
      <c r="U283" s="124"/>
      <c r="V283" s="124"/>
      <c r="W283" s="124"/>
      <c r="X283" s="124"/>
      <c r="Y283" s="124"/>
      <c r="Z283" s="124"/>
      <c r="AA283" s="124"/>
      <c r="AB283" s="124"/>
      <c r="AC283" s="124"/>
      <c r="AD283" s="124"/>
      <c r="AE283" s="124"/>
      <c r="AF283" s="124"/>
      <c r="AG283" s="124"/>
      <c r="AH283" s="124"/>
    </row>
    <row r="284" spans="1:34" x14ac:dyDescent="0.3">
      <c r="A284" s="134" t="s">
        <v>604</v>
      </c>
      <c r="B284" s="134" t="s">
        <v>606</v>
      </c>
      <c r="C284" s="134">
        <v>120348</v>
      </c>
      <c r="D284" s="137">
        <v>44330</v>
      </c>
      <c r="E284" s="138">
        <v>71.569999999999993</v>
      </c>
      <c r="F284" s="138">
        <v>-0.72130000000000005</v>
      </c>
      <c r="G284" s="138">
        <v>-1.5949</v>
      </c>
      <c r="H284" s="138">
        <v>-0.2787</v>
      </c>
      <c r="I284" s="138">
        <v>1.6908000000000001</v>
      </c>
      <c r="J284" s="138">
        <v>4.0262000000000002</v>
      </c>
      <c r="K284" s="138">
        <v>-0.74890000000000001</v>
      </c>
      <c r="L284" s="138">
        <v>19.502400000000002</v>
      </c>
      <c r="M284" s="138">
        <v>31.877600000000001</v>
      </c>
      <c r="N284" s="138">
        <v>63.327199999999998</v>
      </c>
      <c r="O284" s="138">
        <v>11.5037</v>
      </c>
      <c r="P284" s="138">
        <v>17.468399999999999</v>
      </c>
      <c r="Q284" s="138">
        <v>18.3429</v>
      </c>
      <c r="R284" s="138">
        <v>19.851400000000002</v>
      </c>
      <c r="S284" s="120"/>
      <c r="T284" s="123"/>
      <c r="U284" s="124"/>
      <c r="V284" s="124"/>
      <c r="W284" s="124"/>
      <c r="X284" s="124"/>
      <c r="Y284" s="124"/>
      <c r="Z284" s="124"/>
      <c r="AA284" s="124"/>
      <c r="AB284" s="124"/>
      <c r="AC284" s="124"/>
      <c r="AD284" s="124"/>
      <c r="AE284" s="124"/>
      <c r="AF284" s="124"/>
      <c r="AG284" s="124"/>
      <c r="AH284" s="124"/>
    </row>
    <row r="285" spans="1:34" x14ac:dyDescent="0.3">
      <c r="A285" s="134" t="s">
        <v>604</v>
      </c>
      <c r="B285" s="134" t="s">
        <v>607</v>
      </c>
      <c r="C285" s="134">
        <v>103040</v>
      </c>
      <c r="D285" s="137">
        <v>44330</v>
      </c>
      <c r="E285" s="138">
        <v>69.349999999999994</v>
      </c>
      <c r="F285" s="138">
        <v>-0.69589999999999996</v>
      </c>
      <c r="G285" s="138">
        <v>-1.5837000000000001</v>
      </c>
      <c r="H285" s="138">
        <v>-0.81100000000000005</v>
      </c>
      <c r="I285" s="138">
        <v>0.25729999999999997</v>
      </c>
      <c r="J285" s="138">
        <v>1.34</v>
      </c>
      <c r="K285" s="138">
        <v>-2.4049999999999998</v>
      </c>
      <c r="L285" s="138">
        <v>20.265699999999999</v>
      </c>
      <c r="M285" s="138">
        <v>34.694200000000002</v>
      </c>
      <c r="N285" s="138">
        <v>64.750299999999996</v>
      </c>
      <c r="O285" s="138">
        <v>11.5945</v>
      </c>
      <c r="P285" s="138">
        <v>15.6889</v>
      </c>
      <c r="Q285" s="138">
        <v>13.032400000000001</v>
      </c>
      <c r="R285" s="138">
        <v>16.821999999999999</v>
      </c>
      <c r="S285" s="120"/>
      <c r="T285" s="123"/>
      <c r="U285" s="124"/>
      <c r="V285" s="124"/>
      <c r="W285" s="124"/>
      <c r="X285" s="124"/>
      <c r="Y285" s="124"/>
      <c r="Z285" s="124"/>
      <c r="AA285" s="124"/>
      <c r="AB285" s="124"/>
      <c r="AC285" s="124"/>
      <c r="AD285" s="124"/>
      <c r="AE285" s="124"/>
      <c r="AF285" s="124"/>
      <c r="AG285" s="124"/>
      <c r="AH285" s="124"/>
    </row>
    <row r="286" spans="1:34" x14ac:dyDescent="0.3">
      <c r="A286" s="134" t="s">
        <v>604</v>
      </c>
      <c r="B286" s="134" t="s">
        <v>608</v>
      </c>
      <c r="C286" s="134">
        <v>119769</v>
      </c>
      <c r="D286" s="137">
        <v>44330</v>
      </c>
      <c r="E286" s="138">
        <v>77.293000000000006</v>
      </c>
      <c r="F286" s="138">
        <v>-0.68740000000000001</v>
      </c>
      <c r="G286" s="138">
        <v>-1.5713999999999999</v>
      </c>
      <c r="H286" s="138">
        <v>-0.78559999999999997</v>
      </c>
      <c r="I286" s="138">
        <v>0.30890000000000001</v>
      </c>
      <c r="J286" s="138">
        <v>1.4543999999999999</v>
      </c>
      <c r="K286" s="138">
        <v>-2.0790000000000002</v>
      </c>
      <c r="L286" s="138">
        <v>21.063500000000001</v>
      </c>
      <c r="M286" s="138">
        <v>36.043300000000002</v>
      </c>
      <c r="N286" s="138">
        <v>66.9756</v>
      </c>
      <c r="O286" s="138">
        <v>13.099299999999999</v>
      </c>
      <c r="P286" s="138">
        <v>17.368400000000001</v>
      </c>
      <c r="Q286" s="138">
        <v>15.3233</v>
      </c>
      <c r="R286" s="138">
        <v>18.4361</v>
      </c>
      <c r="S286" s="120"/>
      <c r="T286" s="123"/>
      <c r="U286" s="124"/>
      <c r="V286" s="124"/>
      <c r="W286" s="124"/>
      <c r="X286" s="124"/>
      <c r="Y286" s="124"/>
      <c r="Z286" s="124"/>
      <c r="AA286" s="124"/>
      <c r="AB286" s="124"/>
      <c r="AC286" s="124"/>
      <c r="AD286" s="124"/>
      <c r="AE286" s="124"/>
      <c r="AF286" s="124"/>
      <c r="AG286" s="124"/>
      <c r="AH286" s="124"/>
    </row>
    <row r="287" spans="1:34" x14ac:dyDescent="0.3">
      <c r="A287" s="134" t="s">
        <v>604</v>
      </c>
      <c r="B287" s="134" t="s">
        <v>1860</v>
      </c>
      <c r="C287" s="134">
        <v>119835</v>
      </c>
      <c r="D287" s="137">
        <v>44330</v>
      </c>
      <c r="E287" s="138">
        <v>166.84389999999999</v>
      </c>
      <c r="F287" s="138">
        <v>-1.1424000000000001</v>
      </c>
      <c r="G287" s="138">
        <v>-1.4261999999999999</v>
      </c>
      <c r="H287" s="138">
        <v>-0.29260000000000003</v>
      </c>
      <c r="I287" s="138">
        <v>2.5211000000000001</v>
      </c>
      <c r="J287" s="138">
        <v>4.9279000000000002</v>
      </c>
      <c r="K287" s="138">
        <v>3.6815000000000002</v>
      </c>
      <c r="L287" s="138">
        <v>37.592300000000002</v>
      </c>
      <c r="M287" s="138">
        <v>54.8033</v>
      </c>
      <c r="N287" s="138">
        <v>97.036600000000007</v>
      </c>
      <c r="O287" s="138">
        <v>12.0205</v>
      </c>
      <c r="P287" s="138">
        <v>14.1793</v>
      </c>
      <c r="Q287" s="138">
        <v>13.2034</v>
      </c>
      <c r="R287" s="138">
        <v>23.265000000000001</v>
      </c>
      <c r="S287" s="120"/>
      <c r="T287" s="123"/>
      <c r="U287" s="124"/>
      <c r="V287" s="124"/>
      <c r="W287" s="124"/>
      <c r="X287" s="124"/>
      <c r="Y287" s="124"/>
      <c r="Z287" s="124"/>
      <c r="AA287" s="124"/>
      <c r="AB287" s="124"/>
      <c r="AC287" s="124"/>
      <c r="AD287" s="124"/>
      <c r="AE287" s="124"/>
      <c r="AF287" s="124"/>
      <c r="AG287" s="124"/>
      <c r="AH287" s="124"/>
    </row>
    <row r="288" spans="1:34" x14ac:dyDescent="0.3">
      <c r="A288" s="134" t="s">
        <v>604</v>
      </c>
      <c r="B288" s="134" t="s">
        <v>1982</v>
      </c>
      <c r="C288" s="134">
        <v>119724</v>
      </c>
      <c r="D288" s="137">
        <v>44330</v>
      </c>
      <c r="E288" s="138">
        <v>48.840030744443602</v>
      </c>
      <c r="F288" s="138">
        <v>-1.1424000000000001</v>
      </c>
      <c r="G288" s="138">
        <v>-1.4262999999999999</v>
      </c>
      <c r="H288" s="138">
        <v>-0.29249999999999998</v>
      </c>
      <c r="I288" s="138">
        <v>2.5211000000000001</v>
      </c>
      <c r="J288" s="138">
        <v>4.9280999999999997</v>
      </c>
      <c r="K288" s="138">
        <v>3.6823999999999999</v>
      </c>
      <c r="L288" s="138">
        <v>37.6038</v>
      </c>
      <c r="M288" s="138">
        <v>54.813099999999999</v>
      </c>
      <c r="N288" s="138">
        <v>97.047600000000003</v>
      </c>
      <c r="O288" s="138">
        <v>12.0228</v>
      </c>
      <c r="P288" s="138">
        <v>14.2056</v>
      </c>
      <c r="Q288" s="138">
        <v>13.217000000000001</v>
      </c>
      <c r="R288" s="138">
        <v>23.265599999999999</v>
      </c>
      <c r="S288" s="120"/>
      <c r="T288" s="123"/>
      <c r="U288" s="124"/>
      <c r="V288" s="124"/>
      <c r="W288" s="124"/>
      <c r="X288" s="124"/>
      <c r="Y288" s="124"/>
      <c r="Z288" s="124"/>
      <c r="AA288" s="124"/>
      <c r="AB288" s="124"/>
      <c r="AC288" s="124"/>
      <c r="AD288" s="124"/>
      <c r="AE288" s="124"/>
      <c r="AF288" s="124"/>
      <c r="AG288" s="124"/>
      <c r="AH288" s="124"/>
    </row>
    <row r="289" spans="1:34" x14ac:dyDescent="0.3">
      <c r="A289" s="134" t="s">
        <v>604</v>
      </c>
      <c r="B289" s="134" t="s">
        <v>1861</v>
      </c>
      <c r="C289" s="134">
        <v>102414</v>
      </c>
      <c r="D289" s="137">
        <v>44330</v>
      </c>
      <c r="E289" s="138">
        <v>400.79291641187399</v>
      </c>
      <c r="F289" s="138">
        <v>-1.1457999999999999</v>
      </c>
      <c r="G289" s="138">
        <v>-1.4312</v>
      </c>
      <c r="H289" s="138">
        <v>-0.30449999999999999</v>
      </c>
      <c r="I289" s="138">
        <v>2.4967000000000001</v>
      </c>
      <c r="J289" s="138">
        <v>4.8727</v>
      </c>
      <c r="K289" s="138">
        <v>3.5162</v>
      </c>
      <c r="L289" s="138">
        <v>37.164900000000003</v>
      </c>
      <c r="M289" s="138">
        <v>54.085299999999997</v>
      </c>
      <c r="N289" s="138">
        <v>95.834500000000006</v>
      </c>
      <c r="O289" s="138">
        <v>11.316000000000001</v>
      </c>
      <c r="P289" s="138">
        <v>13.463100000000001</v>
      </c>
      <c r="Q289" s="138">
        <v>17.892499999999998</v>
      </c>
      <c r="R289" s="138">
        <v>22.535499999999999</v>
      </c>
      <c r="S289" s="120"/>
      <c r="T289" s="123"/>
      <c r="U289" s="124"/>
      <c r="V289" s="124"/>
      <c r="W289" s="124"/>
      <c r="X289" s="124"/>
      <c r="Y289" s="124"/>
      <c r="Z289" s="124"/>
      <c r="AA289" s="124"/>
      <c r="AB289" s="124"/>
      <c r="AC289" s="124"/>
      <c r="AD289" s="124"/>
      <c r="AE289" s="124"/>
      <c r="AF289" s="124"/>
      <c r="AG289" s="124"/>
      <c r="AH289" s="124"/>
    </row>
    <row r="290" spans="1:34" x14ac:dyDescent="0.3">
      <c r="A290" s="134" t="s">
        <v>604</v>
      </c>
      <c r="B290" s="134" t="s">
        <v>1983</v>
      </c>
      <c r="C290" s="134">
        <v>100915</v>
      </c>
      <c r="D290" s="137">
        <v>44330</v>
      </c>
      <c r="E290" s="138">
        <v>403.63346424510502</v>
      </c>
      <c r="F290" s="138">
        <v>-1.1456999999999999</v>
      </c>
      <c r="G290" s="138">
        <v>-1.4313</v>
      </c>
      <c r="H290" s="138">
        <v>-0.30459999999999998</v>
      </c>
      <c r="I290" s="138">
        <v>2.4967000000000001</v>
      </c>
      <c r="J290" s="138">
        <v>4.8727</v>
      </c>
      <c r="K290" s="138">
        <v>3.5160999999999998</v>
      </c>
      <c r="L290" s="138">
        <v>37.166899999999998</v>
      </c>
      <c r="M290" s="138">
        <v>54.0871</v>
      </c>
      <c r="N290" s="138">
        <v>95.837199999999996</v>
      </c>
      <c r="O290" s="138">
        <v>11.3172</v>
      </c>
      <c r="P290" s="138">
        <v>13.463800000000001</v>
      </c>
      <c r="Q290" s="138">
        <v>18.418600000000001</v>
      </c>
      <c r="R290" s="138">
        <v>22.5364</v>
      </c>
      <c r="S290" s="120"/>
      <c r="T290" s="123"/>
      <c r="U290" s="124"/>
      <c r="V290" s="124"/>
      <c r="W290" s="124"/>
      <c r="X290" s="124"/>
      <c r="Y290" s="124"/>
      <c r="Z290" s="124"/>
      <c r="AA290" s="124"/>
      <c r="AB290" s="124"/>
      <c r="AC290" s="124"/>
      <c r="AD290" s="124"/>
      <c r="AE290" s="124"/>
      <c r="AF290" s="124"/>
      <c r="AG290" s="124"/>
      <c r="AH290" s="124"/>
    </row>
    <row r="291" spans="1:34" x14ac:dyDescent="0.3">
      <c r="A291" s="139" t="s">
        <v>27</v>
      </c>
      <c r="B291" s="134"/>
      <c r="C291" s="134"/>
      <c r="D291" s="134"/>
      <c r="E291" s="134"/>
      <c r="F291" s="140">
        <v>-0.92601250000000013</v>
      </c>
      <c r="G291" s="140">
        <v>-1.5094000000000001</v>
      </c>
      <c r="H291" s="140">
        <v>-0.42253750000000001</v>
      </c>
      <c r="I291" s="140">
        <v>1.7425375000000001</v>
      </c>
      <c r="J291" s="140">
        <v>3.7927125000000004</v>
      </c>
      <c r="K291" s="140">
        <v>1.0124124999999999</v>
      </c>
      <c r="L291" s="140">
        <v>28.633050000000004</v>
      </c>
      <c r="M291" s="140">
        <v>43.877850000000002</v>
      </c>
      <c r="N291" s="140">
        <v>80.256937499999992</v>
      </c>
      <c r="O291" s="140">
        <v>11.633262500000001</v>
      </c>
      <c r="P291" s="140">
        <v>15.211962500000002</v>
      </c>
      <c r="Q291" s="140">
        <v>15.44</v>
      </c>
      <c r="R291" s="140">
        <v>20.646550000000005</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39" t="s">
        <v>408</v>
      </c>
      <c r="B292" s="134"/>
      <c r="C292" s="134"/>
      <c r="D292" s="134"/>
      <c r="E292" s="134"/>
      <c r="F292" s="140">
        <v>-0.93480000000000008</v>
      </c>
      <c r="G292" s="140">
        <v>-1.50135</v>
      </c>
      <c r="H292" s="140">
        <v>-0.30454999999999999</v>
      </c>
      <c r="I292" s="140">
        <v>2.09375</v>
      </c>
      <c r="J292" s="140">
        <v>4.4494500000000006</v>
      </c>
      <c r="K292" s="140">
        <v>1.3835999999999999</v>
      </c>
      <c r="L292" s="140">
        <v>29.114200000000004</v>
      </c>
      <c r="M292" s="140">
        <v>45.064300000000003</v>
      </c>
      <c r="N292" s="140">
        <v>81.405050000000003</v>
      </c>
      <c r="O292" s="140">
        <v>11.549099999999999</v>
      </c>
      <c r="P292" s="140">
        <v>14.94725</v>
      </c>
      <c r="Q292" s="140">
        <v>14.7066</v>
      </c>
      <c r="R292" s="140">
        <v>21.193449999999999</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8"/>
      <c r="B293" s="128"/>
      <c r="C293" s="128"/>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36" t="s">
        <v>609</v>
      </c>
      <c r="B294" s="136"/>
      <c r="C294" s="136"/>
      <c r="D294" s="136"/>
      <c r="E294" s="136"/>
      <c r="F294" s="136"/>
      <c r="G294" s="136"/>
      <c r="H294" s="136"/>
      <c r="I294" s="136"/>
      <c r="J294" s="136"/>
      <c r="K294" s="136"/>
      <c r="L294" s="136"/>
      <c r="M294" s="136"/>
      <c r="N294" s="136"/>
      <c r="O294" s="136"/>
      <c r="P294" s="136"/>
      <c r="Q294" s="136"/>
      <c r="R294" s="136"/>
      <c r="S294" s="122"/>
      <c r="T294" s="122"/>
      <c r="U294" s="122"/>
      <c r="V294" s="122"/>
      <c r="W294" s="122"/>
      <c r="X294" s="122"/>
      <c r="Y294" s="122"/>
      <c r="Z294" s="122"/>
      <c r="AA294" s="122"/>
      <c r="AB294" s="122"/>
      <c r="AC294" s="122"/>
      <c r="AD294" s="122"/>
      <c r="AE294" s="122"/>
      <c r="AF294" s="122"/>
      <c r="AG294" s="122"/>
      <c r="AH294" s="122"/>
    </row>
    <row r="295" spans="1:34" x14ac:dyDescent="0.3">
      <c r="A295" s="134" t="s">
        <v>610</v>
      </c>
      <c r="B295" s="134" t="s">
        <v>611</v>
      </c>
      <c r="C295" s="134">
        <v>103178</v>
      </c>
      <c r="D295" s="137">
        <v>44330</v>
      </c>
      <c r="E295" s="138">
        <v>86.834100000000007</v>
      </c>
      <c r="F295" s="138">
        <v>-2.3746</v>
      </c>
      <c r="G295" s="138">
        <v>0.30830000000000002</v>
      </c>
      <c r="H295" s="138">
        <v>4.4474</v>
      </c>
      <c r="I295" s="138">
        <v>7.25</v>
      </c>
      <c r="J295" s="138">
        <v>8.0295000000000005</v>
      </c>
      <c r="K295" s="138">
        <v>7.5465999999999998</v>
      </c>
      <c r="L295" s="138">
        <v>4.5151000000000003</v>
      </c>
      <c r="M295" s="138">
        <v>6.0129999999999999</v>
      </c>
      <c r="N295" s="138">
        <v>8.6692</v>
      </c>
      <c r="O295" s="138">
        <v>9.3681000000000001</v>
      </c>
      <c r="P295" s="138">
        <v>8.5652000000000008</v>
      </c>
      <c r="Q295" s="138">
        <v>9.3369</v>
      </c>
      <c r="R295" s="138">
        <v>9.7108000000000008</v>
      </c>
      <c r="S295" s="120" t="s">
        <v>2008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34" t="s">
        <v>610</v>
      </c>
      <c r="B296" s="134" t="s">
        <v>612</v>
      </c>
      <c r="C296" s="134">
        <v>119533</v>
      </c>
      <c r="D296" s="137">
        <v>44330</v>
      </c>
      <c r="E296" s="138">
        <v>87.688100000000006</v>
      </c>
      <c r="F296" s="138">
        <v>-2.2267000000000001</v>
      </c>
      <c r="G296" s="138">
        <v>0.45789999999999997</v>
      </c>
      <c r="H296" s="138">
        <v>4.6006</v>
      </c>
      <c r="I296" s="138">
        <v>7.4093999999999998</v>
      </c>
      <c r="J296" s="138">
        <v>8.1895000000000007</v>
      </c>
      <c r="K296" s="138">
        <v>7.7092000000000001</v>
      </c>
      <c r="L296" s="138">
        <v>4.6733000000000002</v>
      </c>
      <c r="M296" s="138">
        <v>6.1730999999999998</v>
      </c>
      <c r="N296" s="138">
        <v>8.8400999999999996</v>
      </c>
      <c r="O296" s="138">
        <v>9.5150000000000006</v>
      </c>
      <c r="P296" s="138">
        <v>8.7024000000000008</v>
      </c>
      <c r="Q296" s="138">
        <v>9.0329999999999995</v>
      </c>
      <c r="R296" s="138">
        <v>9.8681999999999999</v>
      </c>
      <c r="S296" s="120" t="s">
        <v>2008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34" t="s">
        <v>610</v>
      </c>
      <c r="B297" s="134" t="s">
        <v>613</v>
      </c>
      <c r="C297" s="134">
        <v>141588</v>
      </c>
      <c r="D297" s="137">
        <v>44330</v>
      </c>
      <c r="E297" s="138">
        <v>13.7087</v>
      </c>
      <c r="F297" s="138">
        <v>1.5976999999999999</v>
      </c>
      <c r="G297" s="138">
        <v>-1.0649</v>
      </c>
      <c r="H297" s="138">
        <v>5.2542999999999997</v>
      </c>
      <c r="I297" s="138">
        <v>6.9028</v>
      </c>
      <c r="J297" s="138">
        <v>8.7363</v>
      </c>
      <c r="K297" s="138">
        <v>7.1745000000000001</v>
      </c>
      <c r="L297" s="138">
        <v>4.827</v>
      </c>
      <c r="M297" s="138">
        <v>6.5678999999999998</v>
      </c>
      <c r="N297" s="138">
        <v>10.116199999999999</v>
      </c>
      <c r="O297" s="138">
        <v>8.9207000000000001</v>
      </c>
      <c r="P297" s="138"/>
      <c r="Q297" s="138">
        <v>8.5654000000000003</v>
      </c>
      <c r="R297" s="138">
        <v>8.4518000000000004</v>
      </c>
      <c r="S297" s="120" t="s">
        <v>2005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34" t="s">
        <v>610</v>
      </c>
      <c r="B298" s="134" t="s">
        <v>614</v>
      </c>
      <c r="C298" s="134">
        <v>141593</v>
      </c>
      <c r="D298" s="137">
        <v>44330</v>
      </c>
      <c r="E298" s="138">
        <v>13.3026</v>
      </c>
      <c r="F298" s="138">
        <v>0.82320000000000004</v>
      </c>
      <c r="G298" s="138">
        <v>-1.7375</v>
      </c>
      <c r="H298" s="138">
        <v>4.5509000000000004</v>
      </c>
      <c r="I298" s="138">
        <v>6.2080000000000002</v>
      </c>
      <c r="J298" s="138">
        <v>8.0564999999999998</v>
      </c>
      <c r="K298" s="138">
        <v>6.4739000000000004</v>
      </c>
      <c r="L298" s="138">
        <v>4.1375999999999999</v>
      </c>
      <c r="M298" s="138">
        <v>5.8701999999999996</v>
      </c>
      <c r="N298" s="138">
        <v>9.3684999999999992</v>
      </c>
      <c r="O298" s="138">
        <v>8.1023999999999994</v>
      </c>
      <c r="P298" s="138"/>
      <c r="Q298" s="138">
        <v>7.7182000000000004</v>
      </c>
      <c r="R298" s="138">
        <v>7.6692</v>
      </c>
      <c r="S298" s="120" t="s">
        <v>2005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34" t="s">
        <v>610</v>
      </c>
      <c r="B299" s="134" t="s">
        <v>615</v>
      </c>
      <c r="C299" s="134">
        <v>117951</v>
      </c>
      <c r="D299" s="137">
        <v>44330</v>
      </c>
      <c r="E299" s="138">
        <v>21.815799999999999</v>
      </c>
      <c r="F299" s="138">
        <v>-1.0038</v>
      </c>
      <c r="G299" s="138">
        <v>-2.0074000000000001</v>
      </c>
      <c r="H299" s="138">
        <v>2.9893999999999998</v>
      </c>
      <c r="I299" s="138">
        <v>4.7770999999999999</v>
      </c>
      <c r="J299" s="138">
        <v>6.0868000000000002</v>
      </c>
      <c r="K299" s="138">
        <v>4.5406000000000004</v>
      </c>
      <c r="L299" s="138">
        <v>2.0524</v>
      </c>
      <c r="M299" s="138">
        <v>3.9523999999999999</v>
      </c>
      <c r="N299" s="138">
        <v>6.8428000000000004</v>
      </c>
      <c r="O299" s="138">
        <v>5.0614999999999997</v>
      </c>
      <c r="P299" s="138">
        <v>6.0773000000000001</v>
      </c>
      <c r="Q299" s="138">
        <v>6.4283000000000001</v>
      </c>
      <c r="R299" s="138">
        <v>4.4939</v>
      </c>
      <c r="S299" s="120" t="s">
        <v>2006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34" t="s">
        <v>610</v>
      </c>
      <c r="B300" s="134" t="s">
        <v>616</v>
      </c>
      <c r="C300" s="134">
        <v>119984</v>
      </c>
      <c r="D300" s="137">
        <v>44330</v>
      </c>
      <c r="E300" s="138">
        <v>22.807600000000001</v>
      </c>
      <c r="F300" s="138">
        <v>-0.24</v>
      </c>
      <c r="G300" s="138">
        <v>-1.2267999999999999</v>
      </c>
      <c r="H300" s="138">
        <v>3.7521</v>
      </c>
      <c r="I300" s="138">
        <v>5.5328999999999997</v>
      </c>
      <c r="J300" s="138">
        <v>6.8574000000000002</v>
      </c>
      <c r="K300" s="138">
        <v>5.3083</v>
      </c>
      <c r="L300" s="138">
        <v>2.6839</v>
      </c>
      <c r="M300" s="138">
        <v>4.5359999999999996</v>
      </c>
      <c r="N300" s="138">
        <v>7.4573</v>
      </c>
      <c r="O300" s="138">
        <v>5.5260999999999996</v>
      </c>
      <c r="P300" s="138">
        <v>6.6077000000000004</v>
      </c>
      <c r="Q300" s="138">
        <v>7.5316000000000001</v>
      </c>
      <c r="R300" s="138">
        <v>4.9882999999999997</v>
      </c>
      <c r="S300" s="120" t="s">
        <v>2006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34" t="s">
        <v>610</v>
      </c>
      <c r="B301" s="134" t="s">
        <v>617</v>
      </c>
      <c r="C301" s="134">
        <v>126685</v>
      </c>
      <c r="D301" s="137">
        <v>44330</v>
      </c>
      <c r="E301" s="138">
        <v>18.2593</v>
      </c>
      <c r="F301" s="138">
        <v>0.79959999999999998</v>
      </c>
      <c r="G301" s="138">
        <v>0.1333</v>
      </c>
      <c r="H301" s="138">
        <v>3.2574999999999998</v>
      </c>
      <c r="I301" s="138">
        <v>6.5990000000000002</v>
      </c>
      <c r="J301" s="138">
        <v>7.3495999999999997</v>
      </c>
      <c r="K301" s="138">
        <v>6.7409999999999997</v>
      </c>
      <c r="L301" s="138">
        <v>3.706</v>
      </c>
      <c r="M301" s="138">
        <v>5.2049000000000003</v>
      </c>
      <c r="N301" s="138">
        <v>7.2241</v>
      </c>
      <c r="O301" s="138">
        <v>8.7827999999999999</v>
      </c>
      <c r="P301" s="138">
        <v>8.0923999999999996</v>
      </c>
      <c r="Q301" s="138">
        <v>8.6363000000000003</v>
      </c>
      <c r="R301" s="138">
        <v>9.0107999999999997</v>
      </c>
      <c r="S301" s="120" t="s">
        <v>2005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34" t="s">
        <v>610</v>
      </c>
      <c r="B302" s="134" t="s">
        <v>618</v>
      </c>
      <c r="C302" s="134">
        <v>126687</v>
      </c>
      <c r="D302" s="137">
        <v>44330</v>
      </c>
      <c r="E302" s="138">
        <v>17.498799999999999</v>
      </c>
      <c r="F302" s="138">
        <v>0.20860000000000001</v>
      </c>
      <c r="G302" s="138">
        <v>-0.48670000000000002</v>
      </c>
      <c r="H302" s="138">
        <v>2.6534</v>
      </c>
      <c r="I302" s="138">
        <v>5.9732000000000003</v>
      </c>
      <c r="J302" s="138">
        <v>6.7140000000000004</v>
      </c>
      <c r="K302" s="138">
        <v>6.1534000000000004</v>
      </c>
      <c r="L302" s="138">
        <v>3.0920999999999998</v>
      </c>
      <c r="M302" s="138">
        <v>4.5621999999999998</v>
      </c>
      <c r="N302" s="138">
        <v>6.5369000000000002</v>
      </c>
      <c r="O302" s="138">
        <v>8.0287000000000006</v>
      </c>
      <c r="P302" s="138">
        <v>7.3569000000000004</v>
      </c>
      <c r="Q302" s="138">
        <v>8.0023</v>
      </c>
      <c r="R302" s="138">
        <v>8.2721999999999998</v>
      </c>
      <c r="S302" s="120" t="s">
        <v>2005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34" t="s">
        <v>610</v>
      </c>
      <c r="B303" s="134" t="s">
        <v>619</v>
      </c>
      <c r="C303" s="134">
        <v>144646</v>
      </c>
      <c r="D303" s="137">
        <v>44330</v>
      </c>
      <c r="E303" s="138">
        <v>12.871499999999999</v>
      </c>
      <c r="F303" s="138">
        <v>4.5382999999999996</v>
      </c>
      <c r="G303" s="138">
        <v>0.56720000000000004</v>
      </c>
      <c r="H303" s="138">
        <v>2.5533999999999999</v>
      </c>
      <c r="I303" s="138">
        <v>3.0417999999999998</v>
      </c>
      <c r="J303" s="138">
        <v>5.1003999999999996</v>
      </c>
      <c r="K303" s="138">
        <v>5.1284999999999998</v>
      </c>
      <c r="L303" s="138">
        <v>3.6810999999999998</v>
      </c>
      <c r="M303" s="138">
        <v>4.7287999999999997</v>
      </c>
      <c r="N303" s="138">
        <v>7.2339000000000002</v>
      </c>
      <c r="O303" s="138"/>
      <c r="P303" s="138"/>
      <c r="Q303" s="138">
        <v>9.8895999999999997</v>
      </c>
      <c r="R303" s="138">
        <v>9.1911000000000005</v>
      </c>
      <c r="S303" s="120" t="s">
        <v>2005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34" t="s">
        <v>610</v>
      </c>
      <c r="B304" s="134" t="s">
        <v>620</v>
      </c>
      <c r="C304" s="134">
        <v>144644</v>
      </c>
      <c r="D304" s="137">
        <v>44330</v>
      </c>
      <c r="E304" s="138">
        <v>12.784599999999999</v>
      </c>
      <c r="F304" s="138">
        <v>4.4263000000000003</v>
      </c>
      <c r="G304" s="138">
        <v>0.38069999999999998</v>
      </c>
      <c r="H304" s="138">
        <v>2.2850000000000001</v>
      </c>
      <c r="I304" s="138">
        <v>2.7764000000000002</v>
      </c>
      <c r="J304" s="138">
        <v>4.8381999999999996</v>
      </c>
      <c r="K304" s="138">
        <v>4.8647</v>
      </c>
      <c r="L304" s="138">
        <v>3.419</v>
      </c>
      <c r="M304" s="138">
        <v>4.47</v>
      </c>
      <c r="N304" s="138">
        <v>6.9661999999999997</v>
      </c>
      <c r="O304" s="138"/>
      <c r="P304" s="138"/>
      <c r="Q304" s="138">
        <v>9.6119000000000003</v>
      </c>
      <c r="R304" s="138">
        <v>8.9140999999999995</v>
      </c>
      <c r="S304" s="120" t="s">
        <v>2005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34" t="s">
        <v>610</v>
      </c>
      <c r="B305" s="134" t="s">
        <v>621</v>
      </c>
      <c r="C305" s="134">
        <v>140333</v>
      </c>
      <c r="D305" s="137">
        <v>44330</v>
      </c>
      <c r="E305" s="138">
        <v>13.829499999999999</v>
      </c>
      <c r="F305" s="138">
        <v>2.7717000000000001</v>
      </c>
      <c r="G305" s="138">
        <v>1.1437999999999999</v>
      </c>
      <c r="H305" s="138">
        <v>3.2823000000000002</v>
      </c>
      <c r="I305" s="138">
        <v>3.7002000000000002</v>
      </c>
      <c r="J305" s="138">
        <v>3.5575999999999999</v>
      </c>
      <c r="K305" s="138">
        <v>3.4135</v>
      </c>
      <c r="L305" s="138">
        <v>3.9420999999999999</v>
      </c>
      <c r="M305" s="138">
        <v>4.4741</v>
      </c>
      <c r="N305" s="138">
        <v>-0.32</v>
      </c>
      <c r="O305" s="138">
        <v>0.71940000000000004</v>
      </c>
      <c r="P305" s="138">
        <v>3.3325999999999998</v>
      </c>
      <c r="Q305" s="138">
        <v>4.9988999999999999</v>
      </c>
      <c r="R305" s="138">
        <v>-2.5588000000000002</v>
      </c>
      <c r="S305" s="120" t="s">
        <v>2008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34" t="s">
        <v>610</v>
      </c>
      <c r="B306" s="134" t="s">
        <v>622</v>
      </c>
      <c r="C306" s="134">
        <v>140336</v>
      </c>
      <c r="D306" s="137">
        <v>44330</v>
      </c>
      <c r="E306" s="138">
        <v>13.400600000000001</v>
      </c>
      <c r="F306" s="138">
        <v>2.4517000000000002</v>
      </c>
      <c r="G306" s="138">
        <v>0.72640000000000005</v>
      </c>
      <c r="H306" s="138">
        <v>2.8809999999999998</v>
      </c>
      <c r="I306" s="138">
        <v>3.3115999999999999</v>
      </c>
      <c r="J306" s="138">
        <v>3.1837</v>
      </c>
      <c r="K306" s="138">
        <v>3.0217000000000001</v>
      </c>
      <c r="L306" s="138">
        <v>3.5379</v>
      </c>
      <c r="M306" s="138">
        <v>4.0637999999999996</v>
      </c>
      <c r="N306" s="138">
        <v>-0.7157</v>
      </c>
      <c r="O306" s="138">
        <v>0.2452</v>
      </c>
      <c r="P306" s="138">
        <v>2.8331</v>
      </c>
      <c r="Q306" s="138">
        <v>4.4966999999999997</v>
      </c>
      <c r="R306" s="138">
        <v>-2.9476</v>
      </c>
      <c r="S306" s="120" t="s">
        <v>2008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34" t="s">
        <v>610</v>
      </c>
      <c r="B307" s="134" t="s">
        <v>1862</v>
      </c>
      <c r="C307" s="134">
        <v>148795</v>
      </c>
      <c r="D307" s="137">
        <v>44330</v>
      </c>
      <c r="E307" s="138">
        <v>10.2393</v>
      </c>
      <c r="F307" s="138">
        <v>-4.6329000000000002</v>
      </c>
      <c r="G307" s="138">
        <v>3.4468000000000001</v>
      </c>
      <c r="H307" s="138">
        <v>1.8339000000000001</v>
      </c>
      <c r="I307" s="138">
        <v>14.0283</v>
      </c>
      <c r="J307" s="138">
        <v>9.7518999999999991</v>
      </c>
      <c r="K307" s="138"/>
      <c r="L307" s="138"/>
      <c r="M307" s="138"/>
      <c r="N307" s="138"/>
      <c r="O307" s="138"/>
      <c r="P307" s="138"/>
      <c r="Q307" s="138">
        <v>15.323600000000001</v>
      </c>
      <c r="R307" s="138"/>
      <c r="S307" s="120"/>
      <c r="T307" s="123"/>
      <c r="U307" s="124"/>
      <c r="V307" s="124"/>
      <c r="W307" s="124"/>
      <c r="X307" s="124"/>
      <c r="Y307" s="124"/>
      <c r="Z307" s="124"/>
      <c r="AA307" s="124"/>
      <c r="AB307" s="124"/>
      <c r="AC307" s="124"/>
      <c r="AD307" s="124"/>
      <c r="AE307" s="124"/>
      <c r="AF307" s="124"/>
      <c r="AG307" s="124"/>
      <c r="AH307" s="124"/>
    </row>
    <row r="308" spans="1:34" x14ac:dyDescent="0.3">
      <c r="A308" s="134" t="s">
        <v>610</v>
      </c>
      <c r="B308" s="134" t="s">
        <v>1863</v>
      </c>
      <c r="C308" s="134">
        <v>148797</v>
      </c>
      <c r="D308" s="137">
        <v>44330</v>
      </c>
      <c r="E308" s="138">
        <v>10.236800000000001</v>
      </c>
      <c r="F308" s="138">
        <v>-4.8121999999999998</v>
      </c>
      <c r="G308" s="138">
        <v>3.2099000000000002</v>
      </c>
      <c r="H308" s="138">
        <v>1.6305000000000001</v>
      </c>
      <c r="I308" s="138">
        <v>13.851599999999999</v>
      </c>
      <c r="J308" s="138">
        <v>9.5957000000000008</v>
      </c>
      <c r="K308" s="138"/>
      <c r="L308" s="138"/>
      <c r="M308" s="138"/>
      <c r="N308" s="138"/>
      <c r="O308" s="138"/>
      <c r="P308" s="138"/>
      <c r="Q308" s="138">
        <v>15.163500000000001</v>
      </c>
      <c r="R308" s="138"/>
      <c r="S308" s="120"/>
      <c r="T308" s="123"/>
      <c r="U308" s="124"/>
      <c r="V308" s="124"/>
      <c r="W308" s="124"/>
      <c r="X308" s="124"/>
      <c r="Y308" s="124"/>
      <c r="Z308" s="124"/>
      <c r="AA308" s="124"/>
      <c r="AB308" s="124"/>
      <c r="AC308" s="124"/>
      <c r="AD308" s="124"/>
      <c r="AE308" s="124"/>
      <c r="AF308" s="124"/>
      <c r="AG308" s="124"/>
      <c r="AH308" s="124"/>
    </row>
    <row r="309" spans="1:34" x14ac:dyDescent="0.3">
      <c r="A309" s="134" t="s">
        <v>610</v>
      </c>
      <c r="B309" s="134" t="s">
        <v>623</v>
      </c>
      <c r="C309" s="134">
        <v>100528</v>
      </c>
      <c r="D309" s="137">
        <v>44330</v>
      </c>
      <c r="E309" s="138">
        <v>77.855800000000002</v>
      </c>
      <c r="F309" s="138">
        <v>0.35160000000000002</v>
      </c>
      <c r="G309" s="138">
        <v>1.1878</v>
      </c>
      <c r="H309" s="138">
        <v>1.8357000000000001</v>
      </c>
      <c r="I309" s="138">
        <v>4.9923999999999999</v>
      </c>
      <c r="J309" s="138">
        <v>6.9305000000000003</v>
      </c>
      <c r="K309" s="138">
        <v>6.9048999999999996</v>
      </c>
      <c r="L309" s="138">
        <v>4.3868999999999998</v>
      </c>
      <c r="M309" s="138">
        <v>6.7103000000000002</v>
      </c>
      <c r="N309" s="138">
        <v>8.6713000000000005</v>
      </c>
      <c r="O309" s="138">
        <v>8.3557000000000006</v>
      </c>
      <c r="P309" s="138">
        <v>8.4063999999999997</v>
      </c>
      <c r="Q309" s="138">
        <v>8.9636999999999993</v>
      </c>
      <c r="R309" s="138">
        <v>8.4909999999999997</v>
      </c>
      <c r="S309" s="120" t="s">
        <v>2008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34" t="s">
        <v>610</v>
      </c>
      <c r="B310" s="134" t="s">
        <v>624</v>
      </c>
      <c r="C310" s="134">
        <v>118569</v>
      </c>
      <c r="D310" s="137">
        <v>44330</v>
      </c>
      <c r="E310" s="138">
        <v>82.440600000000003</v>
      </c>
      <c r="F310" s="138">
        <v>0.92979999999999996</v>
      </c>
      <c r="G310" s="138">
        <v>1.7565</v>
      </c>
      <c r="H310" s="138">
        <v>2.3982000000000001</v>
      </c>
      <c r="I310" s="138">
        <v>5.5556000000000001</v>
      </c>
      <c r="J310" s="138">
        <v>7.4953000000000003</v>
      </c>
      <c r="K310" s="138">
        <v>7.4760999999999997</v>
      </c>
      <c r="L310" s="138">
        <v>4.9610000000000003</v>
      </c>
      <c r="M310" s="138">
        <v>7.3007</v>
      </c>
      <c r="N310" s="138">
        <v>9.2873999999999999</v>
      </c>
      <c r="O310" s="138">
        <v>8.9709000000000003</v>
      </c>
      <c r="P310" s="138">
        <v>9.0433000000000003</v>
      </c>
      <c r="Q310" s="138">
        <v>9.3833000000000002</v>
      </c>
      <c r="R310" s="138">
        <v>9.1060999999999996</v>
      </c>
      <c r="S310" s="120" t="s">
        <v>2008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34" t="s">
        <v>610</v>
      </c>
      <c r="B311" s="134" t="s">
        <v>625</v>
      </c>
      <c r="C311" s="134">
        <v>148001</v>
      </c>
      <c r="D311" s="137"/>
      <c r="E311" s="138"/>
      <c r="F311" s="138"/>
      <c r="G311" s="138"/>
      <c r="H311" s="138"/>
      <c r="I311" s="138"/>
      <c r="J311" s="138"/>
      <c r="K311" s="138"/>
      <c r="L311" s="138"/>
      <c r="M311" s="138"/>
      <c r="N311" s="138"/>
      <c r="O311" s="138"/>
      <c r="P311" s="138"/>
      <c r="Q311" s="138"/>
      <c r="R311" s="138"/>
      <c r="S311" s="120" t="s">
        <v>2007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34" t="s">
        <v>610</v>
      </c>
      <c r="B312" s="134" t="s">
        <v>626</v>
      </c>
      <c r="C312" s="134">
        <v>113070</v>
      </c>
      <c r="D312" s="137">
        <v>44330</v>
      </c>
      <c r="E312" s="138">
        <v>25.1858</v>
      </c>
      <c r="F312" s="138">
        <v>4.3487</v>
      </c>
      <c r="G312" s="138">
        <v>2.2709000000000001</v>
      </c>
      <c r="H312" s="138">
        <v>6.3844000000000003</v>
      </c>
      <c r="I312" s="138">
        <v>6.8604000000000003</v>
      </c>
      <c r="J312" s="138">
        <v>7.4714</v>
      </c>
      <c r="K312" s="138">
        <v>6.7956000000000003</v>
      </c>
      <c r="L312" s="138">
        <v>4.1349999999999998</v>
      </c>
      <c r="M312" s="138">
        <v>5.5763999999999996</v>
      </c>
      <c r="N312" s="138">
        <v>8.2570999999999994</v>
      </c>
      <c r="O312" s="138">
        <v>9.3534000000000006</v>
      </c>
      <c r="P312" s="138">
        <v>8.5802999999999994</v>
      </c>
      <c r="Q312" s="138">
        <v>8.8588000000000005</v>
      </c>
      <c r="R312" s="138">
        <v>9.7498000000000005</v>
      </c>
      <c r="S312" s="120" t="s">
        <v>2008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34" t="s">
        <v>610</v>
      </c>
      <c r="B313" s="134" t="s">
        <v>627</v>
      </c>
      <c r="C313" s="134">
        <v>118987</v>
      </c>
      <c r="D313" s="137">
        <v>44330</v>
      </c>
      <c r="E313" s="138">
        <v>25.453399999999998</v>
      </c>
      <c r="F313" s="138">
        <v>4.6616999999999997</v>
      </c>
      <c r="G313" s="138">
        <v>2.5817000000000001</v>
      </c>
      <c r="H313" s="138">
        <v>6.7073999999999998</v>
      </c>
      <c r="I313" s="138">
        <v>7.1794000000000002</v>
      </c>
      <c r="J313" s="138">
        <v>7.7828999999999997</v>
      </c>
      <c r="K313" s="138">
        <v>7.1044999999999998</v>
      </c>
      <c r="L313" s="138">
        <v>4.4457000000000004</v>
      </c>
      <c r="M313" s="138">
        <v>5.8940000000000001</v>
      </c>
      <c r="N313" s="138">
        <v>8.5765999999999991</v>
      </c>
      <c r="O313" s="138">
        <v>9.5495000000000001</v>
      </c>
      <c r="P313" s="138">
        <v>8.7417999999999996</v>
      </c>
      <c r="Q313" s="138">
        <v>8.9192999999999998</v>
      </c>
      <c r="R313" s="138">
        <v>9.9970999999999997</v>
      </c>
      <c r="S313" s="120" t="s">
        <v>2008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34" t="s">
        <v>610</v>
      </c>
      <c r="B314" s="134" t="s">
        <v>1864</v>
      </c>
      <c r="C314" s="134">
        <v>148492</v>
      </c>
      <c r="D314" s="137">
        <v>44330</v>
      </c>
      <c r="E314" s="138">
        <v>10.3078</v>
      </c>
      <c r="F314" s="138">
        <v>-0.17699999999999999</v>
      </c>
      <c r="G314" s="138">
        <v>0.82630000000000003</v>
      </c>
      <c r="H314" s="138">
        <v>3.0369000000000002</v>
      </c>
      <c r="I314" s="138">
        <v>8.3734999999999999</v>
      </c>
      <c r="J314" s="138">
        <v>9.8553999999999995</v>
      </c>
      <c r="K314" s="138">
        <v>7.7462999999999997</v>
      </c>
      <c r="L314" s="138">
        <v>3.8024</v>
      </c>
      <c r="M314" s="138"/>
      <c r="N314" s="138"/>
      <c r="O314" s="138"/>
      <c r="P314" s="138"/>
      <c r="Q314" s="138">
        <v>4.9492000000000003</v>
      </c>
      <c r="R314" s="138"/>
      <c r="S314" s="120" t="s">
        <v>2005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34" t="s">
        <v>610</v>
      </c>
      <c r="B315" s="134" t="s">
        <v>1865</v>
      </c>
      <c r="C315" s="134">
        <v>148496</v>
      </c>
      <c r="D315" s="137">
        <v>44330</v>
      </c>
      <c r="E315" s="138">
        <v>10.281000000000001</v>
      </c>
      <c r="F315" s="138">
        <v>-0.71</v>
      </c>
      <c r="G315" s="138">
        <v>0.35499999999999998</v>
      </c>
      <c r="H315" s="138">
        <v>2.5878999999999999</v>
      </c>
      <c r="I315" s="138">
        <v>7.9359999999999999</v>
      </c>
      <c r="J315" s="138">
        <v>9.43</v>
      </c>
      <c r="K315" s="138">
        <v>7.3133999999999997</v>
      </c>
      <c r="L315" s="138">
        <v>3.3738999999999999</v>
      </c>
      <c r="M315" s="138"/>
      <c r="N315" s="138"/>
      <c r="O315" s="138"/>
      <c r="P315" s="138"/>
      <c r="Q315" s="138">
        <v>4.5183</v>
      </c>
      <c r="R315" s="138"/>
      <c r="S315" s="120" t="s">
        <v>2005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34" t="s">
        <v>610</v>
      </c>
      <c r="B316" s="134" t="s">
        <v>628</v>
      </c>
      <c r="C316" s="134">
        <v>111987</v>
      </c>
      <c r="D316" s="137">
        <v>44330</v>
      </c>
      <c r="E316" s="138">
        <v>22.856400000000001</v>
      </c>
      <c r="F316" s="138">
        <v>3.1145</v>
      </c>
      <c r="G316" s="138">
        <v>3.9403999999999999</v>
      </c>
      <c r="H316" s="138">
        <v>5.8467000000000002</v>
      </c>
      <c r="I316" s="138">
        <v>5.3377999999999997</v>
      </c>
      <c r="J316" s="138">
        <v>5.9747000000000003</v>
      </c>
      <c r="K316" s="138">
        <v>5.7710999999999997</v>
      </c>
      <c r="L316" s="138">
        <v>4.1109</v>
      </c>
      <c r="M316" s="138">
        <v>5.2916999999999996</v>
      </c>
      <c r="N316" s="138">
        <v>8.0307999999999993</v>
      </c>
      <c r="O316" s="138">
        <v>8.7463999999999995</v>
      </c>
      <c r="P316" s="138">
        <v>8.0836000000000006</v>
      </c>
      <c r="Q316" s="138">
        <v>7.2793999999999999</v>
      </c>
      <c r="R316" s="138">
        <v>9.1068999999999996</v>
      </c>
      <c r="S316" s="120" t="s">
        <v>2006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34" t="s">
        <v>610</v>
      </c>
      <c r="B317" s="134" t="s">
        <v>629</v>
      </c>
      <c r="C317" s="134">
        <v>120692</v>
      </c>
      <c r="D317" s="137">
        <v>44330</v>
      </c>
      <c r="E317" s="138">
        <v>23.690100000000001</v>
      </c>
      <c r="F317" s="138">
        <v>3.4672999999999998</v>
      </c>
      <c r="G317" s="138">
        <v>4.2641999999999998</v>
      </c>
      <c r="H317" s="138">
        <v>6.1702000000000004</v>
      </c>
      <c r="I317" s="138">
        <v>5.6468999999999996</v>
      </c>
      <c r="J317" s="138">
        <v>6.2888999999999999</v>
      </c>
      <c r="K317" s="138">
        <v>6.0880000000000001</v>
      </c>
      <c r="L317" s="138">
        <v>4.431</v>
      </c>
      <c r="M317" s="138">
        <v>5.6180000000000003</v>
      </c>
      <c r="N317" s="138">
        <v>8.3694000000000006</v>
      </c>
      <c r="O317" s="138">
        <v>9.0818999999999992</v>
      </c>
      <c r="P317" s="138">
        <v>8.4289000000000005</v>
      </c>
      <c r="Q317" s="138">
        <v>8.9034999999999993</v>
      </c>
      <c r="R317" s="138">
        <v>9.4468999999999994</v>
      </c>
      <c r="S317" s="120" t="s">
        <v>2006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34" t="s">
        <v>610</v>
      </c>
      <c r="B318" s="134" t="s">
        <v>630</v>
      </c>
      <c r="C318" s="134">
        <v>135916</v>
      </c>
      <c r="D318" s="137">
        <v>44330</v>
      </c>
      <c r="E318" s="138">
        <v>15.454800000000001</v>
      </c>
      <c r="F318" s="138">
        <v>-3.8959999999999999</v>
      </c>
      <c r="G318" s="138">
        <v>-0.31490000000000001</v>
      </c>
      <c r="H318" s="138">
        <v>2.5316000000000001</v>
      </c>
      <c r="I318" s="138">
        <v>7.6134000000000004</v>
      </c>
      <c r="J318" s="138">
        <v>9.6983999999999995</v>
      </c>
      <c r="K318" s="138">
        <v>8.0155999999999992</v>
      </c>
      <c r="L318" s="138">
        <v>4.2579000000000002</v>
      </c>
      <c r="M318" s="138">
        <v>5.7241</v>
      </c>
      <c r="N318" s="138">
        <v>8.7561999999999998</v>
      </c>
      <c r="O318" s="138">
        <v>8.9587000000000003</v>
      </c>
      <c r="P318" s="138">
        <v>8.4273000000000007</v>
      </c>
      <c r="Q318" s="138">
        <v>8.4943000000000008</v>
      </c>
      <c r="R318" s="138">
        <v>9.2225999999999999</v>
      </c>
      <c r="S318" s="120" t="s">
        <v>2006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34" t="s">
        <v>610</v>
      </c>
      <c r="B319" s="134" t="s">
        <v>631</v>
      </c>
      <c r="C319" s="134">
        <v>135914</v>
      </c>
      <c r="D319" s="137">
        <v>44330</v>
      </c>
      <c r="E319" s="138">
        <v>15.201599999999999</v>
      </c>
      <c r="F319" s="138">
        <v>-4.2008999999999999</v>
      </c>
      <c r="G319" s="138">
        <v>-0.56020000000000003</v>
      </c>
      <c r="H319" s="138">
        <v>2.2305000000000001</v>
      </c>
      <c r="I319" s="138">
        <v>7.3094000000000001</v>
      </c>
      <c r="J319" s="138">
        <v>9.3958999999999993</v>
      </c>
      <c r="K319" s="138">
        <v>7.7073</v>
      </c>
      <c r="L319" s="138">
        <v>3.9468999999999999</v>
      </c>
      <c r="M319" s="138">
        <v>5.4053000000000004</v>
      </c>
      <c r="N319" s="138">
        <v>8.4217999999999993</v>
      </c>
      <c r="O319" s="138">
        <v>8.6222999999999992</v>
      </c>
      <c r="P319" s="138">
        <v>8.0923999999999996</v>
      </c>
      <c r="Q319" s="138">
        <v>8.1592000000000002</v>
      </c>
      <c r="R319" s="138">
        <v>8.8885000000000005</v>
      </c>
      <c r="S319" s="120" t="s">
        <v>2006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34" t="s">
        <v>610</v>
      </c>
      <c r="B320" s="134" t="s">
        <v>632</v>
      </c>
      <c r="C320" s="134">
        <v>106177</v>
      </c>
      <c r="D320" s="137">
        <v>44330</v>
      </c>
      <c r="E320" s="138">
        <v>2502.9571000000001</v>
      </c>
      <c r="F320" s="138">
        <v>-0.16550000000000001</v>
      </c>
      <c r="G320" s="138">
        <v>0.41760000000000003</v>
      </c>
      <c r="H320" s="138">
        <v>2.7336</v>
      </c>
      <c r="I320" s="138">
        <v>4.8715999999999999</v>
      </c>
      <c r="J320" s="138">
        <v>7.8800999999999997</v>
      </c>
      <c r="K320" s="138">
        <v>6.7095000000000002</v>
      </c>
      <c r="L320" s="138">
        <v>3.5095999999999998</v>
      </c>
      <c r="M320" s="138">
        <v>4.91</v>
      </c>
      <c r="N320" s="138">
        <v>7.7133000000000003</v>
      </c>
      <c r="O320" s="138">
        <v>8.7575000000000003</v>
      </c>
      <c r="P320" s="138">
        <v>7.6512000000000002</v>
      </c>
      <c r="Q320" s="138">
        <v>6.8785999999999996</v>
      </c>
      <c r="R320" s="138">
        <v>9.1418999999999997</v>
      </c>
      <c r="S320" s="120" t="s">
        <v>2008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34" t="s">
        <v>610</v>
      </c>
      <c r="B321" s="134" t="s">
        <v>633</v>
      </c>
      <c r="C321" s="134">
        <v>120497</v>
      </c>
      <c r="D321" s="137">
        <v>44330</v>
      </c>
      <c r="E321" s="138">
        <v>2640.1392000000001</v>
      </c>
      <c r="F321" s="138">
        <v>0.23430000000000001</v>
      </c>
      <c r="G321" s="138">
        <v>0.81759999999999999</v>
      </c>
      <c r="H321" s="138">
        <v>3.1337999999999999</v>
      </c>
      <c r="I321" s="138">
        <v>5.2685000000000004</v>
      </c>
      <c r="J321" s="138">
        <v>8.2812000000000001</v>
      </c>
      <c r="K321" s="138">
        <v>7.1158000000000001</v>
      </c>
      <c r="L321" s="138">
        <v>3.9167000000000001</v>
      </c>
      <c r="M321" s="138">
        <v>5.3253000000000004</v>
      </c>
      <c r="N321" s="138">
        <v>8.1448999999999998</v>
      </c>
      <c r="O321" s="138">
        <v>9.2660999999999998</v>
      </c>
      <c r="P321" s="138">
        <v>8.2539999999999996</v>
      </c>
      <c r="Q321" s="138">
        <v>8.0823</v>
      </c>
      <c r="R321" s="138">
        <v>9.5760000000000005</v>
      </c>
      <c r="S321" s="120" t="s">
        <v>2008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34" t="s">
        <v>610</v>
      </c>
      <c r="B322" s="134" t="s">
        <v>634</v>
      </c>
      <c r="C322" s="134">
        <v>133782</v>
      </c>
      <c r="D322" s="137">
        <v>44330</v>
      </c>
      <c r="E322" s="138">
        <v>2925.7199000000001</v>
      </c>
      <c r="F322" s="138">
        <v>4.1989999999999998</v>
      </c>
      <c r="G322" s="138">
        <v>3.0552000000000001</v>
      </c>
      <c r="H322" s="138">
        <v>7.1452999999999998</v>
      </c>
      <c r="I322" s="138">
        <v>6.1092000000000004</v>
      </c>
      <c r="J322" s="138">
        <v>6.5110000000000001</v>
      </c>
      <c r="K322" s="138">
        <v>6.5068000000000001</v>
      </c>
      <c r="L322" s="138">
        <v>3.7050999999999998</v>
      </c>
      <c r="M322" s="138">
        <v>5.1830999999999996</v>
      </c>
      <c r="N322" s="138">
        <v>7.5631000000000004</v>
      </c>
      <c r="O322" s="138">
        <v>8.423</v>
      </c>
      <c r="P322" s="138">
        <v>8.1370000000000005</v>
      </c>
      <c r="Q322" s="138">
        <v>8.1792999999999996</v>
      </c>
      <c r="R322" s="138">
        <v>8.4072999999999993</v>
      </c>
      <c r="S322" s="120" t="s">
        <v>2006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34" t="s">
        <v>610</v>
      </c>
      <c r="B323" s="134" t="s">
        <v>635</v>
      </c>
      <c r="C323" s="134">
        <v>133791</v>
      </c>
      <c r="D323" s="137">
        <v>44330</v>
      </c>
      <c r="E323" s="138">
        <v>3011.8384999999998</v>
      </c>
      <c r="F323" s="138">
        <v>4.5674999999999999</v>
      </c>
      <c r="G323" s="138">
        <v>3.4241000000000001</v>
      </c>
      <c r="H323" s="138">
        <v>7.5124000000000004</v>
      </c>
      <c r="I323" s="138">
        <v>6.4748000000000001</v>
      </c>
      <c r="J323" s="138">
        <v>6.8826999999999998</v>
      </c>
      <c r="K323" s="138">
        <v>6.8982000000000001</v>
      </c>
      <c r="L323" s="138">
        <v>4.0655999999999999</v>
      </c>
      <c r="M323" s="138">
        <v>5.5301999999999998</v>
      </c>
      <c r="N323" s="138">
        <v>7.9108000000000001</v>
      </c>
      <c r="O323" s="138">
        <v>8.7444000000000006</v>
      </c>
      <c r="P323" s="138">
        <v>8.4349000000000007</v>
      </c>
      <c r="Q323" s="138">
        <v>8.7688000000000006</v>
      </c>
      <c r="R323" s="138">
        <v>8.7347999999999999</v>
      </c>
      <c r="S323" s="120" t="s">
        <v>2006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34" t="s">
        <v>610</v>
      </c>
      <c r="B324" s="134" t="s">
        <v>636</v>
      </c>
      <c r="C324" s="134">
        <v>119844</v>
      </c>
      <c r="D324" s="137">
        <v>44330</v>
      </c>
      <c r="E324" s="138">
        <v>60.335599999999999</v>
      </c>
      <c r="F324" s="138">
        <v>-3.7498999999999998</v>
      </c>
      <c r="G324" s="138">
        <v>-0.46379999999999999</v>
      </c>
      <c r="H324" s="138">
        <v>1.9883999999999999</v>
      </c>
      <c r="I324" s="138">
        <v>10.886799999999999</v>
      </c>
      <c r="J324" s="138">
        <v>5.0395000000000003</v>
      </c>
      <c r="K324" s="138">
        <v>7.3704999999999998</v>
      </c>
      <c r="L324" s="138">
        <v>2.6587000000000001</v>
      </c>
      <c r="M324" s="138">
        <v>4.5376000000000003</v>
      </c>
      <c r="N324" s="138">
        <v>7.2100999999999997</v>
      </c>
      <c r="O324" s="138">
        <v>10.4649</v>
      </c>
      <c r="P324" s="138">
        <v>8.6577000000000002</v>
      </c>
      <c r="Q324" s="138">
        <v>8.4185999999999996</v>
      </c>
      <c r="R324" s="138">
        <v>11.670299999999999</v>
      </c>
      <c r="S324" s="120" t="s">
        <v>2008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34" t="s">
        <v>610</v>
      </c>
      <c r="B325" s="134" t="s">
        <v>637</v>
      </c>
      <c r="C325" s="134">
        <v>112410</v>
      </c>
      <c r="D325" s="137">
        <v>44330</v>
      </c>
      <c r="E325" s="138">
        <v>57.441899999999997</v>
      </c>
      <c r="F325" s="138">
        <v>-4.0658000000000003</v>
      </c>
      <c r="G325" s="138">
        <v>-0.78359999999999996</v>
      </c>
      <c r="H325" s="138">
        <v>1.6526000000000001</v>
      </c>
      <c r="I325" s="138">
        <v>10.5497</v>
      </c>
      <c r="J325" s="138">
        <v>4.6996000000000002</v>
      </c>
      <c r="K325" s="138">
        <v>7.0138999999999996</v>
      </c>
      <c r="L325" s="138">
        <v>2.2964000000000002</v>
      </c>
      <c r="M325" s="138">
        <v>4.1791999999999998</v>
      </c>
      <c r="N325" s="138">
        <v>6.8460000000000001</v>
      </c>
      <c r="O325" s="138">
        <v>10.1153</v>
      </c>
      <c r="P325" s="138">
        <v>8.1473999999999993</v>
      </c>
      <c r="Q325" s="138">
        <v>7.5114999999999998</v>
      </c>
      <c r="R325" s="138">
        <v>11.297800000000001</v>
      </c>
      <c r="S325" s="120" t="s">
        <v>2008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34" t="s">
        <v>610</v>
      </c>
      <c r="B326" s="134" t="s">
        <v>1866</v>
      </c>
      <c r="C326" s="134">
        <v>148755</v>
      </c>
      <c r="D326" s="137">
        <v>44330</v>
      </c>
      <c r="E326" s="138">
        <v>10.137600000000001</v>
      </c>
      <c r="F326" s="138">
        <v>0</v>
      </c>
      <c r="G326" s="138">
        <v>3.0011000000000001</v>
      </c>
      <c r="H326" s="138">
        <v>2.2126000000000001</v>
      </c>
      <c r="I326" s="138">
        <v>4.5599999999999996</v>
      </c>
      <c r="J326" s="138">
        <v>8.0220000000000002</v>
      </c>
      <c r="K326" s="138"/>
      <c r="L326" s="138"/>
      <c r="M326" s="138"/>
      <c r="N326" s="138"/>
      <c r="O326" s="138"/>
      <c r="P326" s="138"/>
      <c r="Q326" s="138">
        <v>8.6593</v>
      </c>
      <c r="R326" s="138"/>
      <c r="S326" s="120" t="s">
        <v>2005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34" t="s">
        <v>610</v>
      </c>
      <c r="B327" s="134" t="s">
        <v>1867</v>
      </c>
      <c r="C327" s="134">
        <v>148757</v>
      </c>
      <c r="D327" s="137">
        <v>44330</v>
      </c>
      <c r="E327" s="138">
        <v>10.129799999999999</v>
      </c>
      <c r="F327" s="138">
        <v>-0.36030000000000001</v>
      </c>
      <c r="G327" s="138">
        <v>2.6429</v>
      </c>
      <c r="H327" s="138">
        <v>1.8022</v>
      </c>
      <c r="I327" s="138">
        <v>4.0987</v>
      </c>
      <c r="J327" s="138">
        <v>7.5373999999999999</v>
      </c>
      <c r="K327" s="138"/>
      <c r="L327" s="138"/>
      <c r="M327" s="138"/>
      <c r="N327" s="138"/>
      <c r="O327" s="138"/>
      <c r="P327" s="138"/>
      <c r="Q327" s="138">
        <v>8.1684000000000001</v>
      </c>
      <c r="R327" s="138"/>
      <c r="S327" s="120" t="s">
        <v>2005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34" t="s">
        <v>610</v>
      </c>
      <c r="B328" s="134" t="s">
        <v>1775</v>
      </c>
      <c r="C328" s="134">
        <v>100856</v>
      </c>
      <c r="D328" s="137">
        <v>44330</v>
      </c>
      <c r="E328" s="138">
        <v>45.828099999999999</v>
      </c>
      <c r="F328" s="138">
        <v>2.9872000000000001</v>
      </c>
      <c r="G328" s="138">
        <v>1.6993</v>
      </c>
      <c r="H328" s="138">
        <v>7.4745999999999997</v>
      </c>
      <c r="I328" s="138">
        <v>5.9756999999999998</v>
      </c>
      <c r="J328" s="138">
        <v>8.1720000000000006</v>
      </c>
      <c r="K328" s="138">
        <v>7.3937999999999997</v>
      </c>
      <c r="L328" s="138">
        <v>4.7664</v>
      </c>
      <c r="M328" s="138">
        <v>6.5552000000000001</v>
      </c>
      <c r="N328" s="138">
        <v>8.0891999999999999</v>
      </c>
      <c r="O328" s="138">
        <v>7.8642000000000003</v>
      </c>
      <c r="P328" s="138">
        <v>7.6319999999999997</v>
      </c>
      <c r="Q328" s="138">
        <v>7.6402999999999999</v>
      </c>
      <c r="R328" s="138">
        <v>7.8555000000000001</v>
      </c>
      <c r="S328" s="120" t="s">
        <v>2006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34" t="s">
        <v>610</v>
      </c>
      <c r="B329" s="134" t="s">
        <v>1776</v>
      </c>
      <c r="C329" s="134">
        <v>118814</v>
      </c>
      <c r="D329" s="137">
        <v>44330</v>
      </c>
      <c r="E329" s="138">
        <v>47.373800000000003</v>
      </c>
      <c r="F329" s="138">
        <v>3.4291999999999998</v>
      </c>
      <c r="G329" s="138">
        <v>2.1063000000000001</v>
      </c>
      <c r="H329" s="138">
        <v>7.8817000000000004</v>
      </c>
      <c r="I329" s="138">
        <v>6.3773999999999997</v>
      </c>
      <c r="J329" s="138">
        <v>8.5753000000000004</v>
      </c>
      <c r="K329" s="138">
        <v>7.8018999999999998</v>
      </c>
      <c r="L329" s="138">
        <v>5.1764000000000001</v>
      </c>
      <c r="M329" s="138">
        <v>6.9752999999999998</v>
      </c>
      <c r="N329" s="138">
        <v>8.5222999999999995</v>
      </c>
      <c r="O329" s="138">
        <v>8.2957999999999998</v>
      </c>
      <c r="P329" s="138">
        <v>8.0976999999999997</v>
      </c>
      <c r="Q329" s="138">
        <v>8.5321999999999996</v>
      </c>
      <c r="R329" s="138">
        <v>8.2866999999999997</v>
      </c>
      <c r="S329" s="120" t="s">
        <v>2006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34" t="s">
        <v>610</v>
      </c>
      <c r="B330" s="134" t="s">
        <v>638</v>
      </c>
      <c r="C330" s="134">
        <v>138318</v>
      </c>
      <c r="D330" s="137">
        <v>44330</v>
      </c>
      <c r="E330" s="138">
        <v>34.1008</v>
      </c>
      <c r="F330" s="138">
        <v>-0.37459999999999999</v>
      </c>
      <c r="G330" s="138">
        <v>-2.6753</v>
      </c>
      <c r="H330" s="138">
        <v>2.2181000000000002</v>
      </c>
      <c r="I330" s="138">
        <v>6.6916000000000002</v>
      </c>
      <c r="J330" s="138">
        <v>9.0998000000000001</v>
      </c>
      <c r="K330" s="138">
        <v>6.9583000000000004</v>
      </c>
      <c r="L330" s="138">
        <v>4.1191000000000004</v>
      </c>
      <c r="M330" s="138">
        <v>5.7751999999999999</v>
      </c>
      <c r="N330" s="138">
        <v>7.5968999999999998</v>
      </c>
      <c r="O330" s="138">
        <v>7.7657999999999996</v>
      </c>
      <c r="P330" s="138">
        <v>6.9896000000000003</v>
      </c>
      <c r="Q330" s="138">
        <v>6.9337999999999997</v>
      </c>
      <c r="R330" s="138">
        <v>8.7532999999999994</v>
      </c>
      <c r="S330" s="120" t="s">
        <v>2005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34" t="s">
        <v>610</v>
      </c>
      <c r="B331" s="134" t="s">
        <v>639</v>
      </c>
      <c r="C331" s="134">
        <v>138330</v>
      </c>
      <c r="D331" s="137">
        <v>44330</v>
      </c>
      <c r="E331" s="138">
        <v>36.894799999999996</v>
      </c>
      <c r="F331" s="138">
        <v>0</v>
      </c>
      <c r="G331" s="138">
        <v>-2.2749999999999999</v>
      </c>
      <c r="H331" s="138">
        <v>2.6158999999999999</v>
      </c>
      <c r="I331" s="138">
        <v>7.0785</v>
      </c>
      <c r="J331" s="138">
        <v>9.4953000000000003</v>
      </c>
      <c r="K331" s="138">
        <v>7.5178000000000003</v>
      </c>
      <c r="L331" s="138">
        <v>4.8209999999999997</v>
      </c>
      <c r="M331" s="138">
        <v>6.5369000000000002</v>
      </c>
      <c r="N331" s="138">
        <v>8.4016000000000002</v>
      </c>
      <c r="O331" s="138">
        <v>8.7124000000000006</v>
      </c>
      <c r="P331" s="138">
        <v>8.0151000000000003</v>
      </c>
      <c r="Q331" s="138">
        <v>8.1692999999999998</v>
      </c>
      <c r="R331" s="138">
        <v>9.6044999999999998</v>
      </c>
      <c r="S331" s="120" t="s">
        <v>2005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34" t="s">
        <v>610</v>
      </c>
      <c r="B332" s="134" t="s">
        <v>1868</v>
      </c>
      <c r="C332" s="134"/>
      <c r="D332" s="137"/>
      <c r="E332" s="138"/>
      <c r="F332" s="138"/>
      <c r="G332" s="138"/>
      <c r="H332" s="138"/>
      <c r="I332" s="138"/>
      <c r="J332" s="138"/>
      <c r="K332" s="138"/>
      <c r="L332" s="138"/>
      <c r="M332" s="138"/>
      <c r="N332" s="138"/>
      <c r="O332" s="138"/>
      <c r="P332" s="138"/>
      <c r="Q332" s="138"/>
      <c r="R332" s="138"/>
      <c r="S332" s="120" t="s">
        <v>2007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34" t="s">
        <v>610</v>
      </c>
      <c r="B333" s="134" t="s">
        <v>1869</v>
      </c>
      <c r="C333" s="134"/>
      <c r="D333" s="137"/>
      <c r="E333" s="138"/>
      <c r="F333" s="138"/>
      <c r="G333" s="138"/>
      <c r="H333" s="138"/>
      <c r="I333" s="138"/>
      <c r="J333" s="138"/>
      <c r="K333" s="138"/>
      <c r="L333" s="138"/>
      <c r="M333" s="138"/>
      <c r="N333" s="138"/>
      <c r="O333" s="138"/>
      <c r="P333" s="138"/>
      <c r="Q333" s="138"/>
      <c r="R333" s="138"/>
      <c r="S333" s="120" t="s">
        <v>2007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34" t="s">
        <v>610</v>
      </c>
      <c r="B334" s="134" t="s">
        <v>640</v>
      </c>
      <c r="C334" s="134">
        <v>146215</v>
      </c>
      <c r="D334" s="137">
        <v>44330</v>
      </c>
      <c r="E334" s="138">
        <v>12.334300000000001</v>
      </c>
      <c r="F334" s="138">
        <v>2.2197</v>
      </c>
      <c r="G334" s="138">
        <v>-0.88770000000000004</v>
      </c>
      <c r="H334" s="138">
        <v>5.1626000000000003</v>
      </c>
      <c r="I334" s="138">
        <v>5.8895</v>
      </c>
      <c r="J334" s="138">
        <v>7.6056999999999997</v>
      </c>
      <c r="K334" s="138">
        <v>6.2484000000000002</v>
      </c>
      <c r="L334" s="138">
        <v>3.3828</v>
      </c>
      <c r="M334" s="138">
        <v>4.9622000000000002</v>
      </c>
      <c r="N334" s="138">
        <v>7.3209999999999997</v>
      </c>
      <c r="O334" s="138"/>
      <c r="P334" s="138"/>
      <c r="Q334" s="138">
        <v>9.6287000000000003</v>
      </c>
      <c r="R334" s="138">
        <v>9.5589999999999993</v>
      </c>
      <c r="S334" s="120" t="s">
        <v>2008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34" t="s">
        <v>610</v>
      </c>
      <c r="B335" s="134" t="s">
        <v>641</v>
      </c>
      <c r="C335" s="134">
        <v>146207</v>
      </c>
      <c r="D335" s="137">
        <v>44330</v>
      </c>
      <c r="E335" s="138">
        <v>12.194000000000001</v>
      </c>
      <c r="F335" s="138">
        <v>1.7961</v>
      </c>
      <c r="G335" s="138">
        <v>-1.3967000000000001</v>
      </c>
      <c r="H335" s="138">
        <v>4.7080000000000002</v>
      </c>
      <c r="I335" s="138">
        <v>5.4204999999999997</v>
      </c>
      <c r="J335" s="138">
        <v>7.1346999999999996</v>
      </c>
      <c r="K335" s="138">
        <v>5.7758000000000003</v>
      </c>
      <c r="L335" s="138">
        <v>2.9116</v>
      </c>
      <c r="M335" s="138">
        <v>4.4619</v>
      </c>
      <c r="N335" s="138">
        <v>6.7962999999999996</v>
      </c>
      <c r="O335" s="138"/>
      <c r="P335" s="138"/>
      <c r="Q335" s="138">
        <v>9.0805000000000007</v>
      </c>
      <c r="R335" s="138">
        <v>9.0175999999999998</v>
      </c>
      <c r="S335" s="120" t="s">
        <v>2008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34" t="s">
        <v>610</v>
      </c>
      <c r="B336" s="134" t="s">
        <v>642</v>
      </c>
      <c r="C336" s="134">
        <v>100789</v>
      </c>
      <c r="D336" s="137">
        <v>44330</v>
      </c>
      <c r="E336" s="138">
        <v>31.572399999999998</v>
      </c>
      <c r="F336" s="138">
        <v>0</v>
      </c>
      <c r="G336" s="138">
        <v>1.5802</v>
      </c>
      <c r="H336" s="138">
        <v>3.6855000000000002</v>
      </c>
      <c r="I336" s="138">
        <v>5.5858999999999996</v>
      </c>
      <c r="J336" s="138">
        <v>7.6924999999999999</v>
      </c>
      <c r="K336" s="138">
        <v>7.4996999999999998</v>
      </c>
      <c r="L336" s="138">
        <v>3.9906999999999999</v>
      </c>
      <c r="M336" s="138">
        <v>5.3391999999999999</v>
      </c>
      <c r="N336" s="138">
        <v>7.7281000000000004</v>
      </c>
      <c r="O336" s="138">
        <v>9.3966999999999992</v>
      </c>
      <c r="P336" s="138">
        <v>8.2978000000000005</v>
      </c>
      <c r="Q336" s="138">
        <v>7.2706999999999997</v>
      </c>
      <c r="R336" s="138">
        <v>10.0044</v>
      </c>
      <c r="S336" s="120" t="s">
        <v>2008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34" t="s">
        <v>610</v>
      </c>
      <c r="B337" s="134" t="s">
        <v>643</v>
      </c>
      <c r="C337" s="134">
        <v>119621</v>
      </c>
      <c r="D337" s="137">
        <v>44330</v>
      </c>
      <c r="E337" s="138">
        <v>32.3352</v>
      </c>
      <c r="F337" s="138">
        <v>0.28220000000000001</v>
      </c>
      <c r="G337" s="138">
        <v>1.8440000000000001</v>
      </c>
      <c r="H337" s="138">
        <v>3.9376000000000002</v>
      </c>
      <c r="I337" s="138">
        <v>5.8910999999999998</v>
      </c>
      <c r="J337" s="138">
        <v>7.9675000000000002</v>
      </c>
      <c r="K337" s="138">
        <v>7.7675999999999998</v>
      </c>
      <c r="L337" s="138">
        <v>4.2485999999999997</v>
      </c>
      <c r="M337" s="138">
        <v>5.5955000000000004</v>
      </c>
      <c r="N337" s="138">
        <v>7.9881000000000002</v>
      </c>
      <c r="O337" s="138">
        <v>9.7002000000000006</v>
      </c>
      <c r="P337" s="138">
        <v>8.7170000000000005</v>
      </c>
      <c r="Q337" s="138">
        <v>8.3521999999999998</v>
      </c>
      <c r="R337" s="138">
        <v>10.252800000000001</v>
      </c>
      <c r="S337" s="120" t="s">
        <v>2008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34" t="s">
        <v>610</v>
      </c>
      <c r="B338" s="134" t="s">
        <v>644</v>
      </c>
      <c r="C338" s="134">
        <v>147389</v>
      </c>
      <c r="D338" s="137">
        <v>44330</v>
      </c>
      <c r="E338" s="138">
        <v>200.18340000000001</v>
      </c>
      <c r="F338" s="138">
        <v>0</v>
      </c>
      <c r="G338" s="138">
        <v>0</v>
      </c>
      <c r="H338" s="138">
        <v>0</v>
      </c>
      <c r="I338" s="138">
        <v>0</v>
      </c>
      <c r="J338" s="138">
        <v>0</v>
      </c>
      <c r="K338" s="138">
        <v>0</v>
      </c>
      <c r="L338" s="138">
        <v>0</v>
      </c>
      <c r="M338" s="138">
        <v>-0.69310000000000005</v>
      </c>
      <c r="N338" s="138">
        <v>-15.1547</v>
      </c>
      <c r="O338" s="138"/>
      <c r="P338" s="138"/>
      <c r="Q338" s="138">
        <v>-11.4339</v>
      </c>
      <c r="R338" s="138"/>
      <c r="S338" s="120" t="s">
        <v>2005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34" t="s">
        <v>610</v>
      </c>
      <c r="B339" s="134" t="s">
        <v>645</v>
      </c>
      <c r="C339" s="134">
        <v>147392</v>
      </c>
      <c r="D339" s="137">
        <v>44330</v>
      </c>
      <c r="E339" s="138">
        <v>192.02520000000001</v>
      </c>
      <c r="F339" s="138">
        <v>0</v>
      </c>
      <c r="G339" s="138">
        <v>0</v>
      </c>
      <c r="H339" s="138">
        <v>0</v>
      </c>
      <c r="I339" s="138">
        <v>0</v>
      </c>
      <c r="J339" s="138">
        <v>0</v>
      </c>
      <c r="K339" s="138">
        <v>0</v>
      </c>
      <c r="L339" s="138">
        <v>0</v>
      </c>
      <c r="M339" s="138">
        <v>-0.69299999999999995</v>
      </c>
      <c r="N339" s="138">
        <v>-15.1547</v>
      </c>
      <c r="O339" s="138"/>
      <c r="P339" s="138"/>
      <c r="Q339" s="138">
        <v>-11.4338</v>
      </c>
      <c r="R339" s="138"/>
      <c r="S339" s="120" t="s">
        <v>2005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34" t="s">
        <v>610</v>
      </c>
      <c r="B340" s="134" t="s">
        <v>646</v>
      </c>
      <c r="C340" s="134">
        <v>143241</v>
      </c>
      <c r="D340" s="137">
        <v>44330</v>
      </c>
      <c r="E340" s="138">
        <v>12.251099999999999</v>
      </c>
      <c r="F340" s="138">
        <v>-0.89380000000000004</v>
      </c>
      <c r="G340" s="138">
        <v>0.2979</v>
      </c>
      <c r="H340" s="138">
        <v>4.6433999999999997</v>
      </c>
      <c r="I340" s="138">
        <v>7.4054000000000002</v>
      </c>
      <c r="J340" s="138">
        <v>9.5289999999999999</v>
      </c>
      <c r="K340" s="138">
        <v>7.3140999999999998</v>
      </c>
      <c r="L340" s="138">
        <v>3.1947999999999999</v>
      </c>
      <c r="M340" s="138">
        <v>4.8833000000000002</v>
      </c>
      <c r="N340" s="138">
        <v>7.7786999999999997</v>
      </c>
      <c r="O340" s="138"/>
      <c r="P340" s="138"/>
      <c r="Q340" s="138">
        <v>7.0686999999999998</v>
      </c>
      <c r="R340" s="138">
        <v>7.0250000000000004</v>
      </c>
      <c r="S340" s="120" t="s">
        <v>2005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34" t="s">
        <v>610</v>
      </c>
      <c r="B341" s="134" t="s">
        <v>647</v>
      </c>
      <c r="C341" s="134">
        <v>143239</v>
      </c>
      <c r="D341" s="137">
        <v>44330</v>
      </c>
      <c r="E341" s="138">
        <v>12.135899999999999</v>
      </c>
      <c r="F341" s="138">
        <v>-1.3532999999999999</v>
      </c>
      <c r="G341" s="138">
        <v>-0.1003</v>
      </c>
      <c r="H341" s="138">
        <v>4.2571000000000003</v>
      </c>
      <c r="I341" s="138">
        <v>7.0438999999999998</v>
      </c>
      <c r="J341" s="138">
        <v>9.1616</v>
      </c>
      <c r="K341" s="138">
        <v>7.1005000000000003</v>
      </c>
      <c r="L341" s="138">
        <v>3.0108000000000001</v>
      </c>
      <c r="M341" s="138">
        <v>4.6417999999999999</v>
      </c>
      <c r="N341" s="138">
        <v>7.5133999999999999</v>
      </c>
      <c r="O341" s="138"/>
      <c r="P341" s="138"/>
      <c r="Q341" s="138">
        <v>6.7290000000000001</v>
      </c>
      <c r="R341" s="138">
        <v>6.6802999999999999</v>
      </c>
      <c r="S341" s="120" t="s">
        <v>2005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34" t="s">
        <v>610</v>
      </c>
      <c r="B342" s="134" t="s">
        <v>648</v>
      </c>
      <c r="C342" s="134">
        <v>144339</v>
      </c>
      <c r="D342" s="137">
        <v>44330</v>
      </c>
      <c r="E342" s="138">
        <v>12.928000000000001</v>
      </c>
      <c r="F342" s="138">
        <v>-1.6938</v>
      </c>
      <c r="G342" s="138">
        <v>0.3765</v>
      </c>
      <c r="H342" s="138">
        <v>3.0670999999999999</v>
      </c>
      <c r="I342" s="138">
        <v>5.9829999999999997</v>
      </c>
      <c r="J342" s="138">
        <v>7.7725999999999997</v>
      </c>
      <c r="K342" s="138">
        <v>6.7705000000000002</v>
      </c>
      <c r="L342" s="138">
        <v>3.7145999999999999</v>
      </c>
      <c r="M342" s="138">
        <v>5.5156000000000001</v>
      </c>
      <c r="N342" s="138">
        <v>8.0375999999999994</v>
      </c>
      <c r="O342" s="138"/>
      <c r="P342" s="138"/>
      <c r="Q342" s="138">
        <v>9.7250999999999994</v>
      </c>
      <c r="R342" s="138">
        <v>10.3161</v>
      </c>
      <c r="S342" s="120" t="s">
        <v>2005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34" t="s">
        <v>610</v>
      </c>
      <c r="B343" s="134" t="s">
        <v>649</v>
      </c>
      <c r="C343" s="134">
        <v>144345</v>
      </c>
      <c r="D343" s="137">
        <v>44330</v>
      </c>
      <c r="E343" s="138">
        <v>12.8185</v>
      </c>
      <c r="F343" s="138">
        <v>-1.9930000000000001</v>
      </c>
      <c r="G343" s="138">
        <v>0.1898</v>
      </c>
      <c r="H343" s="138">
        <v>2.8083</v>
      </c>
      <c r="I343" s="138">
        <v>5.7073999999999998</v>
      </c>
      <c r="J343" s="138">
        <v>7.4878</v>
      </c>
      <c r="K343" s="138">
        <v>6.4832999999999998</v>
      </c>
      <c r="L343" s="138">
        <v>3.4291999999999998</v>
      </c>
      <c r="M343" s="138">
        <v>5.2237999999999998</v>
      </c>
      <c r="N343" s="138">
        <v>7.7384000000000004</v>
      </c>
      <c r="O343" s="138"/>
      <c r="P343" s="138"/>
      <c r="Q343" s="138">
        <v>9.3882999999999992</v>
      </c>
      <c r="R343" s="138">
        <v>10.009499999999999</v>
      </c>
      <c r="S343" s="120" t="s">
        <v>2005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39" t="s">
        <v>27</v>
      </c>
      <c r="B344" s="134"/>
      <c r="C344" s="134"/>
      <c r="D344" s="134"/>
      <c r="E344" s="134"/>
      <c r="F344" s="140">
        <v>0.33221304347826075</v>
      </c>
      <c r="G344" s="140">
        <v>0.71801739130434772</v>
      </c>
      <c r="H344" s="140">
        <v>3.6161304347826091</v>
      </c>
      <c r="I344" s="140">
        <v>6.2181804347826084</v>
      </c>
      <c r="J344" s="140">
        <v>7.1938652173913047</v>
      </c>
      <c r="K344" s="140">
        <v>6.3153595238095237</v>
      </c>
      <c r="L344" s="140">
        <v>3.6437428571428576</v>
      </c>
      <c r="M344" s="140">
        <v>5.0720524999999999</v>
      </c>
      <c r="N344" s="140">
        <v>6.3795125000000015</v>
      </c>
      <c r="O344" s="140">
        <v>8.1138333333333339</v>
      </c>
      <c r="P344" s="140">
        <v>7.7286785714285724</v>
      </c>
      <c r="Q344" s="140">
        <v>7.4670239130434775</v>
      </c>
      <c r="R344" s="140">
        <v>8.2964657894736806</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39" t="s">
        <v>408</v>
      </c>
      <c r="B345" s="134"/>
      <c r="C345" s="134"/>
      <c r="D345" s="134"/>
      <c r="E345" s="134"/>
      <c r="F345" s="140">
        <v>0</v>
      </c>
      <c r="G345" s="140">
        <v>0.39915</v>
      </c>
      <c r="H345" s="140">
        <v>3.052</v>
      </c>
      <c r="I345" s="140">
        <v>5.9793500000000002</v>
      </c>
      <c r="J345" s="140">
        <v>7.6490999999999998</v>
      </c>
      <c r="K345" s="140">
        <v>6.9015500000000003</v>
      </c>
      <c r="L345" s="140">
        <v>3.85955</v>
      </c>
      <c r="M345" s="140">
        <v>5.3085000000000004</v>
      </c>
      <c r="N345" s="140">
        <v>7.7585499999999996</v>
      </c>
      <c r="O345" s="140">
        <v>8.7519500000000008</v>
      </c>
      <c r="P345" s="140">
        <v>8.142199999999999</v>
      </c>
      <c r="Q345" s="140">
        <v>8.2657500000000006</v>
      </c>
      <c r="R345" s="140">
        <v>9.0618499999999997</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8"/>
      <c r="B346" s="128"/>
      <c r="C346" s="128"/>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36" t="s">
        <v>650</v>
      </c>
      <c r="B347" s="136"/>
      <c r="C347" s="136"/>
      <c r="D347" s="136"/>
      <c r="E347" s="136"/>
      <c r="F347" s="136"/>
      <c r="G347" s="136"/>
      <c r="H347" s="136"/>
      <c r="I347" s="136"/>
      <c r="J347" s="136"/>
      <c r="K347" s="136"/>
      <c r="L347" s="136"/>
      <c r="M347" s="136"/>
      <c r="N347" s="136"/>
      <c r="O347" s="136"/>
      <c r="P347" s="136"/>
      <c r="Q347" s="136"/>
      <c r="R347" s="136"/>
      <c r="S347" s="122"/>
      <c r="T347" s="122"/>
      <c r="U347" s="122"/>
      <c r="V347" s="122"/>
      <c r="W347" s="122"/>
      <c r="X347" s="122"/>
      <c r="Y347" s="122"/>
      <c r="Z347" s="122"/>
      <c r="AA347" s="122"/>
      <c r="AB347" s="122"/>
      <c r="AC347" s="122"/>
      <c r="AD347" s="122"/>
      <c r="AE347" s="122"/>
      <c r="AF347" s="122"/>
      <c r="AG347" s="122"/>
      <c r="AH347" s="122"/>
    </row>
    <row r="348" spans="1:34" x14ac:dyDescent="0.3">
      <c r="A348" s="134" t="s">
        <v>651</v>
      </c>
      <c r="B348" s="134" t="s">
        <v>652</v>
      </c>
      <c r="C348" s="134">
        <v>134387</v>
      </c>
      <c r="D348" s="137">
        <v>44330</v>
      </c>
      <c r="E348" s="138">
        <v>16.360399999999998</v>
      </c>
      <c r="F348" s="138">
        <v>8.1468000000000007</v>
      </c>
      <c r="G348" s="138">
        <v>1.2644</v>
      </c>
      <c r="H348" s="138">
        <v>4.0827</v>
      </c>
      <c r="I348" s="138">
        <v>5.1574</v>
      </c>
      <c r="J348" s="138">
        <v>6.8453999999999997</v>
      </c>
      <c r="K348" s="138">
        <v>9.5943000000000005</v>
      </c>
      <c r="L348" s="138">
        <v>9.8969000000000005</v>
      </c>
      <c r="M348" s="138">
        <v>10.339600000000001</v>
      </c>
      <c r="N348" s="138">
        <v>13.131500000000001</v>
      </c>
      <c r="O348" s="138">
        <v>7.1025999999999998</v>
      </c>
      <c r="P348" s="138">
        <v>8.1289999999999996</v>
      </c>
      <c r="Q348" s="138">
        <v>8.4215999999999998</v>
      </c>
      <c r="R348" s="138">
        <v>7.17</v>
      </c>
      <c r="S348" s="120" t="s">
        <v>2008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34" t="s">
        <v>651</v>
      </c>
      <c r="B349" s="134" t="s">
        <v>653</v>
      </c>
      <c r="C349" s="134">
        <v>134383</v>
      </c>
      <c r="D349" s="137">
        <v>44330</v>
      </c>
      <c r="E349" s="138">
        <v>15.4802</v>
      </c>
      <c r="F349" s="138">
        <v>7.3122999999999996</v>
      </c>
      <c r="G349" s="138">
        <v>0.55020000000000002</v>
      </c>
      <c r="H349" s="138">
        <v>3.3368000000000002</v>
      </c>
      <c r="I349" s="138">
        <v>4.4031000000000002</v>
      </c>
      <c r="J349" s="138">
        <v>6.0369000000000002</v>
      </c>
      <c r="K349" s="138">
        <v>8.7312999999999992</v>
      </c>
      <c r="L349" s="138">
        <v>9.0641999999999996</v>
      </c>
      <c r="M349" s="138">
        <v>9.4962999999999997</v>
      </c>
      <c r="N349" s="138">
        <v>12.238</v>
      </c>
      <c r="O349" s="138">
        <v>6.1676000000000002</v>
      </c>
      <c r="P349" s="138">
        <v>7.117</v>
      </c>
      <c r="Q349" s="138">
        <v>7.4397000000000002</v>
      </c>
      <c r="R349" s="138">
        <v>6.31</v>
      </c>
      <c r="S349" s="120" t="s">
        <v>2008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34" t="s">
        <v>651</v>
      </c>
      <c r="B350" s="134" t="s">
        <v>654</v>
      </c>
      <c r="C350" s="134">
        <v>147802</v>
      </c>
      <c r="D350" s="137">
        <v>44330</v>
      </c>
      <c r="E350" s="138">
        <v>0.41570000000000001</v>
      </c>
      <c r="F350" s="138">
        <v>0</v>
      </c>
      <c r="G350" s="138">
        <v>0</v>
      </c>
      <c r="H350" s="138">
        <v>0</v>
      </c>
      <c r="I350" s="138">
        <v>0</v>
      </c>
      <c r="J350" s="138">
        <v>0</v>
      </c>
      <c r="K350" s="138">
        <v>0</v>
      </c>
      <c r="L350" s="138">
        <v>0</v>
      </c>
      <c r="M350" s="138">
        <v>0</v>
      </c>
      <c r="N350" s="138">
        <v>0</v>
      </c>
      <c r="O350" s="138"/>
      <c r="P350" s="138"/>
      <c r="Q350" s="138">
        <v>-16.997</v>
      </c>
      <c r="R350" s="138"/>
      <c r="S350" s="120" t="s">
        <v>2008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34" t="s">
        <v>651</v>
      </c>
      <c r="B351" s="134" t="s">
        <v>655</v>
      </c>
      <c r="C351" s="134">
        <v>147798</v>
      </c>
      <c r="D351" s="137">
        <v>44330</v>
      </c>
      <c r="E351" s="138">
        <v>0.39800000000000002</v>
      </c>
      <c r="F351" s="138">
        <v>0</v>
      </c>
      <c r="G351" s="138">
        <v>0</v>
      </c>
      <c r="H351" s="138">
        <v>0</v>
      </c>
      <c r="I351" s="138">
        <v>0</v>
      </c>
      <c r="J351" s="138">
        <v>0</v>
      </c>
      <c r="K351" s="138">
        <v>0</v>
      </c>
      <c r="L351" s="138">
        <v>0</v>
      </c>
      <c r="M351" s="138">
        <v>0</v>
      </c>
      <c r="N351" s="138">
        <v>0</v>
      </c>
      <c r="O351" s="138"/>
      <c r="P351" s="138"/>
      <c r="Q351" s="138">
        <v>-16.9937</v>
      </c>
      <c r="R351" s="138"/>
      <c r="S351" s="120" t="s">
        <v>2008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34" t="s">
        <v>651</v>
      </c>
      <c r="B352" s="134" t="s">
        <v>656</v>
      </c>
      <c r="C352" s="134">
        <v>130314</v>
      </c>
      <c r="D352" s="137">
        <v>44330</v>
      </c>
      <c r="E352" s="138">
        <v>17.808800000000002</v>
      </c>
      <c r="F352" s="138">
        <v>4.6125999999999996</v>
      </c>
      <c r="G352" s="138">
        <v>5.1260000000000003</v>
      </c>
      <c r="H352" s="138">
        <v>5.1581999999999999</v>
      </c>
      <c r="I352" s="138">
        <v>8.1798999999999999</v>
      </c>
      <c r="J352" s="138">
        <v>9.9039000000000001</v>
      </c>
      <c r="K352" s="138">
        <v>9.6029</v>
      </c>
      <c r="L352" s="138">
        <v>8.2750000000000004</v>
      </c>
      <c r="M352" s="138">
        <v>9.1430000000000007</v>
      </c>
      <c r="N352" s="138">
        <v>10.445600000000001</v>
      </c>
      <c r="O352" s="138">
        <v>7.7356999999999996</v>
      </c>
      <c r="P352" s="138">
        <v>8.0417000000000005</v>
      </c>
      <c r="Q352" s="138">
        <v>8.8093000000000004</v>
      </c>
      <c r="R352" s="138">
        <v>7.34</v>
      </c>
      <c r="S352" s="120" t="s">
        <v>2005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34" t="s">
        <v>651</v>
      </c>
      <c r="B353" s="134" t="s">
        <v>657</v>
      </c>
      <c r="C353" s="134">
        <v>130309</v>
      </c>
      <c r="D353" s="137">
        <v>44330</v>
      </c>
      <c r="E353" s="138">
        <v>16.470099999999999</v>
      </c>
      <c r="F353" s="138">
        <v>3.6574</v>
      </c>
      <c r="G353" s="138">
        <v>4.1382000000000003</v>
      </c>
      <c r="H353" s="138">
        <v>4.1505999999999998</v>
      </c>
      <c r="I353" s="138">
        <v>7.1428000000000003</v>
      </c>
      <c r="J353" s="138">
        <v>8.8285</v>
      </c>
      <c r="K353" s="138">
        <v>8.5053999999999998</v>
      </c>
      <c r="L353" s="138">
        <v>7.1477000000000004</v>
      </c>
      <c r="M353" s="138">
        <v>7.9821</v>
      </c>
      <c r="N353" s="138">
        <v>9.2492999999999999</v>
      </c>
      <c r="O353" s="138">
        <v>6.5218999999999996</v>
      </c>
      <c r="P353" s="138">
        <v>6.7241</v>
      </c>
      <c r="Q353" s="138">
        <v>7.5724</v>
      </c>
      <c r="R353" s="138">
        <v>6.1414999999999997</v>
      </c>
      <c r="S353" s="120" t="s">
        <v>2005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34" t="s">
        <v>651</v>
      </c>
      <c r="B354" s="134" t="s">
        <v>658</v>
      </c>
      <c r="C354" s="134">
        <v>133486</v>
      </c>
      <c r="D354" s="137">
        <v>44330</v>
      </c>
      <c r="E354" s="138">
        <v>15.660500000000001</v>
      </c>
      <c r="F354" s="138">
        <v>3.2635999999999998</v>
      </c>
      <c r="G354" s="138">
        <v>2.9529000000000001</v>
      </c>
      <c r="H354" s="138">
        <v>3.5316999999999998</v>
      </c>
      <c r="I354" s="138">
        <v>4.5194000000000001</v>
      </c>
      <c r="J354" s="138">
        <v>5.8860999999999999</v>
      </c>
      <c r="K354" s="138">
        <v>22.747900000000001</v>
      </c>
      <c r="L354" s="138">
        <v>16.0763</v>
      </c>
      <c r="M354" s="138">
        <v>16.3809</v>
      </c>
      <c r="N354" s="138">
        <v>15.1914</v>
      </c>
      <c r="O354" s="138">
        <v>5.1135000000000002</v>
      </c>
      <c r="P354" s="138">
        <v>6.5807000000000002</v>
      </c>
      <c r="Q354" s="138">
        <v>7.3678999999999997</v>
      </c>
      <c r="R354" s="138">
        <v>4.7804000000000002</v>
      </c>
      <c r="S354" s="120" t="s">
        <v>2006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34" t="s">
        <v>651</v>
      </c>
      <c r="B355" s="134" t="s">
        <v>659</v>
      </c>
      <c r="C355" s="134">
        <v>148330</v>
      </c>
      <c r="D355" s="137"/>
      <c r="E355" s="138"/>
      <c r="F355" s="138"/>
      <c r="G355" s="138"/>
      <c r="H355" s="138"/>
      <c r="I355" s="138"/>
      <c r="J355" s="138"/>
      <c r="K355" s="138"/>
      <c r="L355" s="138"/>
      <c r="M355" s="138"/>
      <c r="N355" s="138"/>
      <c r="O355" s="138"/>
      <c r="P355" s="138"/>
      <c r="Q355" s="138"/>
      <c r="R355" s="138"/>
      <c r="S355" s="120" t="s">
        <v>2006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34" t="s">
        <v>651</v>
      </c>
      <c r="B356" s="134" t="s">
        <v>660</v>
      </c>
      <c r="C356" s="134">
        <v>133488</v>
      </c>
      <c r="D356" s="137">
        <v>44330</v>
      </c>
      <c r="E356" s="138">
        <v>16.690100000000001</v>
      </c>
      <c r="F356" s="138">
        <v>3.9373</v>
      </c>
      <c r="G356" s="138">
        <v>3.6459999999999999</v>
      </c>
      <c r="H356" s="138">
        <v>4.2210999999999999</v>
      </c>
      <c r="I356" s="138">
        <v>5.2122000000000002</v>
      </c>
      <c r="J356" s="138">
        <v>6.5849000000000002</v>
      </c>
      <c r="K356" s="138">
        <v>23.4909</v>
      </c>
      <c r="L356" s="138">
        <v>16.847200000000001</v>
      </c>
      <c r="M356" s="138">
        <v>17.1858</v>
      </c>
      <c r="N356" s="138">
        <v>16.0227</v>
      </c>
      <c r="O356" s="138">
        <v>5.9839000000000002</v>
      </c>
      <c r="P356" s="138">
        <v>7.6322999999999999</v>
      </c>
      <c r="Q356" s="138">
        <v>8.4568999999999992</v>
      </c>
      <c r="R356" s="138">
        <v>5.6074999999999999</v>
      </c>
      <c r="S356" s="120" t="s">
        <v>2006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34" t="s">
        <v>651</v>
      </c>
      <c r="B357" s="134" t="s">
        <v>661</v>
      </c>
      <c r="C357" s="134">
        <v>148333</v>
      </c>
      <c r="D357" s="137"/>
      <c r="E357" s="138"/>
      <c r="F357" s="138"/>
      <c r="G357" s="138"/>
      <c r="H357" s="138"/>
      <c r="I357" s="138"/>
      <c r="J357" s="138"/>
      <c r="K357" s="138"/>
      <c r="L357" s="138"/>
      <c r="M357" s="138"/>
      <c r="N357" s="138"/>
      <c r="O357" s="138"/>
      <c r="P357" s="138"/>
      <c r="Q357" s="138"/>
      <c r="R357" s="138"/>
      <c r="S357" s="120" t="s">
        <v>2006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34" t="s">
        <v>651</v>
      </c>
      <c r="B358" s="134" t="s">
        <v>662</v>
      </c>
      <c r="C358" s="134">
        <v>133868</v>
      </c>
      <c r="D358" s="137">
        <v>44330</v>
      </c>
      <c r="E358" s="138">
        <v>4.2451999999999996</v>
      </c>
      <c r="F358" s="138">
        <v>7.3112000000000004</v>
      </c>
      <c r="G358" s="138">
        <v>7.1692</v>
      </c>
      <c r="H358" s="138">
        <v>5.9024000000000001</v>
      </c>
      <c r="I358" s="138">
        <v>19.427700000000002</v>
      </c>
      <c r="J358" s="138">
        <v>18.0688</v>
      </c>
      <c r="K358" s="138">
        <v>21.869800000000001</v>
      </c>
      <c r="L358" s="138">
        <v>13.073399999999999</v>
      </c>
      <c r="M358" s="138">
        <v>11.2506</v>
      </c>
      <c r="N358" s="138">
        <v>14.735099999999999</v>
      </c>
      <c r="O358" s="138">
        <v>-31.9513</v>
      </c>
      <c r="P358" s="138">
        <v>-17.5501</v>
      </c>
      <c r="Q358" s="138">
        <v>-12.8804</v>
      </c>
      <c r="R358" s="138">
        <v>-41.576900000000002</v>
      </c>
      <c r="S358" s="120" t="s">
        <v>2007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34" t="s">
        <v>651</v>
      </c>
      <c r="B359" s="134" t="s">
        <v>663</v>
      </c>
      <c r="C359" s="134">
        <v>133867</v>
      </c>
      <c r="D359" s="137">
        <v>44330</v>
      </c>
      <c r="E359" s="138">
        <v>4.1959999999999997</v>
      </c>
      <c r="F359" s="138">
        <v>7.3968999999999996</v>
      </c>
      <c r="G359" s="138">
        <v>6.9630000000000001</v>
      </c>
      <c r="H359" s="138">
        <v>5.7225999999999999</v>
      </c>
      <c r="I359" s="138">
        <v>19.152699999999999</v>
      </c>
      <c r="J359" s="138">
        <v>17.807200000000002</v>
      </c>
      <c r="K359" s="138">
        <v>21.577000000000002</v>
      </c>
      <c r="L359" s="138">
        <v>12.781599999999999</v>
      </c>
      <c r="M359" s="138">
        <v>10.948600000000001</v>
      </c>
      <c r="N359" s="138">
        <v>14.419700000000001</v>
      </c>
      <c r="O359" s="138">
        <v>-32.125999999999998</v>
      </c>
      <c r="P359" s="138">
        <v>-17.718</v>
      </c>
      <c r="Q359" s="138">
        <v>-13.043699999999999</v>
      </c>
      <c r="R359" s="138">
        <v>-41.738599999999998</v>
      </c>
      <c r="S359" s="120" t="s">
        <v>2007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34" t="s">
        <v>651</v>
      </c>
      <c r="B360" s="134" t="s">
        <v>664</v>
      </c>
      <c r="C360" s="134">
        <v>119082</v>
      </c>
      <c r="D360" s="137">
        <v>44330</v>
      </c>
      <c r="E360" s="138">
        <v>32.173200000000001</v>
      </c>
      <c r="F360" s="138">
        <v>3.0636000000000001</v>
      </c>
      <c r="G360" s="138">
        <v>1.9668000000000001</v>
      </c>
      <c r="H360" s="138">
        <v>14.317500000000001</v>
      </c>
      <c r="I360" s="138">
        <v>9.4666999999999994</v>
      </c>
      <c r="J360" s="138">
        <v>7.2748999999999997</v>
      </c>
      <c r="K360" s="138">
        <v>5.9706999999999999</v>
      </c>
      <c r="L360" s="138">
        <v>5.0228000000000002</v>
      </c>
      <c r="M360" s="138">
        <v>7.2694999999999999</v>
      </c>
      <c r="N360" s="138">
        <v>7.6207000000000003</v>
      </c>
      <c r="O360" s="138">
        <v>3.0078999999999998</v>
      </c>
      <c r="P360" s="138">
        <v>4.9863</v>
      </c>
      <c r="Q360" s="138">
        <v>7.0430999999999999</v>
      </c>
      <c r="R360" s="138">
        <v>5.1077000000000004</v>
      </c>
      <c r="S360" s="120" t="s">
        <v>2006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34" t="s">
        <v>651</v>
      </c>
      <c r="B361" s="134" t="s">
        <v>665</v>
      </c>
      <c r="C361" s="134">
        <v>101837</v>
      </c>
      <c r="D361" s="137">
        <v>44330</v>
      </c>
      <c r="E361" s="138">
        <v>30.4726</v>
      </c>
      <c r="F361" s="138">
        <v>2.2761</v>
      </c>
      <c r="G361" s="138">
        <v>1.1579999999999999</v>
      </c>
      <c r="H361" s="138">
        <v>13.5359</v>
      </c>
      <c r="I361" s="138">
        <v>8.6785999999999994</v>
      </c>
      <c r="J361" s="138">
        <v>6.5011999999999999</v>
      </c>
      <c r="K361" s="138">
        <v>5.1797000000000004</v>
      </c>
      <c r="L361" s="138">
        <v>4.2206999999999999</v>
      </c>
      <c r="M361" s="138">
        <v>6.4374000000000002</v>
      </c>
      <c r="N361" s="138">
        <v>6.7484000000000002</v>
      </c>
      <c r="O361" s="138">
        <v>2.2021999999999999</v>
      </c>
      <c r="P361" s="138">
        <v>4.234</v>
      </c>
      <c r="Q361" s="138">
        <v>6.3798000000000004</v>
      </c>
      <c r="R361" s="138">
        <v>4.2680999999999996</v>
      </c>
      <c r="S361" s="120" t="s">
        <v>2006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34" t="s">
        <v>651</v>
      </c>
      <c r="B362" s="134" t="s">
        <v>666</v>
      </c>
      <c r="C362" s="134">
        <v>116153</v>
      </c>
      <c r="D362" s="137">
        <v>44330</v>
      </c>
      <c r="E362" s="138">
        <v>21.222300000000001</v>
      </c>
      <c r="F362" s="138">
        <v>0.60199999999999998</v>
      </c>
      <c r="G362" s="138">
        <v>1.5481</v>
      </c>
      <c r="H362" s="138">
        <v>11.6722</v>
      </c>
      <c r="I362" s="138">
        <v>5.8236999999999997</v>
      </c>
      <c r="J362" s="138">
        <v>18.821200000000001</v>
      </c>
      <c r="K362" s="138">
        <v>21.6616</v>
      </c>
      <c r="L362" s="138">
        <v>20.4283</v>
      </c>
      <c r="M362" s="138">
        <v>20.443100000000001</v>
      </c>
      <c r="N362" s="138">
        <v>16.2394</v>
      </c>
      <c r="O362" s="138">
        <v>5.5166000000000004</v>
      </c>
      <c r="P362" s="138">
        <v>6.7662000000000004</v>
      </c>
      <c r="Q362" s="138">
        <v>8.2964000000000002</v>
      </c>
      <c r="R362" s="138">
        <v>4.2557999999999998</v>
      </c>
      <c r="S362" s="120" t="s">
        <v>2008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34" t="s">
        <v>651</v>
      </c>
      <c r="B363" s="134" t="s">
        <v>667</v>
      </c>
      <c r="C363" s="134">
        <v>118553</v>
      </c>
      <c r="D363" s="137">
        <v>44330</v>
      </c>
      <c r="E363" s="138">
        <v>22.606200000000001</v>
      </c>
      <c r="F363" s="138">
        <v>0.64590000000000003</v>
      </c>
      <c r="G363" s="138">
        <v>1.5609999999999999</v>
      </c>
      <c r="H363" s="138">
        <v>11.6511</v>
      </c>
      <c r="I363" s="138">
        <v>5.8255999999999997</v>
      </c>
      <c r="J363" s="138">
        <v>18.817799999999998</v>
      </c>
      <c r="K363" s="138">
        <v>21.882300000000001</v>
      </c>
      <c r="L363" s="138">
        <v>20.864000000000001</v>
      </c>
      <c r="M363" s="138">
        <v>20.970500000000001</v>
      </c>
      <c r="N363" s="138">
        <v>16.808</v>
      </c>
      <c r="O363" s="138">
        <v>6.1826999999999996</v>
      </c>
      <c r="P363" s="138">
        <v>7.5087000000000002</v>
      </c>
      <c r="Q363" s="138">
        <v>8.6127000000000002</v>
      </c>
      <c r="R363" s="138">
        <v>4.8602999999999996</v>
      </c>
      <c r="S363" s="120" t="s">
        <v>2008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34" t="s">
        <v>651</v>
      </c>
      <c r="B364" s="134" t="s">
        <v>668</v>
      </c>
      <c r="C364" s="134">
        <v>147954</v>
      </c>
      <c r="D364" s="137"/>
      <c r="E364" s="138"/>
      <c r="F364" s="138"/>
      <c r="G364" s="138"/>
      <c r="H364" s="138"/>
      <c r="I364" s="138"/>
      <c r="J364" s="138"/>
      <c r="K364" s="138"/>
      <c r="L364" s="138"/>
      <c r="M364" s="138"/>
      <c r="N364" s="138"/>
      <c r="O364" s="138"/>
      <c r="P364" s="138"/>
      <c r="Q364" s="138"/>
      <c r="R364" s="138"/>
      <c r="S364" s="120" t="s">
        <v>2008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34" t="s">
        <v>651</v>
      </c>
      <c r="B365" s="134" t="s">
        <v>669</v>
      </c>
      <c r="C365" s="134">
        <v>147955</v>
      </c>
      <c r="D365" s="137"/>
      <c r="E365" s="138"/>
      <c r="F365" s="138"/>
      <c r="G365" s="138"/>
      <c r="H365" s="138"/>
      <c r="I365" s="138"/>
      <c r="J365" s="138"/>
      <c r="K365" s="138"/>
      <c r="L365" s="138"/>
      <c r="M365" s="138"/>
      <c r="N365" s="138"/>
      <c r="O365" s="138"/>
      <c r="P365" s="138"/>
      <c r="Q365" s="138"/>
      <c r="R365" s="138"/>
      <c r="S365" s="120" t="s">
        <v>2008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34" t="s">
        <v>651</v>
      </c>
      <c r="B366" s="134" t="s">
        <v>670</v>
      </c>
      <c r="C366" s="134">
        <v>147961</v>
      </c>
      <c r="D366" s="137"/>
      <c r="E366" s="138"/>
      <c r="F366" s="138"/>
      <c r="G366" s="138"/>
      <c r="H366" s="138"/>
      <c r="I366" s="138"/>
      <c r="J366" s="138"/>
      <c r="K366" s="138"/>
      <c r="L366" s="138"/>
      <c r="M366" s="138"/>
      <c r="N366" s="138"/>
      <c r="O366" s="138"/>
      <c r="P366" s="138"/>
      <c r="Q366" s="138"/>
      <c r="R366" s="138"/>
      <c r="S366" s="120" t="s">
        <v>2008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34" t="s">
        <v>651</v>
      </c>
      <c r="B367" s="134" t="s">
        <v>671</v>
      </c>
      <c r="C367" s="134">
        <v>147958</v>
      </c>
      <c r="D367" s="137"/>
      <c r="E367" s="138"/>
      <c r="F367" s="138"/>
      <c r="G367" s="138"/>
      <c r="H367" s="138"/>
      <c r="I367" s="138"/>
      <c r="J367" s="138"/>
      <c r="K367" s="138"/>
      <c r="L367" s="138"/>
      <c r="M367" s="138"/>
      <c r="N367" s="138"/>
      <c r="O367" s="138"/>
      <c r="P367" s="138"/>
      <c r="Q367" s="138"/>
      <c r="R367" s="138"/>
      <c r="S367" s="120" t="s">
        <v>2008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34" t="s">
        <v>651</v>
      </c>
      <c r="B368" s="134" t="s">
        <v>672</v>
      </c>
      <c r="C368" s="134">
        <v>148303</v>
      </c>
      <c r="D368" s="137"/>
      <c r="E368" s="138"/>
      <c r="F368" s="138"/>
      <c r="G368" s="138"/>
      <c r="H368" s="138"/>
      <c r="I368" s="138"/>
      <c r="J368" s="138"/>
      <c r="K368" s="138"/>
      <c r="L368" s="138"/>
      <c r="M368" s="138"/>
      <c r="N368" s="138"/>
      <c r="O368" s="138"/>
      <c r="P368" s="138"/>
      <c r="Q368" s="138"/>
      <c r="R368" s="138"/>
      <c r="S368" s="120" t="s">
        <v>2008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34" t="s">
        <v>651</v>
      </c>
      <c r="B369" s="134" t="s">
        <v>673</v>
      </c>
      <c r="C369" s="134">
        <v>148304</v>
      </c>
      <c r="D369" s="137"/>
      <c r="E369" s="138"/>
      <c r="F369" s="138"/>
      <c r="G369" s="138"/>
      <c r="H369" s="138"/>
      <c r="I369" s="138"/>
      <c r="J369" s="138"/>
      <c r="K369" s="138"/>
      <c r="L369" s="138"/>
      <c r="M369" s="138"/>
      <c r="N369" s="138"/>
      <c r="O369" s="138"/>
      <c r="P369" s="138"/>
      <c r="Q369" s="138"/>
      <c r="R369" s="138"/>
      <c r="S369" s="120" t="s">
        <v>2008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34" t="s">
        <v>651</v>
      </c>
      <c r="B370" s="134" t="s">
        <v>674</v>
      </c>
      <c r="C370" s="134">
        <v>128053</v>
      </c>
      <c r="D370" s="137">
        <v>44330</v>
      </c>
      <c r="E370" s="138">
        <v>18.481999999999999</v>
      </c>
      <c r="F370" s="138">
        <v>14.2303</v>
      </c>
      <c r="G370" s="138">
        <v>11.3992</v>
      </c>
      <c r="H370" s="138">
        <v>11.4229</v>
      </c>
      <c r="I370" s="138">
        <v>14.910600000000001</v>
      </c>
      <c r="J370" s="138">
        <v>11.8414</v>
      </c>
      <c r="K370" s="138">
        <v>9.3790999999999993</v>
      </c>
      <c r="L370" s="138">
        <v>8.1224000000000007</v>
      </c>
      <c r="M370" s="138">
        <v>9.7883999999999993</v>
      </c>
      <c r="N370" s="138">
        <v>12.444900000000001</v>
      </c>
      <c r="O370" s="138">
        <v>8.8338999999999999</v>
      </c>
      <c r="P370" s="138">
        <v>8.2706</v>
      </c>
      <c r="Q370" s="138">
        <v>8.98</v>
      </c>
      <c r="R370" s="138">
        <v>9.8355999999999995</v>
      </c>
      <c r="S370" s="120" t="s">
        <v>2008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34" t="s">
        <v>651</v>
      </c>
      <c r="B371" s="134" t="s">
        <v>675</v>
      </c>
      <c r="C371" s="134">
        <v>128051</v>
      </c>
      <c r="D371" s="137">
        <v>44330</v>
      </c>
      <c r="E371" s="138">
        <v>19.473600000000001</v>
      </c>
      <c r="F371" s="138">
        <v>14.7254</v>
      </c>
      <c r="G371" s="138">
        <v>11.882400000000001</v>
      </c>
      <c r="H371" s="138">
        <v>11.8889</v>
      </c>
      <c r="I371" s="138">
        <v>15.392899999999999</v>
      </c>
      <c r="J371" s="138">
        <v>12.2788</v>
      </c>
      <c r="K371" s="138">
        <v>9.92</v>
      </c>
      <c r="L371" s="138">
        <v>8.6600999999999999</v>
      </c>
      <c r="M371" s="138">
        <v>10.3302</v>
      </c>
      <c r="N371" s="138">
        <v>12.9998</v>
      </c>
      <c r="O371" s="138">
        <v>9.3933999999999997</v>
      </c>
      <c r="P371" s="138">
        <v>9.0010999999999992</v>
      </c>
      <c r="Q371" s="138">
        <v>9.7804000000000002</v>
      </c>
      <c r="R371" s="138">
        <v>10.338800000000001</v>
      </c>
      <c r="S371" s="120" t="s">
        <v>2008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34" t="s">
        <v>651</v>
      </c>
      <c r="B372" s="134" t="s">
        <v>676</v>
      </c>
      <c r="C372" s="134">
        <v>114239</v>
      </c>
      <c r="D372" s="137">
        <v>44330</v>
      </c>
      <c r="E372" s="138">
        <v>23.8445</v>
      </c>
      <c r="F372" s="138">
        <v>7.4272</v>
      </c>
      <c r="G372" s="138">
        <v>8.4761000000000006</v>
      </c>
      <c r="H372" s="138">
        <v>8.9154</v>
      </c>
      <c r="I372" s="138">
        <v>9.7015999999999991</v>
      </c>
      <c r="J372" s="138">
        <v>9.6334999999999997</v>
      </c>
      <c r="K372" s="138">
        <v>7.2352999999999996</v>
      </c>
      <c r="L372" s="138">
        <v>6.306</v>
      </c>
      <c r="M372" s="138">
        <v>7.6031000000000004</v>
      </c>
      <c r="N372" s="138">
        <v>9.8886000000000003</v>
      </c>
      <c r="O372" s="138">
        <v>8.5376999999999992</v>
      </c>
      <c r="P372" s="138">
        <v>8.3170999999999999</v>
      </c>
      <c r="Q372" s="138">
        <v>8.6692</v>
      </c>
      <c r="R372" s="138">
        <v>9.2529000000000003</v>
      </c>
      <c r="S372" s="120" t="s">
        <v>2006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34" t="s">
        <v>651</v>
      </c>
      <c r="B373" s="134" t="s">
        <v>677</v>
      </c>
      <c r="C373" s="134">
        <v>120711</v>
      </c>
      <c r="D373" s="137">
        <v>44330</v>
      </c>
      <c r="E373" s="138">
        <v>25.569199999999999</v>
      </c>
      <c r="F373" s="138">
        <v>8.0688999999999993</v>
      </c>
      <c r="G373" s="138">
        <v>9.1428999999999991</v>
      </c>
      <c r="H373" s="138">
        <v>9.5817999999999994</v>
      </c>
      <c r="I373" s="138">
        <v>10.349500000000001</v>
      </c>
      <c r="J373" s="138">
        <v>10.2942</v>
      </c>
      <c r="K373" s="138">
        <v>7.9019000000000004</v>
      </c>
      <c r="L373" s="138">
        <v>7.0288000000000004</v>
      </c>
      <c r="M373" s="138">
        <v>8.3356999999999992</v>
      </c>
      <c r="N373" s="138">
        <v>10.6312</v>
      </c>
      <c r="O373" s="138">
        <v>9.3130000000000006</v>
      </c>
      <c r="P373" s="138">
        <v>9.1803000000000008</v>
      </c>
      <c r="Q373" s="138">
        <v>9.4689999999999994</v>
      </c>
      <c r="R373" s="138">
        <v>9.9204000000000008</v>
      </c>
      <c r="S373" s="120" t="s">
        <v>2006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34" t="s">
        <v>651</v>
      </c>
      <c r="B374" s="134" t="s">
        <v>678</v>
      </c>
      <c r="C374" s="134">
        <v>127183</v>
      </c>
      <c r="D374" s="137">
        <v>44330</v>
      </c>
      <c r="E374" s="138">
        <v>13.3149</v>
      </c>
      <c r="F374" s="138">
        <v>1.9191</v>
      </c>
      <c r="G374" s="138">
        <v>-19.9786</v>
      </c>
      <c r="H374" s="138">
        <v>-3.1309999999999998</v>
      </c>
      <c r="I374" s="138">
        <v>26.804500000000001</v>
      </c>
      <c r="J374" s="138">
        <v>10.7224</v>
      </c>
      <c r="K374" s="138">
        <v>5.2770000000000001</v>
      </c>
      <c r="L374" s="138">
        <v>6.1505999999999998</v>
      </c>
      <c r="M374" s="138">
        <v>8.2165999999999997</v>
      </c>
      <c r="N374" s="138">
        <v>11.3575</v>
      </c>
      <c r="O374" s="138">
        <v>-1.1722999999999999</v>
      </c>
      <c r="P374" s="138">
        <v>1.7996000000000001</v>
      </c>
      <c r="Q374" s="138">
        <v>4.0548999999999999</v>
      </c>
      <c r="R374" s="138">
        <v>-4.2625999999999999</v>
      </c>
      <c r="S374" s="120" t="s">
        <v>2006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34" t="s">
        <v>651</v>
      </c>
      <c r="B375" s="134" t="s">
        <v>679</v>
      </c>
      <c r="C375" s="134">
        <v>127181</v>
      </c>
      <c r="D375" s="137">
        <v>44330</v>
      </c>
      <c r="E375" s="138">
        <v>14.156499999999999</v>
      </c>
      <c r="F375" s="138">
        <v>2.5787</v>
      </c>
      <c r="G375" s="138">
        <v>-19.306699999999999</v>
      </c>
      <c r="H375" s="138">
        <v>-2.3931</v>
      </c>
      <c r="I375" s="138">
        <v>27.544499999999999</v>
      </c>
      <c r="J375" s="138">
        <v>11.466799999999999</v>
      </c>
      <c r="K375" s="138">
        <v>6.0190999999999999</v>
      </c>
      <c r="L375" s="138">
        <v>6.8823999999999996</v>
      </c>
      <c r="M375" s="138">
        <v>8.9596999999999998</v>
      </c>
      <c r="N375" s="138">
        <v>12.1191</v>
      </c>
      <c r="O375" s="138">
        <v>-0.46360000000000001</v>
      </c>
      <c r="P375" s="138">
        <v>2.6974</v>
      </c>
      <c r="Q375" s="138">
        <v>4.9440999999999997</v>
      </c>
      <c r="R375" s="138">
        <v>-3.6347</v>
      </c>
      <c r="S375" s="120" t="s">
        <v>2006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34" t="s">
        <v>651</v>
      </c>
      <c r="B376" s="134" t="s">
        <v>680</v>
      </c>
      <c r="C376" s="134">
        <v>140603</v>
      </c>
      <c r="D376" s="137">
        <v>44330</v>
      </c>
      <c r="E376" s="138">
        <v>13.6998</v>
      </c>
      <c r="F376" s="138">
        <v>-0.53280000000000005</v>
      </c>
      <c r="G376" s="138">
        <v>0.44409999999999999</v>
      </c>
      <c r="H376" s="138">
        <v>2.6274999999999999</v>
      </c>
      <c r="I376" s="138">
        <v>7.2134</v>
      </c>
      <c r="J376" s="138">
        <v>6.8852000000000002</v>
      </c>
      <c r="K376" s="138">
        <v>6.5522999999999998</v>
      </c>
      <c r="L376" s="138">
        <v>5.6966999999999999</v>
      </c>
      <c r="M376" s="138">
        <v>7.0260999999999996</v>
      </c>
      <c r="N376" s="138">
        <v>8.6190999999999995</v>
      </c>
      <c r="O376" s="138">
        <v>8.2004000000000001</v>
      </c>
      <c r="P376" s="138"/>
      <c r="Q376" s="138">
        <v>7.7831999999999999</v>
      </c>
      <c r="R376" s="138">
        <v>8.3789999999999996</v>
      </c>
      <c r="S376" s="120" t="s">
        <v>2005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34" t="s">
        <v>651</v>
      </c>
      <c r="B377" s="134" t="s">
        <v>681</v>
      </c>
      <c r="C377" s="134">
        <v>140609</v>
      </c>
      <c r="D377" s="137">
        <v>44330</v>
      </c>
      <c r="E377" s="138">
        <v>13.1358</v>
      </c>
      <c r="F377" s="138">
        <v>-1.5281</v>
      </c>
      <c r="G377" s="138">
        <v>-0.55569999999999997</v>
      </c>
      <c r="H377" s="138">
        <v>1.6279999999999999</v>
      </c>
      <c r="I377" s="138">
        <v>6.2470999999999997</v>
      </c>
      <c r="J377" s="138">
        <v>5.9265999999999996</v>
      </c>
      <c r="K377" s="138">
        <v>5.5224000000000002</v>
      </c>
      <c r="L377" s="138">
        <v>4.6376999999999997</v>
      </c>
      <c r="M377" s="138">
        <v>5.9714</v>
      </c>
      <c r="N377" s="138">
        <v>7.5575999999999999</v>
      </c>
      <c r="O377" s="138">
        <v>7.1698000000000004</v>
      </c>
      <c r="P377" s="138"/>
      <c r="Q377" s="138">
        <v>6.7096999999999998</v>
      </c>
      <c r="R377" s="138">
        <v>7.3876999999999997</v>
      </c>
      <c r="S377" s="120" t="s">
        <v>2005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34" t="s">
        <v>651</v>
      </c>
      <c r="B378" s="134" t="s">
        <v>682</v>
      </c>
      <c r="C378" s="134">
        <v>130721</v>
      </c>
      <c r="D378" s="137">
        <v>44330</v>
      </c>
      <c r="E378" s="138">
        <v>1454.3236999999999</v>
      </c>
      <c r="F378" s="138">
        <v>-1.2372000000000001</v>
      </c>
      <c r="G378" s="138">
        <v>-1.1192</v>
      </c>
      <c r="H378" s="138">
        <v>3.0543999999999998</v>
      </c>
      <c r="I378" s="138">
        <v>3.5768</v>
      </c>
      <c r="J378" s="138">
        <v>5.7634999999999996</v>
      </c>
      <c r="K378" s="138">
        <v>5.5789999999999997</v>
      </c>
      <c r="L378" s="138">
        <v>2.5402</v>
      </c>
      <c r="M378" s="138">
        <v>3.6724000000000001</v>
      </c>
      <c r="N378" s="138">
        <v>5.9396000000000004</v>
      </c>
      <c r="O378" s="138">
        <v>2.0314999999999999</v>
      </c>
      <c r="P378" s="138">
        <v>4.3971</v>
      </c>
      <c r="Q378" s="138">
        <v>5.7530000000000001</v>
      </c>
      <c r="R378" s="138">
        <v>4.4042000000000003</v>
      </c>
      <c r="S378" s="120" t="s">
        <v>2006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34" t="s">
        <v>651</v>
      </c>
      <c r="B379" s="134" t="s">
        <v>683</v>
      </c>
      <c r="C379" s="134">
        <v>130722</v>
      </c>
      <c r="D379" s="137">
        <v>44330</v>
      </c>
      <c r="E379" s="138">
        <v>1542.0961</v>
      </c>
      <c r="F379" s="138">
        <v>-5.9200000000000003E-2</v>
      </c>
      <c r="G379" s="138">
        <v>6.08E-2</v>
      </c>
      <c r="H379" s="138">
        <v>4.2351000000000001</v>
      </c>
      <c r="I379" s="138">
        <v>4.7413999999999996</v>
      </c>
      <c r="J379" s="138">
        <v>6.9198000000000004</v>
      </c>
      <c r="K379" s="138">
        <v>6.7401</v>
      </c>
      <c r="L379" s="138">
        <v>3.6998000000000002</v>
      </c>
      <c r="M379" s="138">
        <v>4.8499999999999996</v>
      </c>
      <c r="N379" s="138">
        <v>7.1707000000000001</v>
      </c>
      <c r="O379" s="138">
        <v>3.0872999999999999</v>
      </c>
      <c r="P379" s="138">
        <v>5.3593000000000002</v>
      </c>
      <c r="Q379" s="138">
        <v>6.6825999999999999</v>
      </c>
      <c r="R379" s="138">
        <v>5.6021000000000001</v>
      </c>
      <c r="S379" s="120" t="s">
        <v>2006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34" t="s">
        <v>651</v>
      </c>
      <c r="B380" s="134" t="s">
        <v>684</v>
      </c>
      <c r="C380" s="134">
        <v>117716</v>
      </c>
      <c r="D380" s="137">
        <v>44330</v>
      </c>
      <c r="E380" s="138">
        <v>23.602399999999999</v>
      </c>
      <c r="F380" s="138">
        <v>1.3146</v>
      </c>
      <c r="G380" s="138">
        <v>-2.8344999999999998</v>
      </c>
      <c r="H380" s="138">
        <v>0.64080000000000004</v>
      </c>
      <c r="I380" s="138">
        <v>4.3926999999999996</v>
      </c>
      <c r="J380" s="138">
        <v>10.421799999999999</v>
      </c>
      <c r="K380" s="138">
        <v>7.9443000000000001</v>
      </c>
      <c r="L380" s="138">
        <v>5.9980000000000002</v>
      </c>
      <c r="M380" s="138">
        <v>6.6455000000000002</v>
      </c>
      <c r="N380" s="138">
        <v>9.4990000000000006</v>
      </c>
      <c r="O380" s="138">
        <v>7.2849000000000004</v>
      </c>
      <c r="P380" s="138">
        <v>7.4668000000000001</v>
      </c>
      <c r="Q380" s="138">
        <v>8.1072000000000006</v>
      </c>
      <c r="R380" s="138">
        <v>7.4172000000000002</v>
      </c>
      <c r="S380" s="120" t="s">
        <v>2006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34" t="s">
        <v>651</v>
      </c>
      <c r="B381" s="134" t="s">
        <v>685</v>
      </c>
      <c r="C381" s="134">
        <v>119741</v>
      </c>
      <c r="D381" s="137">
        <v>44330</v>
      </c>
      <c r="E381" s="138">
        <v>25.518999999999998</v>
      </c>
      <c r="F381" s="138">
        <v>2.3603000000000001</v>
      </c>
      <c r="G381" s="138">
        <v>-1.7638</v>
      </c>
      <c r="H381" s="138">
        <v>1.6964999999999999</v>
      </c>
      <c r="I381" s="138">
        <v>5.4465000000000003</v>
      </c>
      <c r="J381" s="138">
        <v>11.4718</v>
      </c>
      <c r="K381" s="138">
        <v>9.0009999999999994</v>
      </c>
      <c r="L381" s="138">
        <v>7.0928000000000004</v>
      </c>
      <c r="M381" s="138">
        <v>7.7683</v>
      </c>
      <c r="N381" s="138">
        <v>10.648099999999999</v>
      </c>
      <c r="O381" s="138">
        <v>8.3158999999999992</v>
      </c>
      <c r="P381" s="138">
        <v>8.5045000000000002</v>
      </c>
      <c r="Q381" s="138">
        <v>9.1446000000000005</v>
      </c>
      <c r="R381" s="138">
        <v>8.4809999999999999</v>
      </c>
      <c r="S381" s="120" t="s">
        <v>2006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34" t="s">
        <v>651</v>
      </c>
      <c r="B382" s="134" t="s">
        <v>686</v>
      </c>
      <c r="C382" s="134">
        <v>112632</v>
      </c>
      <c r="D382" s="137">
        <v>44330</v>
      </c>
      <c r="E382" s="138">
        <v>22.4727</v>
      </c>
      <c r="F382" s="138">
        <v>-0.89329999999999998</v>
      </c>
      <c r="G382" s="138">
        <v>-0.86619999999999997</v>
      </c>
      <c r="H382" s="138">
        <v>1.0908</v>
      </c>
      <c r="I382" s="138">
        <v>4.742</v>
      </c>
      <c r="J382" s="138">
        <v>5.2775999999999996</v>
      </c>
      <c r="K382" s="138">
        <v>6.0751999999999997</v>
      </c>
      <c r="L382" s="138">
        <v>3.8056000000000001</v>
      </c>
      <c r="M382" s="138">
        <v>6.5805999999999996</v>
      </c>
      <c r="N382" s="138">
        <v>8.6860999999999997</v>
      </c>
      <c r="O382" s="138">
        <v>4.1344000000000003</v>
      </c>
      <c r="P382" s="138">
        <v>5.6097999999999999</v>
      </c>
      <c r="Q382" s="138">
        <v>7.2262000000000004</v>
      </c>
      <c r="R382" s="138">
        <v>3.3371</v>
      </c>
      <c r="S382" s="120" t="s">
        <v>2008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34" t="s">
        <v>651</v>
      </c>
      <c r="B383" s="134" t="s">
        <v>687</v>
      </c>
      <c r="C383" s="134">
        <v>119786</v>
      </c>
      <c r="D383" s="137">
        <v>44330</v>
      </c>
      <c r="E383" s="138">
        <v>23.568000000000001</v>
      </c>
      <c r="F383" s="138">
        <v>-7.7399999999999997E-2</v>
      </c>
      <c r="G383" s="138">
        <v>-5.16E-2</v>
      </c>
      <c r="H383" s="138">
        <v>1.8813</v>
      </c>
      <c r="I383" s="138">
        <v>5.5429000000000004</v>
      </c>
      <c r="J383" s="138">
        <v>6.0819000000000001</v>
      </c>
      <c r="K383" s="138">
        <v>6.8863000000000003</v>
      </c>
      <c r="L383" s="138">
        <v>4.6173000000000002</v>
      </c>
      <c r="M383" s="138">
        <v>7.7190000000000003</v>
      </c>
      <c r="N383" s="138">
        <v>9.7860999999999994</v>
      </c>
      <c r="O383" s="138">
        <v>4.9429999999999996</v>
      </c>
      <c r="P383" s="138">
        <v>6.3545999999999996</v>
      </c>
      <c r="Q383" s="138">
        <v>7.5004</v>
      </c>
      <c r="R383" s="138">
        <v>4.2274000000000003</v>
      </c>
      <c r="S383" s="120" t="s">
        <v>2008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34" t="s">
        <v>651</v>
      </c>
      <c r="B384" s="134" t="s">
        <v>688</v>
      </c>
      <c r="C384" s="134">
        <v>112938</v>
      </c>
      <c r="D384" s="137">
        <v>44330</v>
      </c>
      <c r="E384" s="138">
        <v>24.862100000000002</v>
      </c>
      <c r="F384" s="138">
        <v>8.4454999999999991</v>
      </c>
      <c r="G384" s="138">
        <v>3.0348000000000002</v>
      </c>
      <c r="H384" s="138">
        <v>5.9840999999999998</v>
      </c>
      <c r="I384" s="138">
        <v>7.3506999999999998</v>
      </c>
      <c r="J384" s="138">
        <v>8.3183000000000007</v>
      </c>
      <c r="K384" s="138">
        <v>7.8745000000000003</v>
      </c>
      <c r="L384" s="138">
        <v>8.0320999999999998</v>
      </c>
      <c r="M384" s="138">
        <v>9.4575999999999993</v>
      </c>
      <c r="N384" s="138">
        <v>8.6606000000000005</v>
      </c>
      <c r="O384" s="138">
        <v>0.96179999999999999</v>
      </c>
      <c r="P384" s="138">
        <v>3.5638000000000001</v>
      </c>
      <c r="Q384" s="138">
        <v>5.8624000000000001</v>
      </c>
      <c r="R384" s="138">
        <v>-0.62570000000000003</v>
      </c>
      <c r="S384" s="120" t="s">
        <v>2008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34" t="s">
        <v>651</v>
      </c>
      <c r="B385" s="134" t="s">
        <v>689</v>
      </c>
      <c r="C385" s="134">
        <v>118780</v>
      </c>
      <c r="D385" s="137">
        <v>44330</v>
      </c>
      <c r="E385" s="138">
        <v>26.5749</v>
      </c>
      <c r="F385" s="138">
        <v>9.0693999999999999</v>
      </c>
      <c r="G385" s="138">
        <v>3.6637</v>
      </c>
      <c r="H385" s="138">
        <v>6.601</v>
      </c>
      <c r="I385" s="138">
        <v>7.9707999999999997</v>
      </c>
      <c r="J385" s="138">
        <v>8.9413</v>
      </c>
      <c r="K385" s="138">
        <v>8.5097000000000005</v>
      </c>
      <c r="L385" s="138">
        <v>8.6760999999999999</v>
      </c>
      <c r="M385" s="138">
        <v>10.119</v>
      </c>
      <c r="N385" s="138">
        <v>9.3315999999999999</v>
      </c>
      <c r="O385" s="138">
        <v>1.6467000000000001</v>
      </c>
      <c r="P385" s="138">
        <v>4.3573000000000004</v>
      </c>
      <c r="Q385" s="138">
        <v>6.6515000000000004</v>
      </c>
      <c r="R385" s="138">
        <v>-8.6E-3</v>
      </c>
      <c r="S385" s="120" t="s">
        <v>2008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34" t="s">
        <v>651</v>
      </c>
      <c r="B386" s="134" t="s">
        <v>690</v>
      </c>
      <c r="C386" s="134">
        <v>148094</v>
      </c>
      <c r="D386" s="137">
        <v>44330</v>
      </c>
      <c r="E386" s="138">
        <v>0.1183</v>
      </c>
      <c r="F386" s="138">
        <v>15.4399</v>
      </c>
      <c r="G386" s="138">
        <v>10.2933</v>
      </c>
      <c r="H386" s="138">
        <v>8.8302999999999994</v>
      </c>
      <c r="I386" s="138">
        <v>11.066000000000001</v>
      </c>
      <c r="J386" s="138">
        <v>10.705500000000001</v>
      </c>
      <c r="K386" s="138">
        <v>11.5098</v>
      </c>
      <c r="L386" s="138">
        <v>-41.641199999999998</v>
      </c>
      <c r="M386" s="138">
        <v>-30.0518</v>
      </c>
      <c r="N386" s="138">
        <v>-20.657299999999999</v>
      </c>
      <c r="O386" s="138"/>
      <c r="P386" s="138"/>
      <c r="Q386" s="138">
        <v>-15.577400000000001</v>
      </c>
      <c r="R386" s="138"/>
      <c r="S386" s="120" t="s">
        <v>2008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34" t="s">
        <v>651</v>
      </c>
      <c r="B387" s="134" t="s">
        <v>691</v>
      </c>
      <c r="C387" s="134">
        <v>148101</v>
      </c>
      <c r="D387" s="137">
        <v>44330</v>
      </c>
      <c r="E387" s="138">
        <v>0.1255</v>
      </c>
      <c r="F387" s="138">
        <v>14.5534</v>
      </c>
      <c r="G387" s="138">
        <v>9.7022999999999993</v>
      </c>
      <c r="H387" s="138">
        <v>12.494300000000001</v>
      </c>
      <c r="I387" s="138">
        <v>10.428599999999999</v>
      </c>
      <c r="J387" s="138">
        <v>11.011699999999999</v>
      </c>
      <c r="K387" s="138">
        <v>11.5069</v>
      </c>
      <c r="L387" s="138">
        <v>-41.554200000000002</v>
      </c>
      <c r="M387" s="138">
        <v>-29.995699999999999</v>
      </c>
      <c r="N387" s="138">
        <v>-20.67</v>
      </c>
      <c r="O387" s="138"/>
      <c r="P387" s="138"/>
      <c r="Q387" s="138">
        <v>-15.542299999999999</v>
      </c>
      <c r="R387" s="138"/>
      <c r="S387" s="120" t="s">
        <v>2008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34" t="s">
        <v>651</v>
      </c>
      <c r="B388" s="134" t="s">
        <v>692</v>
      </c>
      <c r="C388" s="134">
        <v>148258</v>
      </c>
      <c r="D388" s="137"/>
      <c r="E388" s="138"/>
      <c r="F388" s="138"/>
      <c r="G388" s="138"/>
      <c r="H388" s="138"/>
      <c r="I388" s="138"/>
      <c r="J388" s="138"/>
      <c r="K388" s="138"/>
      <c r="L388" s="138"/>
      <c r="M388" s="138"/>
      <c r="N388" s="138"/>
      <c r="O388" s="138"/>
      <c r="P388" s="138"/>
      <c r="Q388" s="138"/>
      <c r="R388" s="138"/>
      <c r="S388" s="120" t="s">
        <v>2008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34" t="s">
        <v>651</v>
      </c>
      <c r="B389" s="134" t="s">
        <v>693</v>
      </c>
      <c r="C389" s="134">
        <v>148261</v>
      </c>
      <c r="D389" s="137"/>
      <c r="E389" s="138"/>
      <c r="F389" s="138"/>
      <c r="G389" s="138"/>
      <c r="H389" s="138"/>
      <c r="I389" s="138"/>
      <c r="J389" s="138"/>
      <c r="K389" s="138"/>
      <c r="L389" s="138"/>
      <c r="M389" s="138"/>
      <c r="N389" s="138"/>
      <c r="O389" s="138"/>
      <c r="P389" s="138"/>
      <c r="Q389" s="138"/>
      <c r="R389" s="138"/>
      <c r="S389" s="120" t="s">
        <v>2008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34" t="s">
        <v>651</v>
      </c>
      <c r="B390" s="134" t="s">
        <v>694</v>
      </c>
      <c r="C390" s="134">
        <v>138898</v>
      </c>
      <c r="D390" s="137">
        <v>44330</v>
      </c>
      <c r="E390" s="138">
        <v>15.896699999999999</v>
      </c>
      <c r="F390" s="138">
        <v>5.9717000000000002</v>
      </c>
      <c r="G390" s="138">
        <v>3.8279999999999998</v>
      </c>
      <c r="H390" s="138">
        <v>3.5121000000000002</v>
      </c>
      <c r="I390" s="138">
        <v>6.6261999999999999</v>
      </c>
      <c r="J390" s="138">
        <v>4.7553999999999998</v>
      </c>
      <c r="K390" s="138">
        <v>10.7944</v>
      </c>
      <c r="L390" s="138">
        <v>12.0739</v>
      </c>
      <c r="M390" s="138">
        <v>12.026300000000001</v>
      </c>
      <c r="N390" s="138">
        <v>9.2271000000000001</v>
      </c>
      <c r="O390" s="138">
        <v>3.7252000000000001</v>
      </c>
      <c r="P390" s="138">
        <v>5.7134</v>
      </c>
      <c r="Q390" s="138">
        <v>7.2445000000000004</v>
      </c>
      <c r="R390" s="138">
        <v>2.7158000000000002</v>
      </c>
      <c r="S390" s="120" t="s">
        <v>2008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34" t="s">
        <v>651</v>
      </c>
      <c r="B391" s="134" t="s">
        <v>695</v>
      </c>
      <c r="C391" s="134">
        <v>138905</v>
      </c>
      <c r="D391" s="137">
        <v>44330</v>
      </c>
      <c r="E391" s="138">
        <v>14.833500000000001</v>
      </c>
      <c r="F391" s="138">
        <v>4.7995000000000001</v>
      </c>
      <c r="G391" s="138">
        <v>2.7073</v>
      </c>
      <c r="H391" s="138">
        <v>2.3210999999999999</v>
      </c>
      <c r="I391" s="138">
        <v>5.46</v>
      </c>
      <c r="J391" s="138">
        <v>3.5869</v>
      </c>
      <c r="K391" s="138">
        <v>9.6020000000000003</v>
      </c>
      <c r="L391" s="138">
        <v>10.858700000000001</v>
      </c>
      <c r="M391" s="138">
        <v>10.7677</v>
      </c>
      <c r="N391" s="138">
        <v>7.9122000000000003</v>
      </c>
      <c r="O391" s="138">
        <v>2.6307999999999998</v>
      </c>
      <c r="P391" s="138">
        <v>4.5824999999999996</v>
      </c>
      <c r="Q391" s="138">
        <v>6.1300999999999997</v>
      </c>
      <c r="R391" s="138">
        <v>1.6027</v>
      </c>
      <c r="S391" s="120" t="s">
        <v>2008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34" t="s">
        <v>651</v>
      </c>
      <c r="B392" s="134" t="s">
        <v>696</v>
      </c>
      <c r="C392" s="134">
        <v>148207</v>
      </c>
      <c r="D392" s="137"/>
      <c r="E392" s="138"/>
      <c r="F392" s="138"/>
      <c r="G392" s="138"/>
      <c r="H392" s="138"/>
      <c r="I392" s="138"/>
      <c r="J392" s="138"/>
      <c r="K392" s="138"/>
      <c r="L392" s="138"/>
      <c r="M392" s="138"/>
      <c r="N392" s="138"/>
      <c r="O392" s="138"/>
      <c r="P392" s="138"/>
      <c r="Q392" s="138"/>
      <c r="R392" s="138"/>
      <c r="S392" s="120" t="s">
        <v>2006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34" t="s">
        <v>651</v>
      </c>
      <c r="B393" s="134" t="s">
        <v>697</v>
      </c>
      <c r="C393" s="134">
        <v>148217</v>
      </c>
      <c r="D393" s="137"/>
      <c r="E393" s="138"/>
      <c r="F393" s="138"/>
      <c r="G393" s="138"/>
      <c r="H393" s="138"/>
      <c r="I393" s="138"/>
      <c r="J393" s="138"/>
      <c r="K393" s="138"/>
      <c r="L393" s="138"/>
      <c r="M393" s="138"/>
      <c r="N393" s="138"/>
      <c r="O393" s="138"/>
      <c r="P393" s="138"/>
      <c r="Q393" s="138"/>
      <c r="R393" s="138"/>
      <c r="S393" s="120" t="s">
        <v>2006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34" t="s">
        <v>651</v>
      </c>
      <c r="B394" s="134" t="s">
        <v>698</v>
      </c>
      <c r="C394" s="134">
        <v>102729</v>
      </c>
      <c r="D394" s="137"/>
      <c r="E394" s="138"/>
      <c r="F394" s="138"/>
      <c r="G394" s="138"/>
      <c r="H394" s="138"/>
      <c r="I394" s="138"/>
      <c r="J394" s="138"/>
      <c r="K394" s="138"/>
      <c r="L394" s="138"/>
      <c r="M394" s="138"/>
      <c r="N394" s="138"/>
      <c r="O394" s="138"/>
      <c r="P394" s="138"/>
      <c r="Q394" s="138"/>
      <c r="R394" s="138"/>
      <c r="S394" s="120" t="s">
        <v>2006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34" t="s">
        <v>651</v>
      </c>
      <c r="B395" s="134" t="s">
        <v>699</v>
      </c>
      <c r="C395" s="134">
        <v>119450</v>
      </c>
      <c r="D395" s="137"/>
      <c r="E395" s="138"/>
      <c r="F395" s="138"/>
      <c r="G395" s="138"/>
      <c r="H395" s="138"/>
      <c r="I395" s="138"/>
      <c r="J395" s="138"/>
      <c r="K395" s="138"/>
      <c r="L395" s="138"/>
      <c r="M395" s="138"/>
      <c r="N395" s="138"/>
      <c r="O395" s="138"/>
      <c r="P395" s="138"/>
      <c r="Q395" s="138"/>
      <c r="R395" s="138"/>
      <c r="S395" s="120" t="s">
        <v>2006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34" t="s">
        <v>651</v>
      </c>
      <c r="B396" s="134" t="s">
        <v>700</v>
      </c>
      <c r="C396" s="134">
        <v>119798</v>
      </c>
      <c r="D396" s="137">
        <v>44330</v>
      </c>
      <c r="E396" s="138">
        <v>36.3902</v>
      </c>
      <c r="F396" s="138">
        <v>6.7226999999999997</v>
      </c>
      <c r="G396" s="138">
        <v>6.6234999999999999</v>
      </c>
      <c r="H396" s="138">
        <v>6.9157000000000002</v>
      </c>
      <c r="I396" s="138">
        <v>7.5515999999999996</v>
      </c>
      <c r="J396" s="138">
        <v>9.1373999999999995</v>
      </c>
      <c r="K396" s="138">
        <v>7.6</v>
      </c>
      <c r="L396" s="138">
        <v>5.6435000000000004</v>
      </c>
      <c r="M396" s="138">
        <v>8.0211000000000006</v>
      </c>
      <c r="N396" s="138">
        <v>10.183199999999999</v>
      </c>
      <c r="O396" s="138">
        <v>8.1575000000000006</v>
      </c>
      <c r="P396" s="138">
        <v>8.2461000000000002</v>
      </c>
      <c r="Q396" s="138">
        <v>9.2113999999999994</v>
      </c>
      <c r="R396" s="138">
        <v>8.7702000000000009</v>
      </c>
      <c r="S396" s="120" t="s">
        <v>2006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34" t="s">
        <v>651</v>
      </c>
      <c r="B397" s="134" t="s">
        <v>701</v>
      </c>
      <c r="C397" s="134">
        <v>102505</v>
      </c>
      <c r="D397" s="137">
        <v>44330</v>
      </c>
      <c r="E397" s="138">
        <v>34.599600000000002</v>
      </c>
      <c r="F397" s="138">
        <v>6.0678000000000001</v>
      </c>
      <c r="G397" s="138">
        <v>5.9808000000000003</v>
      </c>
      <c r="H397" s="138">
        <v>6.2919</v>
      </c>
      <c r="I397" s="138">
        <v>6.9204999999999997</v>
      </c>
      <c r="J397" s="138">
        <v>8.5023</v>
      </c>
      <c r="K397" s="138">
        <v>6.9607000000000001</v>
      </c>
      <c r="L397" s="138">
        <v>4.9863999999999997</v>
      </c>
      <c r="M397" s="138">
        <v>7.3479999999999999</v>
      </c>
      <c r="N397" s="138">
        <v>9.4857999999999993</v>
      </c>
      <c r="O397" s="138">
        <v>7.4402999999999997</v>
      </c>
      <c r="P397" s="138">
        <v>7.4725999999999999</v>
      </c>
      <c r="Q397" s="138">
        <v>7.6475</v>
      </c>
      <c r="R397" s="138">
        <v>8.1006999999999998</v>
      </c>
      <c r="S397" s="120" t="s">
        <v>2006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34" t="s">
        <v>651</v>
      </c>
      <c r="B398" s="134" t="s">
        <v>702</v>
      </c>
      <c r="C398" s="134">
        <v>101545</v>
      </c>
      <c r="D398" s="137"/>
      <c r="E398" s="138"/>
      <c r="F398" s="138"/>
      <c r="G398" s="138"/>
      <c r="H398" s="138"/>
      <c r="I398" s="138"/>
      <c r="J398" s="138"/>
      <c r="K398" s="138"/>
      <c r="L398" s="138"/>
      <c r="M398" s="138"/>
      <c r="N398" s="138"/>
      <c r="O398" s="138"/>
      <c r="P398" s="138"/>
      <c r="Q398" s="138"/>
      <c r="R398" s="138"/>
      <c r="S398" s="120" t="s">
        <v>2008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34" t="s">
        <v>651</v>
      </c>
      <c r="B399" s="134" t="s">
        <v>703</v>
      </c>
      <c r="C399" s="134">
        <v>119632</v>
      </c>
      <c r="D399" s="137"/>
      <c r="E399" s="138"/>
      <c r="F399" s="138"/>
      <c r="G399" s="138"/>
      <c r="H399" s="138"/>
      <c r="I399" s="138"/>
      <c r="J399" s="138"/>
      <c r="K399" s="138"/>
      <c r="L399" s="138"/>
      <c r="M399" s="138"/>
      <c r="N399" s="138"/>
      <c r="O399" s="138"/>
      <c r="P399" s="138"/>
      <c r="Q399" s="138"/>
      <c r="R399" s="138"/>
      <c r="S399" s="120" t="s">
        <v>2008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34" t="s">
        <v>651</v>
      </c>
      <c r="B400" s="134" t="s">
        <v>704</v>
      </c>
      <c r="C400" s="134">
        <v>148242</v>
      </c>
      <c r="D400" s="137"/>
      <c r="E400" s="138"/>
      <c r="F400" s="138"/>
      <c r="G400" s="138"/>
      <c r="H400" s="138"/>
      <c r="I400" s="138"/>
      <c r="J400" s="138"/>
      <c r="K400" s="138"/>
      <c r="L400" s="138"/>
      <c r="M400" s="138"/>
      <c r="N400" s="138"/>
      <c r="O400" s="138"/>
      <c r="P400" s="138"/>
      <c r="Q400" s="138"/>
      <c r="R400" s="138"/>
      <c r="S400" s="120" t="s">
        <v>2008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34" t="s">
        <v>651</v>
      </c>
      <c r="B401" s="134" t="s">
        <v>705</v>
      </c>
      <c r="C401" s="134">
        <v>148237</v>
      </c>
      <c r="D401" s="137"/>
      <c r="E401" s="138"/>
      <c r="F401" s="138"/>
      <c r="G401" s="138"/>
      <c r="H401" s="138"/>
      <c r="I401" s="138"/>
      <c r="J401" s="138"/>
      <c r="K401" s="138"/>
      <c r="L401" s="138"/>
      <c r="M401" s="138"/>
      <c r="N401" s="138"/>
      <c r="O401" s="138"/>
      <c r="P401" s="138"/>
      <c r="Q401" s="138"/>
      <c r="R401" s="138"/>
      <c r="S401" s="120" t="s">
        <v>2008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34" t="s">
        <v>651</v>
      </c>
      <c r="B402" s="134" t="s">
        <v>706</v>
      </c>
      <c r="C402" s="134">
        <v>147651</v>
      </c>
      <c r="D402" s="137"/>
      <c r="E402" s="138"/>
      <c r="F402" s="138"/>
      <c r="G402" s="138"/>
      <c r="H402" s="138"/>
      <c r="I402" s="138"/>
      <c r="J402" s="138"/>
      <c r="K402" s="138"/>
      <c r="L402" s="138"/>
      <c r="M402" s="138"/>
      <c r="N402" s="138"/>
      <c r="O402" s="138"/>
      <c r="P402" s="138"/>
      <c r="Q402" s="138"/>
      <c r="R402" s="138"/>
      <c r="S402" s="120" t="s">
        <v>2006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34" t="s">
        <v>651</v>
      </c>
      <c r="B403" s="134" t="s">
        <v>707</v>
      </c>
      <c r="C403" s="134">
        <v>147650</v>
      </c>
      <c r="D403" s="137"/>
      <c r="E403" s="138"/>
      <c r="F403" s="138"/>
      <c r="G403" s="138"/>
      <c r="H403" s="138"/>
      <c r="I403" s="138"/>
      <c r="J403" s="138"/>
      <c r="K403" s="138"/>
      <c r="L403" s="138"/>
      <c r="M403" s="138"/>
      <c r="N403" s="138"/>
      <c r="O403" s="138"/>
      <c r="P403" s="138"/>
      <c r="Q403" s="138"/>
      <c r="R403" s="138"/>
      <c r="S403" s="120" t="s">
        <v>2006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34" t="s">
        <v>651</v>
      </c>
      <c r="B404" s="134" t="s">
        <v>708</v>
      </c>
      <c r="C404" s="134">
        <v>148147</v>
      </c>
      <c r="D404" s="137">
        <v>44330</v>
      </c>
      <c r="E404" s="138">
        <v>0.63180000000000003</v>
      </c>
      <c r="F404" s="138">
        <v>11.5616</v>
      </c>
      <c r="G404" s="138">
        <v>11.565300000000001</v>
      </c>
      <c r="H404" s="138">
        <v>11.5799</v>
      </c>
      <c r="I404" s="138">
        <v>11.189500000000001</v>
      </c>
      <c r="J404" s="138">
        <v>11.3041</v>
      </c>
      <c r="K404" s="138">
        <v>11.493600000000001</v>
      </c>
      <c r="L404" s="138">
        <v>-40.505099999999999</v>
      </c>
      <c r="M404" s="138">
        <v>-24.718299999999999</v>
      </c>
      <c r="N404" s="138">
        <v>-59.170200000000001</v>
      </c>
      <c r="O404" s="138"/>
      <c r="P404" s="138"/>
      <c r="Q404" s="138">
        <v>-50.716900000000003</v>
      </c>
      <c r="R404" s="138"/>
      <c r="S404" s="120" t="s">
        <v>2006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34" t="s">
        <v>651</v>
      </c>
      <c r="B405" s="134" t="s">
        <v>709</v>
      </c>
      <c r="C405" s="134">
        <v>148146</v>
      </c>
      <c r="D405" s="137">
        <v>44330</v>
      </c>
      <c r="E405" s="138">
        <v>0.5756</v>
      </c>
      <c r="F405" s="138">
        <v>9.5167999999999999</v>
      </c>
      <c r="G405" s="138">
        <v>10.5779</v>
      </c>
      <c r="H405" s="138">
        <v>10.8934</v>
      </c>
      <c r="I405" s="138">
        <v>10.9162</v>
      </c>
      <c r="J405" s="138">
        <v>11.206099999999999</v>
      </c>
      <c r="K405" s="138">
        <v>11.394399999999999</v>
      </c>
      <c r="L405" s="138">
        <v>-40.952800000000003</v>
      </c>
      <c r="M405" s="138">
        <v>-25.017900000000001</v>
      </c>
      <c r="N405" s="138">
        <v>-59.621200000000002</v>
      </c>
      <c r="O405" s="138"/>
      <c r="P405" s="138"/>
      <c r="Q405" s="138">
        <v>-51.155299999999997</v>
      </c>
      <c r="R405" s="138"/>
      <c r="S405" s="120" t="s">
        <v>2006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34" t="s">
        <v>651</v>
      </c>
      <c r="B406" s="134" t="s">
        <v>710</v>
      </c>
      <c r="C406" s="134">
        <v>120764</v>
      </c>
      <c r="D406" s="137">
        <v>44330</v>
      </c>
      <c r="E406" s="138">
        <v>12.5846</v>
      </c>
      <c r="F406" s="138">
        <v>4.2065000000000001</v>
      </c>
      <c r="G406" s="138">
        <v>0.87019999999999997</v>
      </c>
      <c r="H406" s="138">
        <v>4.1467000000000001</v>
      </c>
      <c r="I406" s="138">
        <v>5.6471999999999998</v>
      </c>
      <c r="J406" s="138">
        <v>6.9485999999999999</v>
      </c>
      <c r="K406" s="138">
        <v>6.9881000000000002</v>
      </c>
      <c r="L406" s="138">
        <v>5.5872000000000002</v>
      </c>
      <c r="M406" s="138">
        <v>7.1649000000000003</v>
      </c>
      <c r="N406" s="138">
        <v>-1.9417</v>
      </c>
      <c r="O406" s="138">
        <v>-9.3520000000000003</v>
      </c>
      <c r="P406" s="138">
        <v>-2.4072</v>
      </c>
      <c r="Q406" s="138">
        <v>2.6349999999999998</v>
      </c>
      <c r="R406" s="138">
        <v>-16.517600000000002</v>
      </c>
      <c r="S406" s="120" t="s">
        <v>2006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34" t="s">
        <v>651</v>
      </c>
      <c r="B407" s="134" t="s">
        <v>711</v>
      </c>
      <c r="C407" s="134">
        <v>117981</v>
      </c>
      <c r="D407" s="137">
        <v>44330</v>
      </c>
      <c r="E407" s="138">
        <v>11.474600000000001</v>
      </c>
      <c r="F407" s="138">
        <v>3.3405999999999998</v>
      </c>
      <c r="G407" s="138">
        <v>0</v>
      </c>
      <c r="H407" s="138">
        <v>3.3193999999999999</v>
      </c>
      <c r="I407" s="138">
        <v>4.8258000000000001</v>
      </c>
      <c r="J407" s="138">
        <v>6.1261999999999999</v>
      </c>
      <c r="K407" s="138">
        <v>6.1615000000000002</v>
      </c>
      <c r="L407" s="138">
        <v>4.7411000000000003</v>
      </c>
      <c r="M407" s="138">
        <v>6.2788000000000004</v>
      </c>
      <c r="N407" s="138">
        <v>-2.7509999999999999</v>
      </c>
      <c r="O407" s="138">
        <v>-10.1829</v>
      </c>
      <c r="P407" s="138">
        <v>-3.3853</v>
      </c>
      <c r="Q407" s="138">
        <v>1.6337999999999999</v>
      </c>
      <c r="R407" s="138">
        <v>-17.231300000000001</v>
      </c>
      <c r="S407" s="120" t="s">
        <v>2006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39" t="s">
        <v>27</v>
      </c>
      <c r="B408" s="134"/>
      <c r="C408" s="134"/>
      <c r="D408" s="134"/>
      <c r="E408" s="134"/>
      <c r="F408" s="140">
        <v>5.0054400000000001</v>
      </c>
      <c r="G408" s="140">
        <v>2.5455024999999996</v>
      </c>
      <c r="H408" s="140">
        <v>5.5827999999999998</v>
      </c>
      <c r="I408" s="140">
        <v>8.6387324999999997</v>
      </c>
      <c r="J408" s="140">
        <v>8.9226475000000018</v>
      </c>
      <c r="K408" s="140">
        <v>9.7810600000000001</v>
      </c>
      <c r="L408" s="140">
        <v>3.022054999999999</v>
      </c>
      <c r="M408" s="140">
        <v>5.3178524999999981</v>
      </c>
      <c r="N408" s="140">
        <v>4.5046574999999978</v>
      </c>
      <c r="O408" s="140">
        <v>2.238058823529411</v>
      </c>
      <c r="P408" s="140">
        <v>4.2985406250000011</v>
      </c>
      <c r="Q408" s="140">
        <v>0.93284500000000004</v>
      </c>
      <c r="R408" s="140">
        <v>1.1770029411764706</v>
      </c>
      <c r="S408" s="120" t="s">
        <v>2006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39" t="s">
        <v>408</v>
      </c>
      <c r="B409" s="134"/>
      <c r="C409" s="134"/>
      <c r="D409" s="134"/>
      <c r="E409" s="134"/>
      <c r="F409" s="140">
        <v>4.0719000000000003</v>
      </c>
      <c r="G409" s="140">
        <v>2.3370500000000001</v>
      </c>
      <c r="H409" s="140">
        <v>4.2280999999999995</v>
      </c>
      <c r="I409" s="140">
        <v>7.03165</v>
      </c>
      <c r="J409" s="140">
        <v>8.6654</v>
      </c>
      <c r="K409" s="140">
        <v>8.22485</v>
      </c>
      <c r="L409" s="140">
        <v>6.2282999999999999</v>
      </c>
      <c r="M409" s="140">
        <v>7.8751999999999995</v>
      </c>
      <c r="N409" s="140">
        <v>9.4086999999999996</v>
      </c>
      <c r="O409" s="140">
        <v>5.3150500000000003</v>
      </c>
      <c r="P409" s="140">
        <v>6.4676499999999999</v>
      </c>
      <c r="Q409" s="140">
        <v>7.1346500000000006</v>
      </c>
      <c r="R409" s="140">
        <v>4.984</v>
      </c>
      <c r="S409" s="120" t="s">
        <v>2006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8"/>
      <c r="C410" s="128"/>
      <c r="D410" s="128"/>
      <c r="E410" s="128"/>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36" t="s">
        <v>712</v>
      </c>
      <c r="B411" s="136"/>
      <c r="C411" s="136"/>
      <c r="D411" s="136"/>
      <c r="E411" s="136"/>
      <c r="F411" s="136"/>
      <c r="G411" s="136"/>
      <c r="H411" s="136"/>
      <c r="I411" s="136"/>
      <c r="J411" s="136"/>
      <c r="K411" s="136"/>
      <c r="L411" s="136"/>
      <c r="M411" s="136"/>
      <c r="N411" s="136"/>
      <c r="O411" s="136"/>
      <c r="P411" s="136"/>
      <c r="Q411" s="136"/>
      <c r="R411" s="136"/>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34" t="s">
        <v>713</v>
      </c>
      <c r="B412" s="134" t="s">
        <v>714</v>
      </c>
      <c r="C412" s="134">
        <v>147848</v>
      </c>
      <c r="D412" s="137">
        <v>44330</v>
      </c>
      <c r="E412" s="138">
        <v>1127.7547999999999</v>
      </c>
      <c r="F412" s="138">
        <v>-0.85929999999999995</v>
      </c>
      <c r="G412" s="138">
        <v>-0.73460000000000003</v>
      </c>
      <c r="H412" s="138">
        <v>1.3032999999999999</v>
      </c>
      <c r="I412" s="138">
        <v>5.5682999999999998</v>
      </c>
      <c r="J412" s="138">
        <v>7.7798999999999996</v>
      </c>
      <c r="K412" s="138">
        <v>7.7058999999999997</v>
      </c>
      <c r="L412" s="138">
        <v>4.6704999999999997</v>
      </c>
      <c r="M412" s="138">
        <v>5.9397000000000002</v>
      </c>
      <c r="N412" s="138">
        <v>8.1437000000000008</v>
      </c>
      <c r="O412" s="138"/>
      <c r="P412" s="138"/>
      <c r="Q412" s="138">
        <v>9.1041000000000007</v>
      </c>
      <c r="R412" s="138"/>
      <c r="S412" s="119"/>
      <c r="T412" s="119"/>
      <c r="U412" s="119"/>
      <c r="V412" s="119"/>
      <c r="W412" s="119"/>
      <c r="X412" s="119"/>
      <c r="Y412" s="119"/>
      <c r="Z412" s="119"/>
      <c r="AA412" s="119"/>
      <c r="AB412" s="119"/>
      <c r="AC412" s="119"/>
      <c r="AD412" s="119"/>
      <c r="AE412" s="119"/>
      <c r="AF412" s="119"/>
      <c r="AG412" s="119"/>
      <c r="AH412" s="119"/>
    </row>
    <row r="413" spans="1:34" x14ac:dyDescent="0.3">
      <c r="A413" s="134" t="s">
        <v>713</v>
      </c>
      <c r="B413" s="134" t="s">
        <v>715</v>
      </c>
      <c r="C413" s="134">
        <v>147849</v>
      </c>
      <c r="D413" s="137">
        <v>44330</v>
      </c>
      <c r="E413" s="138">
        <v>1148.7129</v>
      </c>
      <c r="F413" s="138">
        <v>-2.5194000000000001</v>
      </c>
      <c r="G413" s="138">
        <v>2.4355000000000002</v>
      </c>
      <c r="H413" s="138">
        <v>4.3990999999999998</v>
      </c>
      <c r="I413" s="138">
        <v>13.406499999999999</v>
      </c>
      <c r="J413" s="138">
        <v>2.3431000000000002</v>
      </c>
      <c r="K413" s="138">
        <v>11.378299999999999</v>
      </c>
      <c r="L413" s="138">
        <v>4.6196000000000002</v>
      </c>
      <c r="M413" s="138">
        <v>6.1144999999999996</v>
      </c>
      <c r="N413" s="138">
        <v>8.4956999999999994</v>
      </c>
      <c r="O413" s="138"/>
      <c r="P413" s="138"/>
      <c r="Q413" s="138">
        <v>10.577199999999999</v>
      </c>
      <c r="R413" s="138"/>
      <c r="S413" s="122"/>
      <c r="T413" s="122"/>
      <c r="U413" s="122"/>
      <c r="V413" s="122"/>
      <c r="W413" s="122"/>
      <c r="X413" s="122"/>
      <c r="Y413" s="122"/>
      <c r="Z413" s="122"/>
      <c r="AA413" s="122"/>
      <c r="AB413" s="122"/>
      <c r="AC413" s="122"/>
      <c r="AD413" s="122"/>
      <c r="AE413" s="122"/>
      <c r="AF413" s="122"/>
      <c r="AG413" s="122"/>
      <c r="AH413" s="122"/>
    </row>
    <row r="414" spans="1:34" x14ac:dyDescent="0.3">
      <c r="A414" s="134" t="s">
        <v>713</v>
      </c>
      <c r="B414" s="134" t="s">
        <v>716</v>
      </c>
      <c r="C414" s="134">
        <v>133307</v>
      </c>
      <c r="D414" s="137">
        <v>44330</v>
      </c>
      <c r="E414" s="138">
        <v>22.107500000000002</v>
      </c>
      <c r="F414" s="138">
        <v>13.383100000000001</v>
      </c>
      <c r="G414" s="138">
        <v>10.575699999999999</v>
      </c>
      <c r="H414" s="138">
        <v>5.9977</v>
      </c>
      <c r="I414" s="138">
        <v>11.3826</v>
      </c>
      <c r="J414" s="138">
        <v>8.3153000000000006</v>
      </c>
      <c r="K414" s="138">
        <v>3.9687000000000001</v>
      </c>
      <c r="L414" s="138">
        <v>1.4979</v>
      </c>
      <c r="M414" s="138">
        <v>3.4016000000000002</v>
      </c>
      <c r="N414" s="138">
        <v>4.3140999999999998</v>
      </c>
      <c r="O414" s="138">
        <v>9.8771000000000004</v>
      </c>
      <c r="P414" s="138">
        <v>7.9381000000000004</v>
      </c>
      <c r="Q414" s="138">
        <v>8.1356000000000002</v>
      </c>
      <c r="R414" s="138">
        <v>9.5799000000000003</v>
      </c>
      <c r="S414" s="120" t="s">
        <v>2005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34" t="s">
        <v>713</v>
      </c>
      <c r="B415" s="134" t="s">
        <v>717</v>
      </c>
      <c r="C415" s="134">
        <v>139496</v>
      </c>
      <c r="D415" s="137">
        <v>44330</v>
      </c>
      <c r="E415" s="138">
        <v>22.489699999999999</v>
      </c>
      <c r="F415" s="138">
        <v>13.5618</v>
      </c>
      <c r="G415" s="138">
        <v>10.721</v>
      </c>
      <c r="H415" s="138">
        <v>6.1280999999999999</v>
      </c>
      <c r="I415" s="138">
        <v>11.3637</v>
      </c>
      <c r="J415" s="138">
        <v>8.3634000000000004</v>
      </c>
      <c r="K415" s="138">
        <v>4.3137999999999996</v>
      </c>
      <c r="L415" s="138">
        <v>1.9594</v>
      </c>
      <c r="M415" s="138">
        <v>3.6804000000000001</v>
      </c>
      <c r="N415" s="138">
        <v>4.5444000000000004</v>
      </c>
      <c r="O415" s="138">
        <v>10.229799999999999</v>
      </c>
      <c r="P415" s="138"/>
      <c r="Q415" s="138">
        <v>8.0920000000000005</v>
      </c>
      <c r="R415" s="138">
        <v>9.9774999999999991</v>
      </c>
      <c r="S415" s="120" t="s">
        <v>2005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34" t="s">
        <v>713</v>
      </c>
      <c r="B416" s="134" t="s">
        <v>718</v>
      </c>
      <c r="C416" s="134">
        <v>139430</v>
      </c>
      <c r="D416" s="137">
        <v>44330</v>
      </c>
      <c r="E416" s="138">
        <v>205.3981</v>
      </c>
      <c r="F416" s="138">
        <v>28.833500000000001</v>
      </c>
      <c r="G416" s="138">
        <v>22.4617</v>
      </c>
      <c r="H416" s="138">
        <v>11.041</v>
      </c>
      <c r="I416" s="138">
        <v>14.0646</v>
      </c>
      <c r="J416" s="138">
        <v>7.024</v>
      </c>
      <c r="K416" s="138">
        <v>5.5880999999999998</v>
      </c>
      <c r="L416" s="138">
        <v>3.3028</v>
      </c>
      <c r="M416" s="138">
        <v>4.8499999999999996</v>
      </c>
      <c r="N416" s="138">
        <v>3.8188</v>
      </c>
      <c r="O416" s="138">
        <v>9.1966000000000001</v>
      </c>
      <c r="P416" s="138"/>
      <c r="Q416" s="138">
        <v>7.2392000000000003</v>
      </c>
      <c r="R416" s="138">
        <v>9.4034999999999993</v>
      </c>
      <c r="S416" s="120"/>
      <c r="T416" s="123"/>
      <c r="U416" s="124"/>
      <c r="V416" s="124"/>
      <c r="W416" s="124"/>
      <c r="X416" s="124"/>
      <c r="Y416" s="124"/>
      <c r="Z416" s="124"/>
      <c r="AA416" s="124"/>
      <c r="AB416" s="124"/>
      <c r="AC416" s="124"/>
      <c r="AD416" s="124"/>
      <c r="AE416" s="124"/>
      <c r="AF416" s="124"/>
      <c r="AG416" s="124"/>
      <c r="AH416" s="124"/>
    </row>
    <row r="417" spans="1:34" x14ac:dyDescent="0.3">
      <c r="A417" s="139" t="s">
        <v>27</v>
      </c>
      <c r="B417" s="134"/>
      <c r="C417" s="134"/>
      <c r="D417" s="134"/>
      <c r="E417" s="134"/>
      <c r="F417" s="140">
        <v>10.479940000000001</v>
      </c>
      <c r="G417" s="140">
        <v>9.0918600000000005</v>
      </c>
      <c r="H417" s="140">
        <v>5.7738399999999999</v>
      </c>
      <c r="I417" s="140">
        <v>11.15714</v>
      </c>
      <c r="J417" s="140">
        <v>6.7651399999999997</v>
      </c>
      <c r="K417" s="140">
        <v>6.5909599999999999</v>
      </c>
      <c r="L417" s="140">
        <v>3.2100400000000002</v>
      </c>
      <c r="M417" s="140">
        <v>4.7972399999999995</v>
      </c>
      <c r="N417" s="140">
        <v>5.86334</v>
      </c>
      <c r="O417" s="140">
        <v>9.7678333333333338</v>
      </c>
      <c r="P417" s="140">
        <v>7.9381000000000004</v>
      </c>
      <c r="Q417" s="140">
        <v>8.6296199999999992</v>
      </c>
      <c r="R417" s="140">
        <v>9.6536333333333335</v>
      </c>
      <c r="S417" s="120"/>
      <c r="T417" s="123"/>
      <c r="U417" s="124"/>
      <c r="V417" s="124"/>
      <c r="W417" s="124"/>
      <c r="X417" s="124"/>
      <c r="Y417" s="124"/>
      <c r="Z417" s="124"/>
      <c r="AA417" s="124"/>
      <c r="AB417" s="124"/>
      <c r="AC417" s="124"/>
      <c r="AD417" s="124"/>
      <c r="AE417" s="124"/>
      <c r="AF417" s="124"/>
      <c r="AG417" s="124"/>
      <c r="AH417" s="124"/>
    </row>
    <row r="418" spans="1:34" x14ac:dyDescent="0.3">
      <c r="A418" s="139" t="s">
        <v>408</v>
      </c>
      <c r="B418" s="134"/>
      <c r="C418" s="134"/>
      <c r="D418" s="134"/>
      <c r="E418" s="134"/>
      <c r="F418" s="140">
        <v>13.383100000000001</v>
      </c>
      <c r="G418" s="140">
        <v>10.575699999999999</v>
      </c>
      <c r="H418" s="140">
        <v>5.9977</v>
      </c>
      <c r="I418" s="140">
        <v>11.3826</v>
      </c>
      <c r="J418" s="140">
        <v>7.7798999999999996</v>
      </c>
      <c r="K418" s="140">
        <v>5.5880999999999998</v>
      </c>
      <c r="L418" s="140">
        <v>3.3028</v>
      </c>
      <c r="M418" s="140">
        <v>4.8499999999999996</v>
      </c>
      <c r="N418" s="140">
        <v>4.5444000000000004</v>
      </c>
      <c r="O418" s="140">
        <v>9.8771000000000004</v>
      </c>
      <c r="P418" s="140">
        <v>7.9381000000000004</v>
      </c>
      <c r="Q418" s="140">
        <v>8.1356000000000002</v>
      </c>
      <c r="R418" s="140">
        <v>9.5799000000000003</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8"/>
      <c r="C419" s="128"/>
      <c r="D419" s="128"/>
      <c r="E419" s="128"/>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36" t="s">
        <v>719</v>
      </c>
      <c r="B420" s="136"/>
      <c r="C420" s="136"/>
      <c r="D420" s="136"/>
      <c r="E420" s="136"/>
      <c r="F420" s="136"/>
      <c r="G420" s="136"/>
      <c r="H420" s="136"/>
      <c r="I420" s="136"/>
      <c r="J420" s="136"/>
      <c r="K420" s="136"/>
      <c r="L420" s="136"/>
      <c r="M420" s="136"/>
      <c r="N420" s="136"/>
      <c r="O420" s="136"/>
      <c r="P420" s="136"/>
      <c r="Q420" s="136"/>
      <c r="R420" s="136"/>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34" t="s">
        <v>720</v>
      </c>
      <c r="B421" s="134" t="s">
        <v>721</v>
      </c>
      <c r="C421" s="134">
        <v>131896</v>
      </c>
      <c r="D421" s="137">
        <v>44330</v>
      </c>
      <c r="E421" s="138">
        <v>29.211200000000002</v>
      </c>
      <c r="F421" s="138">
        <v>-0.24990000000000001</v>
      </c>
      <c r="G421" s="138">
        <v>0.4582</v>
      </c>
      <c r="H421" s="138">
        <v>2.5716999999999999</v>
      </c>
      <c r="I421" s="138">
        <v>4.7747999999999999</v>
      </c>
      <c r="J421" s="138">
        <v>6.4755000000000003</v>
      </c>
      <c r="K421" s="138">
        <v>4.2321</v>
      </c>
      <c r="L421" s="138">
        <v>3.9434</v>
      </c>
      <c r="M421" s="138">
        <v>5.0471000000000004</v>
      </c>
      <c r="N421" s="138">
        <v>7.3188000000000004</v>
      </c>
      <c r="O421" s="138">
        <v>7.8638000000000003</v>
      </c>
      <c r="P421" s="138">
        <v>7.4766000000000004</v>
      </c>
      <c r="Q421" s="138">
        <v>7.7359</v>
      </c>
      <c r="R421" s="138">
        <v>8.1325000000000003</v>
      </c>
      <c r="S421" s="119"/>
      <c r="T421" s="119"/>
      <c r="U421" s="119"/>
      <c r="V421" s="119"/>
      <c r="W421" s="119"/>
      <c r="X421" s="119"/>
      <c r="Y421" s="119"/>
      <c r="Z421" s="119"/>
      <c r="AA421" s="119"/>
      <c r="AB421" s="119"/>
      <c r="AC421" s="119"/>
      <c r="AD421" s="119"/>
      <c r="AE421" s="119"/>
      <c r="AF421" s="119"/>
      <c r="AG421" s="119"/>
      <c r="AH421" s="119"/>
    </row>
    <row r="422" spans="1:34" x14ac:dyDescent="0.3">
      <c r="A422" s="134" t="s">
        <v>720</v>
      </c>
      <c r="B422" s="134" t="s">
        <v>722</v>
      </c>
      <c r="C422" s="134">
        <v>131898</v>
      </c>
      <c r="D422" s="137">
        <v>44330</v>
      </c>
      <c r="E422" s="138">
        <v>30.411300000000001</v>
      </c>
      <c r="F422" s="138">
        <v>0.24</v>
      </c>
      <c r="G422" s="138">
        <v>0.96020000000000005</v>
      </c>
      <c r="H422" s="138">
        <v>3.0537999999999998</v>
      </c>
      <c r="I422" s="138">
        <v>5.2657999999999996</v>
      </c>
      <c r="J422" s="138">
        <v>6.9660000000000002</v>
      </c>
      <c r="K422" s="138">
        <v>4.7279999999999998</v>
      </c>
      <c r="L422" s="138">
        <v>4.4447999999999999</v>
      </c>
      <c r="M422" s="138">
        <v>5.5590999999999999</v>
      </c>
      <c r="N422" s="138">
        <v>7.8785999999999996</v>
      </c>
      <c r="O422" s="138">
        <v>8.4481999999999999</v>
      </c>
      <c r="P422" s="138">
        <v>8.0413999999999994</v>
      </c>
      <c r="Q422" s="138">
        <v>8.1290999999999993</v>
      </c>
      <c r="R422" s="138">
        <v>8.7401</v>
      </c>
      <c r="S422" s="122"/>
      <c r="T422" s="122"/>
      <c r="U422" s="122"/>
      <c r="V422" s="122"/>
      <c r="W422" s="122"/>
      <c r="X422" s="122"/>
      <c r="Y422" s="122"/>
      <c r="Z422" s="122"/>
      <c r="AA422" s="122"/>
      <c r="AB422" s="122"/>
      <c r="AC422" s="122"/>
      <c r="AD422" s="122"/>
      <c r="AE422" s="122"/>
      <c r="AF422" s="122"/>
      <c r="AG422" s="122"/>
      <c r="AH422" s="122"/>
    </row>
    <row r="423" spans="1:34" x14ac:dyDescent="0.3">
      <c r="A423" s="134" t="s">
        <v>720</v>
      </c>
      <c r="B423" s="134" t="s">
        <v>1790</v>
      </c>
      <c r="C423" s="134">
        <v>131864</v>
      </c>
      <c r="D423" s="137">
        <v>44330</v>
      </c>
      <c r="E423" s="138">
        <v>38.49</v>
      </c>
      <c r="F423" s="138">
        <v>-83.3523</v>
      </c>
      <c r="G423" s="138">
        <v>-120.2761</v>
      </c>
      <c r="H423" s="138">
        <v>-32.860100000000003</v>
      </c>
      <c r="I423" s="138">
        <v>10.9786</v>
      </c>
      <c r="J423" s="138">
        <v>29.953299999999999</v>
      </c>
      <c r="K423" s="138">
        <v>4.3994999999999997</v>
      </c>
      <c r="L423" s="138">
        <v>26.982900000000001</v>
      </c>
      <c r="M423" s="138">
        <v>28.9575</v>
      </c>
      <c r="N423" s="138">
        <v>40.113399999999999</v>
      </c>
      <c r="O423" s="138">
        <v>10.7615</v>
      </c>
      <c r="P423" s="138">
        <v>12.069699999999999</v>
      </c>
      <c r="Q423" s="138">
        <v>9.5678000000000001</v>
      </c>
      <c r="R423" s="138">
        <v>16.976500000000001</v>
      </c>
      <c r="S423" s="120" t="s">
        <v>2005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34" t="s">
        <v>720</v>
      </c>
      <c r="B424" s="134" t="s">
        <v>1791</v>
      </c>
      <c r="C424" s="134">
        <v>131865</v>
      </c>
      <c r="D424" s="137">
        <v>44330</v>
      </c>
      <c r="E424" s="138">
        <v>19.503799999999998</v>
      </c>
      <c r="F424" s="138">
        <v>-82.807599999999994</v>
      </c>
      <c r="G424" s="138">
        <v>-119.76609999999999</v>
      </c>
      <c r="H424" s="138">
        <v>-32.334400000000002</v>
      </c>
      <c r="I424" s="138">
        <v>11.5199</v>
      </c>
      <c r="J424" s="138">
        <v>30.515799999999999</v>
      </c>
      <c r="K424" s="138">
        <v>5.0012999999999996</v>
      </c>
      <c r="L424" s="138">
        <v>27.715299999999999</v>
      </c>
      <c r="M424" s="138">
        <v>29.750499999999999</v>
      </c>
      <c r="N424" s="138">
        <v>40.5608</v>
      </c>
      <c r="O424" s="138">
        <v>11.2567</v>
      </c>
      <c r="P424" s="138">
        <v>12.375999999999999</v>
      </c>
      <c r="Q424" s="138">
        <v>10.811999999999999</v>
      </c>
      <c r="R424" s="138">
        <v>17.543900000000001</v>
      </c>
      <c r="S424" s="120" t="s">
        <v>2005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34" t="s">
        <v>720</v>
      </c>
      <c r="B425" s="134" t="s">
        <v>723</v>
      </c>
      <c r="C425" s="134">
        <v>132178</v>
      </c>
      <c r="D425" s="137">
        <v>44330</v>
      </c>
      <c r="E425" s="138">
        <v>22.397300000000001</v>
      </c>
      <c r="F425" s="138">
        <v>-30.6675</v>
      </c>
      <c r="G425" s="138">
        <v>-51.172499999999999</v>
      </c>
      <c r="H425" s="138">
        <v>-9.2262000000000004</v>
      </c>
      <c r="I425" s="138">
        <v>10.8355</v>
      </c>
      <c r="J425" s="138">
        <v>17.6556</v>
      </c>
      <c r="K425" s="138">
        <v>3.2896999999999998</v>
      </c>
      <c r="L425" s="138">
        <v>14.5528</v>
      </c>
      <c r="M425" s="138">
        <v>15.884499999999999</v>
      </c>
      <c r="N425" s="138">
        <v>21.258500000000002</v>
      </c>
      <c r="O425" s="138">
        <v>8.1868999999999996</v>
      </c>
      <c r="P425" s="138">
        <v>8.2684999999999995</v>
      </c>
      <c r="Q425" s="138">
        <v>8.3785000000000007</v>
      </c>
      <c r="R425" s="138">
        <v>11.1867</v>
      </c>
      <c r="S425" s="120"/>
      <c r="T425" s="123"/>
      <c r="U425" s="124"/>
      <c r="V425" s="124"/>
      <c r="W425" s="124"/>
      <c r="X425" s="124"/>
      <c r="Y425" s="124"/>
      <c r="Z425" s="124"/>
      <c r="AA425" s="124"/>
      <c r="AB425" s="124"/>
      <c r="AC425" s="124"/>
      <c r="AD425" s="124"/>
      <c r="AE425" s="124"/>
      <c r="AF425" s="124"/>
      <c r="AG425" s="124"/>
      <c r="AH425" s="124"/>
    </row>
    <row r="426" spans="1:34" x14ac:dyDescent="0.3">
      <c r="A426" s="134" t="s">
        <v>720</v>
      </c>
      <c r="B426" s="134" t="s">
        <v>724</v>
      </c>
      <c r="C426" s="134">
        <v>132183</v>
      </c>
      <c r="D426" s="137">
        <v>44330</v>
      </c>
      <c r="E426" s="138">
        <v>23.390499999999999</v>
      </c>
      <c r="F426" s="138">
        <v>-29.9895</v>
      </c>
      <c r="G426" s="138">
        <v>-50.4529</v>
      </c>
      <c r="H426" s="138">
        <v>-8.4795999999999996</v>
      </c>
      <c r="I426" s="138">
        <v>11.5876</v>
      </c>
      <c r="J426" s="138">
        <v>18.423500000000001</v>
      </c>
      <c r="K426" s="138">
        <v>3.9622000000000002</v>
      </c>
      <c r="L426" s="138">
        <v>15.2883</v>
      </c>
      <c r="M426" s="138">
        <v>16.570499999999999</v>
      </c>
      <c r="N426" s="138">
        <v>21.8947</v>
      </c>
      <c r="O426" s="138">
        <v>8.7606000000000002</v>
      </c>
      <c r="P426" s="138">
        <v>8.8440999999999992</v>
      </c>
      <c r="Q426" s="138">
        <v>8.6632999999999996</v>
      </c>
      <c r="R426" s="138">
        <v>11.7774</v>
      </c>
      <c r="S426" s="120"/>
      <c r="T426" s="123"/>
      <c r="U426" s="124"/>
      <c r="V426" s="124"/>
      <c r="W426" s="124"/>
      <c r="X426" s="124"/>
      <c r="Y426" s="124"/>
      <c r="Z426" s="124"/>
      <c r="AA426" s="124"/>
      <c r="AB426" s="124"/>
      <c r="AC426" s="124"/>
      <c r="AD426" s="124"/>
      <c r="AE426" s="124"/>
      <c r="AF426" s="124"/>
      <c r="AG426" s="124"/>
      <c r="AH426" s="124"/>
    </row>
    <row r="427" spans="1:34" x14ac:dyDescent="0.3">
      <c r="A427" s="134" t="s">
        <v>720</v>
      </c>
      <c r="B427" s="134" t="s">
        <v>725</v>
      </c>
      <c r="C427" s="134">
        <v>132174</v>
      </c>
      <c r="D427" s="137">
        <v>44330</v>
      </c>
      <c r="E427" s="138">
        <v>25.309899999999999</v>
      </c>
      <c r="F427" s="138">
        <v>-60.4405</v>
      </c>
      <c r="G427" s="138">
        <v>-90.227699999999999</v>
      </c>
      <c r="H427" s="138">
        <v>-22.645600000000002</v>
      </c>
      <c r="I427" s="138">
        <v>10.3521</v>
      </c>
      <c r="J427" s="138">
        <v>22.926300000000001</v>
      </c>
      <c r="K427" s="138">
        <v>0.82889999999999997</v>
      </c>
      <c r="L427" s="138">
        <v>20.852599999999999</v>
      </c>
      <c r="M427" s="138">
        <v>23.287700000000001</v>
      </c>
      <c r="N427" s="138">
        <v>30.3002</v>
      </c>
      <c r="O427" s="138">
        <v>9.2834000000000003</v>
      </c>
      <c r="P427" s="138">
        <v>9.9679000000000002</v>
      </c>
      <c r="Q427" s="138">
        <v>9.7086000000000006</v>
      </c>
      <c r="R427" s="138">
        <v>13.6541</v>
      </c>
      <c r="S427" s="120"/>
      <c r="T427" s="123"/>
      <c r="U427" s="124"/>
      <c r="V427" s="124"/>
      <c r="W427" s="124"/>
      <c r="X427" s="124"/>
      <c r="Y427" s="124"/>
      <c r="Z427" s="124"/>
      <c r="AA427" s="124"/>
      <c r="AB427" s="124"/>
      <c r="AC427" s="124"/>
      <c r="AD427" s="124"/>
      <c r="AE427" s="124"/>
      <c r="AF427" s="124"/>
      <c r="AG427" s="124"/>
      <c r="AH427" s="124"/>
    </row>
    <row r="428" spans="1:34" x14ac:dyDescent="0.3">
      <c r="A428" s="134" t="s">
        <v>720</v>
      </c>
      <c r="B428" s="134" t="s">
        <v>726</v>
      </c>
      <c r="C428" s="134">
        <v>132185</v>
      </c>
      <c r="D428" s="137">
        <v>44330</v>
      </c>
      <c r="E428" s="138">
        <v>26.4223</v>
      </c>
      <c r="F428" s="138">
        <v>-59.482399999999998</v>
      </c>
      <c r="G428" s="138">
        <v>-89.315299999999993</v>
      </c>
      <c r="H428" s="138">
        <v>-21.715699999999998</v>
      </c>
      <c r="I428" s="138">
        <v>11.2775</v>
      </c>
      <c r="J428" s="138">
        <v>23.874099999999999</v>
      </c>
      <c r="K428" s="138">
        <v>1.6064000000000001</v>
      </c>
      <c r="L428" s="138">
        <v>21.714700000000001</v>
      </c>
      <c r="M428" s="138">
        <v>24.1081</v>
      </c>
      <c r="N428" s="138">
        <v>31.069500000000001</v>
      </c>
      <c r="O428" s="138">
        <v>9.9017999999999997</v>
      </c>
      <c r="P428" s="138">
        <v>10.5756</v>
      </c>
      <c r="Q428" s="138">
        <v>10.2652</v>
      </c>
      <c r="R428" s="138">
        <v>14.3164</v>
      </c>
      <c r="S428" s="120"/>
      <c r="T428" s="123"/>
      <c r="U428" s="124"/>
      <c r="V428" s="124"/>
      <c r="W428" s="124"/>
      <c r="X428" s="124"/>
      <c r="Y428" s="124"/>
      <c r="Z428" s="124"/>
      <c r="AA428" s="124"/>
      <c r="AB428" s="124"/>
      <c r="AC428" s="124"/>
      <c r="AD428" s="124"/>
      <c r="AE428" s="124"/>
      <c r="AF428" s="124"/>
      <c r="AG428" s="124"/>
      <c r="AH428" s="124"/>
    </row>
    <row r="429" spans="1:34" x14ac:dyDescent="0.3">
      <c r="A429" s="134" t="s">
        <v>720</v>
      </c>
      <c r="B429" s="134" t="s">
        <v>727</v>
      </c>
      <c r="C429" s="134">
        <v>147889</v>
      </c>
      <c r="D429" s="137">
        <v>44330</v>
      </c>
      <c r="E429" s="138">
        <v>11.1425</v>
      </c>
      <c r="F429" s="138">
        <v>4.2595000000000001</v>
      </c>
      <c r="G429" s="138">
        <v>4.5877999999999997</v>
      </c>
      <c r="H429" s="138">
        <v>6.1375000000000002</v>
      </c>
      <c r="I429" s="138">
        <v>8.9216999999999995</v>
      </c>
      <c r="J429" s="138">
        <v>8.7888999999999999</v>
      </c>
      <c r="K429" s="138">
        <v>7.2973999999999997</v>
      </c>
      <c r="L429" s="138">
        <v>5.4463999999999997</v>
      </c>
      <c r="M429" s="138">
        <v>6.7061999999999999</v>
      </c>
      <c r="N429" s="138">
        <v>8.6744000000000003</v>
      </c>
      <c r="O429" s="138"/>
      <c r="P429" s="138"/>
      <c r="Q429" s="138">
        <v>8.7256</v>
      </c>
      <c r="R429" s="138"/>
      <c r="S429" s="120" t="s">
        <v>2008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34" t="s">
        <v>720</v>
      </c>
      <c r="B430" s="134" t="s">
        <v>728</v>
      </c>
      <c r="C430" s="134">
        <v>147890</v>
      </c>
      <c r="D430" s="137">
        <v>44330</v>
      </c>
      <c r="E430" s="138">
        <v>11.102399999999999</v>
      </c>
      <c r="F430" s="138">
        <v>3.9459</v>
      </c>
      <c r="G430" s="138">
        <v>4.2754000000000003</v>
      </c>
      <c r="H430" s="138">
        <v>5.8301999999999996</v>
      </c>
      <c r="I430" s="138">
        <v>8.6231000000000009</v>
      </c>
      <c r="J430" s="138">
        <v>8.4870999999999999</v>
      </c>
      <c r="K430" s="138">
        <v>6.9912000000000001</v>
      </c>
      <c r="L430" s="138">
        <v>5.1374000000000004</v>
      </c>
      <c r="M430" s="138">
        <v>6.3897000000000004</v>
      </c>
      <c r="N430" s="138">
        <v>8.3489000000000004</v>
      </c>
      <c r="O430" s="138"/>
      <c r="P430" s="138"/>
      <c r="Q430" s="138">
        <v>8.4229000000000003</v>
      </c>
      <c r="R430" s="138"/>
      <c r="S430" s="120" t="s">
        <v>2008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34" t="s">
        <v>720</v>
      </c>
      <c r="B431" s="134" t="s">
        <v>729</v>
      </c>
      <c r="C431" s="134">
        <v>147851</v>
      </c>
      <c r="D431" s="137">
        <v>44330</v>
      </c>
      <c r="E431" s="138">
        <v>11.257300000000001</v>
      </c>
      <c r="F431" s="138">
        <v>-0.97270000000000001</v>
      </c>
      <c r="G431" s="138">
        <v>-0.75649999999999995</v>
      </c>
      <c r="H431" s="138">
        <v>1.2508999999999999</v>
      </c>
      <c r="I431" s="138">
        <v>5.4771000000000001</v>
      </c>
      <c r="J431" s="138">
        <v>7.6501999999999999</v>
      </c>
      <c r="K431" s="138">
        <v>7.5617000000000001</v>
      </c>
      <c r="L431" s="138">
        <v>4.609</v>
      </c>
      <c r="M431" s="138">
        <v>5.8808999999999996</v>
      </c>
      <c r="N431" s="138">
        <v>8.0230999999999995</v>
      </c>
      <c r="O431" s="138"/>
      <c r="P431" s="138"/>
      <c r="Q431" s="138">
        <v>9.0114000000000001</v>
      </c>
      <c r="R431" s="138"/>
      <c r="S431" s="120" t="s">
        <v>2005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34" t="s">
        <v>720</v>
      </c>
      <c r="B432" s="134" t="s">
        <v>730</v>
      </c>
      <c r="C432" s="134">
        <v>147850</v>
      </c>
      <c r="D432" s="137">
        <v>44330</v>
      </c>
      <c r="E432" s="138">
        <v>11.257300000000001</v>
      </c>
      <c r="F432" s="138">
        <v>-0.97270000000000001</v>
      </c>
      <c r="G432" s="138">
        <v>-0.75649999999999995</v>
      </c>
      <c r="H432" s="138">
        <v>1.2508999999999999</v>
      </c>
      <c r="I432" s="138">
        <v>5.4771000000000001</v>
      </c>
      <c r="J432" s="138">
        <v>7.6501999999999999</v>
      </c>
      <c r="K432" s="138">
        <v>7.5617000000000001</v>
      </c>
      <c r="L432" s="138">
        <v>4.609</v>
      </c>
      <c r="M432" s="138">
        <v>5.8808999999999996</v>
      </c>
      <c r="N432" s="138">
        <v>8.0230999999999995</v>
      </c>
      <c r="O432" s="138"/>
      <c r="P432" s="138"/>
      <c r="Q432" s="138">
        <v>9.0114000000000001</v>
      </c>
      <c r="R432" s="138"/>
      <c r="S432" s="120" t="s">
        <v>2005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34" t="s">
        <v>720</v>
      </c>
      <c r="B433" s="134" t="s">
        <v>731</v>
      </c>
      <c r="C433" s="134">
        <v>147857</v>
      </c>
      <c r="D433" s="137">
        <v>44330</v>
      </c>
      <c r="E433" s="138">
        <v>11.471500000000001</v>
      </c>
      <c r="F433" s="138">
        <v>-2.5451000000000001</v>
      </c>
      <c r="G433" s="138">
        <v>2.3338000000000001</v>
      </c>
      <c r="H433" s="138">
        <v>4.3216999999999999</v>
      </c>
      <c r="I433" s="138">
        <v>13.248699999999999</v>
      </c>
      <c r="J433" s="138">
        <v>2.3014999999999999</v>
      </c>
      <c r="K433" s="138">
        <v>11.250999999999999</v>
      </c>
      <c r="L433" s="138">
        <v>4.5812999999999997</v>
      </c>
      <c r="M433" s="138">
        <v>6.0407999999999999</v>
      </c>
      <c r="N433" s="138">
        <v>8.4149999999999991</v>
      </c>
      <c r="O433" s="138"/>
      <c r="P433" s="138"/>
      <c r="Q433" s="138">
        <v>10.518700000000001</v>
      </c>
      <c r="R433" s="138"/>
      <c r="S433" s="120" t="s">
        <v>2006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34" t="s">
        <v>720</v>
      </c>
      <c r="B434" s="134" t="s">
        <v>732</v>
      </c>
      <c r="C434" s="134">
        <v>147854</v>
      </c>
      <c r="D434" s="137">
        <v>44330</v>
      </c>
      <c r="E434" s="138">
        <v>11.471500000000001</v>
      </c>
      <c r="F434" s="138">
        <v>-2.5451000000000001</v>
      </c>
      <c r="G434" s="138">
        <v>2.3338000000000001</v>
      </c>
      <c r="H434" s="138">
        <v>4.3216999999999999</v>
      </c>
      <c r="I434" s="138">
        <v>13.248699999999999</v>
      </c>
      <c r="J434" s="138">
        <v>2.3014999999999999</v>
      </c>
      <c r="K434" s="138">
        <v>11.250999999999999</v>
      </c>
      <c r="L434" s="138">
        <v>4.5812999999999997</v>
      </c>
      <c r="M434" s="138">
        <v>6.0407999999999999</v>
      </c>
      <c r="N434" s="138">
        <v>8.4149999999999991</v>
      </c>
      <c r="O434" s="138"/>
      <c r="P434" s="138"/>
      <c r="Q434" s="138">
        <v>10.518700000000001</v>
      </c>
      <c r="R434" s="138"/>
      <c r="S434" s="120" t="s">
        <v>2006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34" t="s">
        <v>720</v>
      </c>
      <c r="B435" s="134" t="s">
        <v>733</v>
      </c>
      <c r="C435" s="134">
        <v>101656</v>
      </c>
      <c r="D435" s="137">
        <v>44330</v>
      </c>
      <c r="E435" s="138">
        <v>89.319100000000006</v>
      </c>
      <c r="F435" s="138">
        <v>-59.244799999999998</v>
      </c>
      <c r="G435" s="138">
        <v>-70.395300000000006</v>
      </c>
      <c r="H435" s="138">
        <v>-3.0747</v>
      </c>
      <c r="I435" s="138">
        <v>53.994900000000001</v>
      </c>
      <c r="J435" s="138">
        <v>41.244100000000003</v>
      </c>
      <c r="K435" s="138">
        <v>14.036300000000001</v>
      </c>
      <c r="L435" s="138">
        <v>37.381900000000002</v>
      </c>
      <c r="M435" s="138">
        <v>36.974200000000003</v>
      </c>
      <c r="N435" s="138">
        <v>44.331200000000003</v>
      </c>
      <c r="O435" s="138">
        <v>4.5829000000000004</v>
      </c>
      <c r="P435" s="138">
        <v>7.1295000000000002</v>
      </c>
      <c r="Q435" s="138">
        <v>13.289899999999999</v>
      </c>
      <c r="R435" s="138">
        <v>3.6547000000000001</v>
      </c>
      <c r="S435" s="120" t="s">
        <v>2008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34" t="s">
        <v>720</v>
      </c>
      <c r="B436" s="134" t="s">
        <v>734</v>
      </c>
      <c r="C436" s="134">
        <v>118543</v>
      </c>
      <c r="D436" s="137">
        <v>44330</v>
      </c>
      <c r="E436" s="138">
        <v>97.079499999999996</v>
      </c>
      <c r="F436" s="138">
        <v>-58.408999999999999</v>
      </c>
      <c r="G436" s="138">
        <v>-69.545100000000005</v>
      </c>
      <c r="H436" s="138">
        <v>-2.2281</v>
      </c>
      <c r="I436" s="138">
        <v>54.8553</v>
      </c>
      <c r="J436" s="138">
        <v>42.174300000000002</v>
      </c>
      <c r="K436" s="138">
        <v>15.110200000000001</v>
      </c>
      <c r="L436" s="138">
        <v>38.670099999999998</v>
      </c>
      <c r="M436" s="138">
        <v>38.331800000000001</v>
      </c>
      <c r="N436" s="138">
        <v>45.821899999999999</v>
      </c>
      <c r="O436" s="138">
        <v>5.6885000000000003</v>
      </c>
      <c r="P436" s="138">
        <v>8.2763000000000009</v>
      </c>
      <c r="Q436" s="138">
        <v>9.3233999999999995</v>
      </c>
      <c r="R436" s="138">
        <v>4.7194000000000003</v>
      </c>
      <c r="S436" s="120" t="s">
        <v>2008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34" t="s">
        <v>720</v>
      </c>
      <c r="B437" s="134" t="s">
        <v>735</v>
      </c>
      <c r="C437" s="134">
        <v>102112</v>
      </c>
      <c r="D437" s="137">
        <v>44330</v>
      </c>
      <c r="E437" s="138">
        <v>50.739100000000001</v>
      </c>
      <c r="F437" s="138">
        <v>-58.583599999999997</v>
      </c>
      <c r="G437" s="138">
        <v>-62.881599999999999</v>
      </c>
      <c r="H437" s="138">
        <v>-0.43159999999999998</v>
      </c>
      <c r="I437" s="138">
        <v>37.591999999999999</v>
      </c>
      <c r="J437" s="138">
        <v>34.2059</v>
      </c>
      <c r="K437" s="138">
        <v>11.454000000000001</v>
      </c>
      <c r="L437" s="138">
        <v>34.387300000000003</v>
      </c>
      <c r="M437" s="138">
        <v>32.801299999999998</v>
      </c>
      <c r="N437" s="138">
        <v>36.219299999999997</v>
      </c>
      <c r="O437" s="138">
        <v>3.4056000000000002</v>
      </c>
      <c r="P437" s="138">
        <v>6.1970999999999998</v>
      </c>
      <c r="Q437" s="138">
        <v>9.7464999999999993</v>
      </c>
      <c r="R437" s="138">
        <v>3.4657</v>
      </c>
      <c r="S437" s="120"/>
      <c r="T437" s="123"/>
      <c r="U437" s="124"/>
      <c r="V437" s="124"/>
      <c r="W437" s="124"/>
      <c r="X437" s="124"/>
      <c r="Y437" s="124"/>
      <c r="Z437" s="124"/>
      <c r="AA437" s="124"/>
      <c r="AB437" s="124"/>
      <c r="AC437" s="124"/>
      <c r="AD437" s="124"/>
      <c r="AE437" s="124"/>
      <c r="AF437" s="124"/>
      <c r="AG437" s="124"/>
      <c r="AH437" s="124"/>
    </row>
    <row r="438" spans="1:34" x14ac:dyDescent="0.3">
      <c r="A438" s="134" t="s">
        <v>720</v>
      </c>
      <c r="B438" s="134" t="s">
        <v>736</v>
      </c>
      <c r="C438" s="134">
        <v>118516</v>
      </c>
      <c r="D438" s="137">
        <v>44330</v>
      </c>
      <c r="E438" s="138">
        <v>53.642699999999998</v>
      </c>
      <c r="F438" s="138">
        <v>-57.6875</v>
      </c>
      <c r="G438" s="138">
        <v>-62.009599999999999</v>
      </c>
      <c r="H438" s="138">
        <v>0.45689999999999997</v>
      </c>
      <c r="I438" s="138">
        <v>38.494</v>
      </c>
      <c r="J438" s="138">
        <v>35.103499999999997</v>
      </c>
      <c r="K438" s="138">
        <v>12.3139</v>
      </c>
      <c r="L438" s="138">
        <v>35.277299999999997</v>
      </c>
      <c r="M438" s="138">
        <v>33.671599999999998</v>
      </c>
      <c r="N438" s="138">
        <v>37.133299999999998</v>
      </c>
      <c r="O438" s="138">
        <v>4.0724999999999998</v>
      </c>
      <c r="P438" s="138">
        <v>6.9813000000000001</v>
      </c>
      <c r="Q438" s="138">
        <v>8.5932999999999993</v>
      </c>
      <c r="R438" s="138">
        <v>4.1230000000000002</v>
      </c>
      <c r="S438" s="120"/>
      <c r="T438" s="123"/>
      <c r="U438" s="124"/>
      <c r="V438" s="124"/>
      <c r="W438" s="124"/>
      <c r="X438" s="124"/>
      <c r="Y438" s="124"/>
      <c r="Z438" s="124"/>
      <c r="AA438" s="124"/>
      <c r="AB438" s="124"/>
      <c r="AC438" s="124"/>
      <c r="AD438" s="124"/>
      <c r="AE438" s="124"/>
      <c r="AF438" s="124"/>
      <c r="AG438" s="124"/>
      <c r="AH438" s="124"/>
    </row>
    <row r="439" spans="1:34" x14ac:dyDescent="0.3">
      <c r="A439" s="134" t="s">
        <v>720</v>
      </c>
      <c r="B439" s="134" t="s">
        <v>737</v>
      </c>
      <c r="C439" s="134">
        <v>102114</v>
      </c>
      <c r="D439" s="137">
        <v>44330</v>
      </c>
      <c r="E439" s="138">
        <v>32.7836</v>
      </c>
      <c r="F439" s="138">
        <v>-34.892699999999998</v>
      </c>
      <c r="G439" s="138">
        <v>-36.5565</v>
      </c>
      <c r="H439" s="138">
        <v>4.6325000000000003</v>
      </c>
      <c r="I439" s="138">
        <v>34.274999999999999</v>
      </c>
      <c r="J439" s="138">
        <v>28.6875</v>
      </c>
      <c r="K439" s="138">
        <v>11.8376</v>
      </c>
      <c r="L439" s="138">
        <v>25.9679</v>
      </c>
      <c r="M439" s="138">
        <v>24.075099999999999</v>
      </c>
      <c r="N439" s="138">
        <v>26.189299999999999</v>
      </c>
      <c r="O439" s="138">
        <v>-1.1771</v>
      </c>
      <c r="P439" s="138">
        <v>2.9754999999999998</v>
      </c>
      <c r="Q439" s="138">
        <v>7.0357000000000003</v>
      </c>
      <c r="R439" s="138">
        <v>-4.0792999999999999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34" t="s">
        <v>720</v>
      </c>
      <c r="B440" s="134" t="s">
        <v>738</v>
      </c>
      <c r="C440" s="134">
        <v>118518</v>
      </c>
      <c r="D440" s="137">
        <v>44330</v>
      </c>
      <c r="E440" s="138">
        <v>34.700499999999998</v>
      </c>
      <c r="F440" s="138">
        <v>-34.069099999999999</v>
      </c>
      <c r="G440" s="138">
        <v>-35.728099999999998</v>
      </c>
      <c r="H440" s="138">
        <v>5.4753999999999996</v>
      </c>
      <c r="I440" s="138">
        <v>35.118000000000002</v>
      </c>
      <c r="J440" s="138">
        <v>29.581900000000001</v>
      </c>
      <c r="K440" s="138">
        <v>12.7492</v>
      </c>
      <c r="L440" s="138">
        <v>26.918099999999999</v>
      </c>
      <c r="M440" s="138">
        <v>24.987100000000002</v>
      </c>
      <c r="N440" s="138">
        <v>27.095500000000001</v>
      </c>
      <c r="O440" s="138">
        <v>-0.4829</v>
      </c>
      <c r="P440" s="138">
        <v>3.7332000000000001</v>
      </c>
      <c r="Q440" s="138">
        <v>5.9010999999999996</v>
      </c>
      <c r="R440" s="138">
        <v>-3.4487000000000001</v>
      </c>
      <c r="S440" s="120"/>
      <c r="T440" s="123"/>
      <c r="U440" s="124"/>
      <c r="V440" s="124"/>
      <c r="W440" s="124"/>
      <c r="X440" s="124"/>
      <c r="Y440" s="124"/>
      <c r="Z440" s="124"/>
      <c r="AA440" s="124"/>
      <c r="AB440" s="124"/>
      <c r="AC440" s="124"/>
      <c r="AD440" s="124"/>
      <c r="AE440" s="124"/>
      <c r="AF440" s="124"/>
      <c r="AG440" s="124"/>
      <c r="AH440" s="124"/>
    </row>
    <row r="441" spans="1:34" x14ac:dyDescent="0.3">
      <c r="A441" s="134" t="s">
        <v>720</v>
      </c>
      <c r="B441" s="134" t="s">
        <v>739</v>
      </c>
      <c r="C441" s="134">
        <v>102547</v>
      </c>
      <c r="D441" s="137">
        <v>44330</v>
      </c>
      <c r="E441" s="138">
        <v>44.182099999999998</v>
      </c>
      <c r="F441" s="138">
        <v>-32.368000000000002</v>
      </c>
      <c r="G441" s="138">
        <v>-35.064100000000003</v>
      </c>
      <c r="H441" s="138">
        <v>4.9615</v>
      </c>
      <c r="I441" s="138">
        <v>13.052899999999999</v>
      </c>
      <c r="J441" s="138">
        <v>16.619199999999999</v>
      </c>
      <c r="K441" s="138">
        <v>2.9456000000000002</v>
      </c>
      <c r="L441" s="138">
        <v>12.9603</v>
      </c>
      <c r="M441" s="138">
        <v>13.6045</v>
      </c>
      <c r="N441" s="138">
        <v>15.665699999999999</v>
      </c>
      <c r="O441" s="138">
        <v>7.5368000000000004</v>
      </c>
      <c r="P441" s="138">
        <v>7.9066999999999998</v>
      </c>
      <c r="Q441" s="138">
        <v>9.2134999999999998</v>
      </c>
      <c r="R441" s="138">
        <v>8.4425000000000008</v>
      </c>
      <c r="S441" s="120" t="s">
        <v>2005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34" t="s">
        <v>720</v>
      </c>
      <c r="B442" s="134" t="s">
        <v>740</v>
      </c>
      <c r="C442" s="134">
        <v>118519</v>
      </c>
      <c r="D442" s="137">
        <v>44330</v>
      </c>
      <c r="E442" s="138">
        <v>45.857100000000003</v>
      </c>
      <c r="F442" s="138">
        <v>-31.822199999999999</v>
      </c>
      <c r="G442" s="138">
        <v>-34.525599999999997</v>
      </c>
      <c r="H442" s="138">
        <v>5.5206</v>
      </c>
      <c r="I442" s="138">
        <v>13.6305</v>
      </c>
      <c r="J442" s="138">
        <v>17.224900000000002</v>
      </c>
      <c r="K442" s="138">
        <v>3.5739999999999998</v>
      </c>
      <c r="L442" s="138">
        <v>13.6417</v>
      </c>
      <c r="M442" s="138">
        <v>14.321400000000001</v>
      </c>
      <c r="N442" s="138">
        <v>16.431999999999999</v>
      </c>
      <c r="O442" s="138">
        <v>8.0716999999999999</v>
      </c>
      <c r="P442" s="138">
        <v>8.3970000000000002</v>
      </c>
      <c r="Q442" s="138">
        <v>8.9985999999999997</v>
      </c>
      <c r="R442" s="138">
        <v>9.0602999999999998</v>
      </c>
      <c r="S442" s="120" t="s">
        <v>2005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34" t="s">
        <v>720</v>
      </c>
      <c r="B443" s="134" t="s">
        <v>741</v>
      </c>
      <c r="C443" s="134">
        <v>132987</v>
      </c>
      <c r="D443" s="137">
        <v>44330</v>
      </c>
      <c r="E443" s="138">
        <v>12.410500000000001</v>
      </c>
      <c r="F443" s="138">
        <v>-53.370699999999999</v>
      </c>
      <c r="G443" s="138">
        <v>-72.019199999999998</v>
      </c>
      <c r="H443" s="138">
        <v>4.3731999999999998</v>
      </c>
      <c r="I443" s="138">
        <v>51.543399999999998</v>
      </c>
      <c r="J443" s="138">
        <v>39.323700000000002</v>
      </c>
      <c r="K443" s="138">
        <v>14.698</v>
      </c>
      <c r="L443" s="138">
        <v>26.7761</v>
      </c>
      <c r="M443" s="138">
        <v>23.927600000000002</v>
      </c>
      <c r="N443" s="138">
        <v>27.773399999999999</v>
      </c>
      <c r="O443" s="138">
        <v>0.77010000000000001</v>
      </c>
      <c r="P443" s="138">
        <v>3.2227000000000001</v>
      </c>
      <c r="Q443" s="138">
        <v>3.3978999999999999</v>
      </c>
      <c r="R443" s="138">
        <v>0.41210000000000002</v>
      </c>
      <c r="S443" s="120"/>
      <c r="T443" s="123"/>
      <c r="U443" s="124"/>
      <c r="V443" s="124"/>
      <c r="W443" s="124"/>
      <c r="X443" s="124"/>
      <c r="Y443" s="124"/>
      <c r="Z443" s="124"/>
      <c r="AA443" s="124"/>
      <c r="AB443" s="124"/>
      <c r="AC443" s="124"/>
      <c r="AD443" s="124"/>
      <c r="AE443" s="124"/>
      <c r="AF443" s="124"/>
      <c r="AG443" s="124"/>
      <c r="AH443" s="124"/>
    </row>
    <row r="444" spans="1:34" x14ac:dyDescent="0.3">
      <c r="A444" s="134" t="s">
        <v>720</v>
      </c>
      <c r="B444" s="134" t="s">
        <v>742</v>
      </c>
      <c r="C444" s="134">
        <v>132989</v>
      </c>
      <c r="D444" s="137">
        <v>44330</v>
      </c>
      <c r="E444" s="138">
        <v>13.443099999999999</v>
      </c>
      <c r="F444" s="138">
        <v>-52.522300000000001</v>
      </c>
      <c r="G444" s="138">
        <v>-71.260099999999994</v>
      </c>
      <c r="H444" s="138">
        <v>5.2027999999999999</v>
      </c>
      <c r="I444" s="138">
        <v>52.346600000000002</v>
      </c>
      <c r="J444" s="138">
        <v>40.031199999999998</v>
      </c>
      <c r="K444" s="138">
        <v>15.5076</v>
      </c>
      <c r="L444" s="138">
        <v>27.6935</v>
      </c>
      <c r="M444" s="138">
        <v>24.798500000000001</v>
      </c>
      <c r="N444" s="138">
        <v>28.686399999999999</v>
      </c>
      <c r="O444" s="138">
        <v>1.5338000000000001</v>
      </c>
      <c r="P444" s="138">
        <v>4.3566000000000003</v>
      </c>
      <c r="Q444" s="138">
        <v>4.6844999999999999</v>
      </c>
      <c r="R444" s="138">
        <v>1.0761000000000001</v>
      </c>
      <c r="S444" s="120"/>
      <c r="T444" s="123"/>
      <c r="U444" s="124"/>
      <c r="V444" s="124"/>
      <c r="W444" s="124"/>
      <c r="X444" s="124"/>
      <c r="Y444" s="124"/>
      <c r="Z444" s="124"/>
      <c r="AA444" s="124"/>
      <c r="AB444" s="124"/>
      <c r="AC444" s="124"/>
      <c r="AD444" s="124"/>
      <c r="AE444" s="124"/>
      <c r="AF444" s="124"/>
      <c r="AG444" s="124"/>
      <c r="AH444" s="124"/>
    </row>
    <row r="445" spans="1:34" x14ac:dyDescent="0.3">
      <c r="A445" s="134" t="s">
        <v>720</v>
      </c>
      <c r="B445" s="134" t="s">
        <v>743</v>
      </c>
      <c r="C445" s="134">
        <v>130543</v>
      </c>
      <c r="D445" s="137">
        <v>44330</v>
      </c>
      <c r="E445" s="138">
        <v>25.117799999999999</v>
      </c>
      <c r="F445" s="138">
        <v>-74.603800000000007</v>
      </c>
      <c r="G445" s="138">
        <v>-77.919600000000003</v>
      </c>
      <c r="H445" s="138">
        <v>7.1093999999999999</v>
      </c>
      <c r="I445" s="138">
        <v>30.038399999999999</v>
      </c>
      <c r="J445" s="138">
        <v>29.478400000000001</v>
      </c>
      <c r="K445" s="138">
        <v>12.1128</v>
      </c>
      <c r="L445" s="138">
        <v>30.052499999999998</v>
      </c>
      <c r="M445" s="138">
        <v>29.806699999999999</v>
      </c>
      <c r="N445" s="138">
        <v>43.753700000000002</v>
      </c>
      <c r="O445" s="138">
        <v>10.445399999999999</v>
      </c>
      <c r="P445" s="138">
        <v>12.692</v>
      </c>
      <c r="Q445" s="138">
        <v>10.511799999999999</v>
      </c>
      <c r="R445" s="138">
        <v>14.2676</v>
      </c>
      <c r="S445" s="120"/>
      <c r="T445" s="123"/>
      <c r="U445" s="124"/>
      <c r="V445" s="124"/>
      <c r="W445" s="124"/>
      <c r="X445" s="124"/>
      <c r="Y445" s="124"/>
      <c r="Z445" s="124"/>
      <c r="AA445" s="124"/>
      <c r="AB445" s="124"/>
      <c r="AC445" s="124"/>
      <c r="AD445" s="124"/>
      <c r="AE445" s="124"/>
      <c r="AF445" s="124"/>
      <c r="AG445" s="124"/>
      <c r="AH445" s="124"/>
    </row>
    <row r="446" spans="1:34" x14ac:dyDescent="0.3">
      <c r="A446" s="134" t="s">
        <v>720</v>
      </c>
      <c r="B446" s="134" t="s">
        <v>744</v>
      </c>
      <c r="C446" s="134">
        <v>130533</v>
      </c>
      <c r="D446" s="137">
        <v>44330</v>
      </c>
      <c r="E446" s="138">
        <v>23.5014</v>
      </c>
      <c r="F446" s="138">
        <v>-75.092699999999994</v>
      </c>
      <c r="G446" s="138">
        <v>-78.337999999999994</v>
      </c>
      <c r="H446" s="138">
        <v>6.7313999999999998</v>
      </c>
      <c r="I446" s="138">
        <v>29.7105</v>
      </c>
      <c r="J446" s="138">
        <v>29.156300000000002</v>
      </c>
      <c r="K446" s="138">
        <v>11.662000000000001</v>
      </c>
      <c r="L446" s="138">
        <v>29.398299999999999</v>
      </c>
      <c r="M446" s="138">
        <v>29.0535</v>
      </c>
      <c r="N446" s="138">
        <v>42.813600000000001</v>
      </c>
      <c r="O446" s="138">
        <v>9.6035000000000004</v>
      </c>
      <c r="P446" s="138">
        <v>11.752700000000001</v>
      </c>
      <c r="Q446" s="138">
        <v>9.6515000000000004</v>
      </c>
      <c r="R446" s="138">
        <v>13.434200000000001</v>
      </c>
      <c r="S446" s="120"/>
      <c r="T446" s="123"/>
      <c r="U446" s="124"/>
      <c r="V446" s="124"/>
      <c r="W446" s="124"/>
      <c r="X446" s="124"/>
      <c r="Y446" s="124"/>
      <c r="Z446" s="124"/>
      <c r="AA446" s="124"/>
      <c r="AB446" s="124"/>
      <c r="AC446" s="124"/>
      <c r="AD446" s="124"/>
      <c r="AE446" s="124"/>
      <c r="AF446" s="124"/>
      <c r="AG446" s="124"/>
      <c r="AH446" s="124"/>
    </row>
    <row r="447" spans="1:34" x14ac:dyDescent="0.3">
      <c r="A447" s="134" t="s">
        <v>720</v>
      </c>
      <c r="B447" s="134" t="s">
        <v>745</v>
      </c>
      <c r="C447" s="134">
        <v>129195</v>
      </c>
      <c r="D447" s="137">
        <v>44330</v>
      </c>
      <c r="E447" s="138">
        <v>16.8399</v>
      </c>
      <c r="F447" s="138">
        <v>-10.1814</v>
      </c>
      <c r="G447" s="138">
        <v>-13.928100000000001</v>
      </c>
      <c r="H447" s="138">
        <v>-4.3003999999999998</v>
      </c>
      <c r="I447" s="138">
        <v>6.2853000000000003</v>
      </c>
      <c r="J447" s="138">
        <v>8.8876000000000008</v>
      </c>
      <c r="K447" s="138">
        <v>2.5792999999999999</v>
      </c>
      <c r="L447" s="138">
        <v>4.6287000000000003</v>
      </c>
      <c r="M447" s="138">
        <v>6.9787999999999997</v>
      </c>
      <c r="N447" s="138">
        <v>13.5085</v>
      </c>
      <c r="O447" s="138">
        <v>6.6013999999999999</v>
      </c>
      <c r="P447" s="138">
        <v>6.6992000000000003</v>
      </c>
      <c r="Q447" s="138">
        <v>7.6795</v>
      </c>
      <c r="R447" s="138">
        <v>6.5487000000000002</v>
      </c>
      <c r="S447" s="120"/>
      <c r="T447" s="123"/>
      <c r="U447" s="124"/>
      <c r="V447" s="124"/>
      <c r="W447" s="124"/>
      <c r="X447" s="124"/>
      <c r="Y447" s="124"/>
      <c r="Z447" s="124"/>
      <c r="AA447" s="124"/>
      <c r="AB447" s="124"/>
      <c r="AC447" s="124"/>
      <c r="AD447" s="124"/>
      <c r="AE447" s="124"/>
      <c r="AF447" s="124"/>
      <c r="AG447" s="124"/>
      <c r="AH447" s="124"/>
    </row>
    <row r="448" spans="1:34" x14ac:dyDescent="0.3">
      <c r="A448" s="134" t="s">
        <v>720</v>
      </c>
      <c r="B448" s="134" t="s">
        <v>746</v>
      </c>
      <c r="C448" s="134">
        <v>129197</v>
      </c>
      <c r="D448" s="137">
        <v>44330</v>
      </c>
      <c r="E448" s="138">
        <v>17.315799999999999</v>
      </c>
      <c r="F448" s="138">
        <v>-9.5859000000000005</v>
      </c>
      <c r="G448" s="138">
        <v>-13.1952</v>
      </c>
      <c r="H448" s="138">
        <v>-3.581</v>
      </c>
      <c r="I448" s="138">
        <v>7.0201000000000002</v>
      </c>
      <c r="J448" s="138">
        <v>9.6320999999999994</v>
      </c>
      <c r="K448" s="138">
        <v>3.34</v>
      </c>
      <c r="L448" s="138">
        <v>5.4058999999999999</v>
      </c>
      <c r="M448" s="138">
        <v>7.7705000000000002</v>
      </c>
      <c r="N448" s="138">
        <v>14.3636</v>
      </c>
      <c r="O448" s="138">
        <v>7.2337999999999996</v>
      </c>
      <c r="P448" s="138">
        <v>7.1856999999999998</v>
      </c>
      <c r="Q448" s="138">
        <v>8.1064000000000007</v>
      </c>
      <c r="R448" s="138">
        <v>7.3414999999999999</v>
      </c>
      <c r="S448" s="120"/>
      <c r="T448" s="123"/>
      <c r="U448" s="124"/>
      <c r="V448" s="124"/>
      <c r="W448" s="124"/>
      <c r="X448" s="124"/>
      <c r="Y448" s="124"/>
      <c r="Z448" s="124"/>
      <c r="AA448" s="124"/>
      <c r="AB448" s="124"/>
      <c r="AC448" s="124"/>
      <c r="AD448" s="124"/>
      <c r="AE448" s="124"/>
      <c r="AF448" s="124"/>
      <c r="AG448" s="124"/>
      <c r="AH448" s="124"/>
    </row>
    <row r="449" spans="1:34" x14ac:dyDescent="0.3">
      <c r="A449" s="134" t="s">
        <v>720</v>
      </c>
      <c r="B449" s="134" t="s">
        <v>747</v>
      </c>
      <c r="C449" s="134">
        <v>102137</v>
      </c>
      <c r="D449" s="137">
        <v>44330</v>
      </c>
      <c r="E449" s="138">
        <v>71.612300000000005</v>
      </c>
      <c r="F449" s="138">
        <v>-57.312399999999997</v>
      </c>
      <c r="G449" s="138">
        <v>-72.485100000000003</v>
      </c>
      <c r="H449" s="138">
        <v>10.1845</v>
      </c>
      <c r="I449" s="138">
        <v>38.728000000000002</v>
      </c>
      <c r="J449" s="138">
        <v>41.567700000000002</v>
      </c>
      <c r="K449" s="138">
        <v>11.069100000000001</v>
      </c>
      <c r="L449" s="138">
        <v>28.263400000000001</v>
      </c>
      <c r="M449" s="138">
        <v>28.6294</v>
      </c>
      <c r="N449" s="138">
        <v>40.301600000000001</v>
      </c>
      <c r="O449" s="138">
        <v>12.483499999999999</v>
      </c>
      <c r="P449" s="138">
        <v>13.014099999999999</v>
      </c>
      <c r="Q449" s="138">
        <v>11.9672</v>
      </c>
      <c r="R449" s="138">
        <v>14.1897</v>
      </c>
      <c r="S449" s="120" t="s">
        <v>2005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34" t="s">
        <v>720</v>
      </c>
      <c r="B450" s="134" t="s">
        <v>748</v>
      </c>
      <c r="C450" s="134">
        <v>120679</v>
      </c>
      <c r="D450" s="137">
        <v>44330</v>
      </c>
      <c r="E450" s="138">
        <v>75.527100000000004</v>
      </c>
      <c r="F450" s="138">
        <v>-55.959699999999998</v>
      </c>
      <c r="G450" s="138">
        <v>-71.121899999999997</v>
      </c>
      <c r="H450" s="138">
        <v>11.5411</v>
      </c>
      <c r="I450" s="138">
        <v>40.090299999999999</v>
      </c>
      <c r="J450" s="138">
        <v>42.993000000000002</v>
      </c>
      <c r="K450" s="138">
        <v>12.4468</v>
      </c>
      <c r="L450" s="138">
        <v>29.795999999999999</v>
      </c>
      <c r="M450" s="138">
        <v>30.234999999999999</v>
      </c>
      <c r="N450" s="138">
        <v>42.1205</v>
      </c>
      <c r="O450" s="138">
        <v>13.6166</v>
      </c>
      <c r="P450" s="138">
        <v>13.7654</v>
      </c>
      <c r="Q450" s="138">
        <v>12.036</v>
      </c>
      <c r="R450" s="138">
        <v>15.6737</v>
      </c>
      <c r="S450" s="120" t="s">
        <v>2005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34" t="s">
        <v>720</v>
      </c>
      <c r="B451" s="134" t="s">
        <v>749</v>
      </c>
      <c r="C451" s="134">
        <v>102141</v>
      </c>
      <c r="D451" s="137">
        <v>44330</v>
      </c>
      <c r="E451" s="138">
        <v>34.6357</v>
      </c>
      <c r="F451" s="138">
        <v>2.5821999999999998</v>
      </c>
      <c r="G451" s="138">
        <v>0.84309999999999996</v>
      </c>
      <c r="H451" s="138">
        <v>5.8929999999999998</v>
      </c>
      <c r="I451" s="138">
        <v>6.3383000000000003</v>
      </c>
      <c r="J451" s="138">
        <v>5.8689</v>
      </c>
      <c r="K451" s="138">
        <v>5.4927000000000001</v>
      </c>
      <c r="L451" s="138">
        <v>5.4987000000000004</v>
      </c>
      <c r="M451" s="138">
        <v>6.4180999999999999</v>
      </c>
      <c r="N451" s="138">
        <v>8.8323999999999998</v>
      </c>
      <c r="O451" s="138">
        <v>8.0555000000000003</v>
      </c>
      <c r="P451" s="138">
        <v>7.9676999999999998</v>
      </c>
      <c r="Q451" s="138">
        <v>7.3935000000000004</v>
      </c>
      <c r="R451" s="138">
        <v>8.4884000000000004</v>
      </c>
      <c r="S451" s="120" t="s">
        <v>2005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34" t="s">
        <v>720</v>
      </c>
      <c r="B452" s="134" t="s">
        <v>750</v>
      </c>
      <c r="C452" s="134">
        <v>120702</v>
      </c>
      <c r="D452" s="137">
        <v>44330</v>
      </c>
      <c r="E452" s="138">
        <v>35.682699999999997</v>
      </c>
      <c r="F452" s="138">
        <v>2.8645999999999998</v>
      </c>
      <c r="G452" s="138">
        <v>1.0911999999999999</v>
      </c>
      <c r="H452" s="138">
        <v>6.13</v>
      </c>
      <c r="I452" s="138">
        <v>6.5410000000000004</v>
      </c>
      <c r="J452" s="138">
        <v>6.0542999999999996</v>
      </c>
      <c r="K452" s="138">
        <v>5.6702000000000004</v>
      </c>
      <c r="L452" s="138">
        <v>5.6760000000000002</v>
      </c>
      <c r="M452" s="138">
        <v>6.6334999999999997</v>
      </c>
      <c r="N452" s="138">
        <v>9.0853999999999999</v>
      </c>
      <c r="O452" s="138">
        <v>8.5556999999999999</v>
      </c>
      <c r="P452" s="138">
        <v>8.4656000000000002</v>
      </c>
      <c r="Q452" s="138">
        <v>8.9878999999999998</v>
      </c>
      <c r="R452" s="138">
        <v>8.8091000000000008</v>
      </c>
      <c r="S452" s="120" t="s">
        <v>2005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34" t="s">
        <v>720</v>
      </c>
      <c r="B453" s="134" t="s">
        <v>751</v>
      </c>
      <c r="C453" s="134">
        <v>102139</v>
      </c>
      <c r="D453" s="137">
        <v>44330</v>
      </c>
      <c r="E453" s="138">
        <v>41.464799999999997</v>
      </c>
      <c r="F453" s="138">
        <v>-18.422899999999998</v>
      </c>
      <c r="G453" s="138">
        <v>-20.095500000000001</v>
      </c>
      <c r="H453" s="138">
        <v>13.8063</v>
      </c>
      <c r="I453" s="138">
        <v>22.526499999999999</v>
      </c>
      <c r="J453" s="138">
        <v>21.813500000000001</v>
      </c>
      <c r="K453" s="138">
        <v>12.0318</v>
      </c>
      <c r="L453" s="138">
        <v>15.565099999999999</v>
      </c>
      <c r="M453" s="138">
        <v>16.926600000000001</v>
      </c>
      <c r="N453" s="138">
        <v>24.590399999999999</v>
      </c>
      <c r="O453" s="138">
        <v>8.9087999999999994</v>
      </c>
      <c r="P453" s="138">
        <v>8.3484999999999996</v>
      </c>
      <c r="Q453" s="138">
        <v>8.5089000000000006</v>
      </c>
      <c r="R453" s="138">
        <v>10.0677</v>
      </c>
      <c r="S453" s="120" t="s">
        <v>2005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34" t="s">
        <v>720</v>
      </c>
      <c r="B454" s="134" t="s">
        <v>752</v>
      </c>
      <c r="C454" s="134">
        <v>120313</v>
      </c>
      <c r="D454" s="137">
        <v>44330</v>
      </c>
      <c r="E454" s="138">
        <v>43.318899999999999</v>
      </c>
      <c r="F454" s="138">
        <v>-17.971499999999999</v>
      </c>
      <c r="G454" s="138">
        <v>-19.6007</v>
      </c>
      <c r="H454" s="138">
        <v>14.290800000000001</v>
      </c>
      <c r="I454" s="138">
        <v>23.005299999999998</v>
      </c>
      <c r="J454" s="138">
        <v>22.2925</v>
      </c>
      <c r="K454" s="138">
        <v>12.5167</v>
      </c>
      <c r="L454" s="138">
        <v>16.072500000000002</v>
      </c>
      <c r="M454" s="138">
        <v>17.457100000000001</v>
      </c>
      <c r="N454" s="138">
        <v>25.244399999999999</v>
      </c>
      <c r="O454" s="138">
        <v>9.4855</v>
      </c>
      <c r="P454" s="138">
        <v>8.8894000000000002</v>
      </c>
      <c r="Q454" s="138">
        <v>9.1995000000000005</v>
      </c>
      <c r="R454" s="138">
        <v>10.672000000000001</v>
      </c>
      <c r="S454" s="120" t="s">
        <v>2005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34" t="s">
        <v>720</v>
      </c>
      <c r="B455" s="134" t="s">
        <v>753</v>
      </c>
      <c r="C455" s="134">
        <v>118410</v>
      </c>
      <c r="D455" s="137">
        <v>44330</v>
      </c>
      <c r="E455" s="138">
        <v>35.807600000000001</v>
      </c>
      <c r="F455" s="138">
        <v>-0.1019</v>
      </c>
      <c r="G455" s="138">
        <v>0.30580000000000002</v>
      </c>
      <c r="H455" s="138">
        <v>2.4037999999999999</v>
      </c>
      <c r="I455" s="138">
        <v>4.8947000000000003</v>
      </c>
      <c r="J455" s="138">
        <v>6.8223000000000003</v>
      </c>
      <c r="K455" s="138">
        <v>6.6698000000000004</v>
      </c>
      <c r="L455" s="138">
        <v>3.8822000000000001</v>
      </c>
      <c r="M455" s="138">
        <v>5.0662000000000003</v>
      </c>
      <c r="N455" s="138">
        <v>7.5587999999999997</v>
      </c>
      <c r="O455" s="138">
        <v>9.3892000000000007</v>
      </c>
      <c r="P455" s="138">
        <v>8.3792000000000009</v>
      </c>
      <c r="Q455" s="138">
        <v>8.7784999999999993</v>
      </c>
      <c r="R455" s="138">
        <v>9.7436000000000007</v>
      </c>
      <c r="S455" s="120"/>
      <c r="T455" s="123"/>
      <c r="U455" s="124"/>
      <c r="V455" s="124"/>
      <c r="W455" s="124"/>
      <c r="X455" s="124"/>
      <c r="Y455" s="124"/>
      <c r="Z455" s="124"/>
      <c r="AA455" s="124"/>
      <c r="AB455" s="124"/>
      <c r="AC455" s="124"/>
      <c r="AD455" s="124"/>
      <c r="AE455" s="124"/>
      <c r="AF455" s="124"/>
      <c r="AG455" s="124"/>
      <c r="AH455" s="124"/>
    </row>
    <row r="456" spans="1:34" x14ac:dyDescent="0.3">
      <c r="A456" s="134" t="s">
        <v>720</v>
      </c>
      <c r="B456" s="134" t="s">
        <v>754</v>
      </c>
      <c r="C456" s="134">
        <v>108545</v>
      </c>
      <c r="D456" s="137">
        <v>44330</v>
      </c>
      <c r="E456" s="138">
        <v>34.569600000000001</v>
      </c>
      <c r="F456" s="138">
        <v>-0.47510000000000002</v>
      </c>
      <c r="G456" s="138">
        <v>-7.0400000000000004E-2</v>
      </c>
      <c r="H456" s="138">
        <v>2.0371000000000001</v>
      </c>
      <c r="I456" s="138">
        <v>4.5404999999999998</v>
      </c>
      <c r="J456" s="138">
        <v>6.4705000000000004</v>
      </c>
      <c r="K456" s="138">
        <v>6.3002000000000002</v>
      </c>
      <c r="L456" s="138">
        <v>3.5032000000000001</v>
      </c>
      <c r="M456" s="138">
        <v>4.6772999999999998</v>
      </c>
      <c r="N456" s="138">
        <v>7.1534000000000004</v>
      </c>
      <c r="O456" s="138">
        <v>8.9702000000000002</v>
      </c>
      <c r="P456" s="138">
        <v>7.9397000000000002</v>
      </c>
      <c r="Q456" s="138">
        <v>7.7214999999999998</v>
      </c>
      <c r="R456" s="138">
        <v>9.3231999999999999</v>
      </c>
      <c r="S456" s="120"/>
      <c r="T456" s="123"/>
      <c r="U456" s="124"/>
      <c r="V456" s="124"/>
      <c r="W456" s="124"/>
      <c r="X456" s="124"/>
      <c r="Y456" s="124"/>
      <c r="Z456" s="124"/>
      <c r="AA456" s="124"/>
      <c r="AB456" s="124"/>
      <c r="AC456" s="124"/>
      <c r="AD456" s="124"/>
      <c r="AE456" s="124"/>
      <c r="AF456" s="124"/>
      <c r="AG456" s="124"/>
      <c r="AH456" s="124"/>
    </row>
    <row r="457" spans="1:34" x14ac:dyDescent="0.3">
      <c r="A457" s="134" t="s">
        <v>720</v>
      </c>
      <c r="B457" s="134" t="s">
        <v>755</v>
      </c>
      <c r="C457" s="134">
        <v>118486</v>
      </c>
      <c r="D457" s="137">
        <v>44330</v>
      </c>
      <c r="E457" s="138">
        <v>25.526700000000002</v>
      </c>
      <c r="F457" s="138">
        <v>-12.788399999999999</v>
      </c>
      <c r="G457" s="138">
        <v>-31.9925</v>
      </c>
      <c r="H457" s="138">
        <v>-10.1731</v>
      </c>
      <c r="I457" s="138">
        <v>3.7639999999999998</v>
      </c>
      <c r="J457" s="138">
        <v>9.8931000000000004</v>
      </c>
      <c r="K457" s="138">
        <v>-0.81230000000000002</v>
      </c>
      <c r="L457" s="138">
        <v>8.1836000000000002</v>
      </c>
      <c r="M457" s="138">
        <v>9.5458999999999996</v>
      </c>
      <c r="N457" s="138">
        <v>13.8477</v>
      </c>
      <c r="O457" s="138">
        <v>7.3526999999999996</v>
      </c>
      <c r="P457" s="138">
        <v>8.2363</v>
      </c>
      <c r="Q457" s="138">
        <v>8.9212000000000007</v>
      </c>
      <c r="R457" s="138">
        <v>8.5304000000000002</v>
      </c>
      <c r="S457" s="120" t="s">
        <v>2006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34" t="s">
        <v>720</v>
      </c>
      <c r="B458" s="134" t="s">
        <v>756</v>
      </c>
      <c r="C458" s="134">
        <v>112327</v>
      </c>
      <c r="D458" s="137">
        <v>44330</v>
      </c>
      <c r="E458" s="138">
        <v>24.4084</v>
      </c>
      <c r="F458" s="138">
        <v>-13.373900000000001</v>
      </c>
      <c r="G458" s="138">
        <v>-32.611499999999999</v>
      </c>
      <c r="H458" s="138">
        <v>-10.808400000000001</v>
      </c>
      <c r="I458" s="138">
        <v>3.1120000000000001</v>
      </c>
      <c r="J458" s="138">
        <v>9.2333999999999996</v>
      </c>
      <c r="K458" s="138">
        <v>-1.4767999999999999</v>
      </c>
      <c r="L458" s="138">
        <v>7.4797000000000002</v>
      </c>
      <c r="M458" s="138">
        <v>8.8328000000000007</v>
      </c>
      <c r="N458" s="138">
        <v>13.0961</v>
      </c>
      <c r="O458" s="138">
        <v>6.5603999999999996</v>
      </c>
      <c r="P458" s="138">
        <v>7.5141999999999998</v>
      </c>
      <c r="Q458" s="138">
        <v>8.2471999999999994</v>
      </c>
      <c r="R458" s="138">
        <v>7.7868000000000004</v>
      </c>
      <c r="S458" s="120" t="s">
        <v>2006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34" t="s">
        <v>720</v>
      </c>
      <c r="B459" s="134" t="s">
        <v>757</v>
      </c>
      <c r="C459" s="134">
        <v>118489</v>
      </c>
      <c r="D459" s="137">
        <v>44330</v>
      </c>
      <c r="E459" s="138">
        <v>27.4648</v>
      </c>
      <c r="F459" s="138">
        <v>-35.745699999999999</v>
      </c>
      <c r="G459" s="138">
        <v>-69.285700000000006</v>
      </c>
      <c r="H459" s="138">
        <v>-18.841100000000001</v>
      </c>
      <c r="I459" s="138">
        <v>7.4635999999999996</v>
      </c>
      <c r="J459" s="138">
        <v>20.900400000000001</v>
      </c>
      <c r="K459" s="138">
        <v>-3.8702999999999999</v>
      </c>
      <c r="L459" s="138">
        <v>15.628</v>
      </c>
      <c r="M459" s="138">
        <v>17.4558</v>
      </c>
      <c r="N459" s="138">
        <v>24.9815</v>
      </c>
      <c r="O459" s="138">
        <v>7.0561999999999996</v>
      </c>
      <c r="P459" s="138">
        <v>8.6113999999999997</v>
      </c>
      <c r="Q459" s="138">
        <v>9.2551000000000005</v>
      </c>
      <c r="R459" s="138">
        <v>9.8757000000000001</v>
      </c>
      <c r="S459" s="120"/>
      <c r="T459" s="123"/>
      <c r="U459" s="124"/>
      <c r="V459" s="124"/>
      <c r="W459" s="124"/>
      <c r="X459" s="124"/>
      <c r="Y459" s="124"/>
      <c r="Z459" s="124"/>
      <c r="AA459" s="124"/>
      <c r="AB459" s="124"/>
      <c r="AC459" s="124"/>
      <c r="AD459" s="124"/>
      <c r="AE459" s="124"/>
      <c r="AF459" s="124"/>
      <c r="AG459" s="124"/>
      <c r="AH459" s="124"/>
    </row>
    <row r="460" spans="1:34" x14ac:dyDescent="0.3">
      <c r="A460" s="134" t="s">
        <v>720</v>
      </c>
      <c r="B460" s="134" t="s">
        <v>758</v>
      </c>
      <c r="C460" s="134">
        <v>112329</v>
      </c>
      <c r="D460" s="137">
        <v>44330</v>
      </c>
      <c r="E460" s="138">
        <v>26.334900000000001</v>
      </c>
      <c r="F460" s="138">
        <v>-36.448</v>
      </c>
      <c r="G460" s="138">
        <v>-70.003399999999999</v>
      </c>
      <c r="H460" s="138">
        <v>-19.548100000000002</v>
      </c>
      <c r="I460" s="138">
        <v>6.7592999999999996</v>
      </c>
      <c r="J460" s="138">
        <v>20.179200000000002</v>
      </c>
      <c r="K460" s="138">
        <v>-4.5907</v>
      </c>
      <c r="L460" s="138">
        <v>14.849399999999999</v>
      </c>
      <c r="M460" s="138">
        <v>16.6829</v>
      </c>
      <c r="N460" s="138">
        <v>24.132200000000001</v>
      </c>
      <c r="O460" s="138">
        <v>6.3185000000000002</v>
      </c>
      <c r="P460" s="138">
        <v>7.9345999999999997</v>
      </c>
      <c r="Q460" s="138">
        <v>8.9799000000000007</v>
      </c>
      <c r="R460" s="138">
        <v>9.1257999999999999</v>
      </c>
      <c r="S460" s="120"/>
      <c r="T460" s="123"/>
      <c r="U460" s="124"/>
      <c r="V460" s="124"/>
      <c r="W460" s="124"/>
      <c r="X460" s="124"/>
      <c r="Y460" s="124"/>
      <c r="Z460" s="124"/>
      <c r="AA460" s="124"/>
      <c r="AB460" s="124"/>
      <c r="AC460" s="124"/>
      <c r="AD460" s="124"/>
      <c r="AE460" s="124"/>
      <c r="AF460" s="124"/>
      <c r="AG460" s="124"/>
      <c r="AH460" s="124"/>
    </row>
    <row r="461" spans="1:34" x14ac:dyDescent="0.3">
      <c r="A461" s="134" t="s">
        <v>720</v>
      </c>
      <c r="B461" s="134" t="s">
        <v>759</v>
      </c>
      <c r="C461" s="134">
        <v>102574</v>
      </c>
      <c r="D461" s="137">
        <v>44330</v>
      </c>
      <c r="E461" s="138">
        <v>115.54</v>
      </c>
      <c r="F461" s="138">
        <v>-87.088899999999995</v>
      </c>
      <c r="G461" s="138">
        <v>-113.39709999999999</v>
      </c>
      <c r="H461" s="138">
        <v>-15.3888</v>
      </c>
      <c r="I461" s="138">
        <v>6.8777999999999997</v>
      </c>
      <c r="J461" s="138">
        <v>17.225899999999999</v>
      </c>
      <c r="K461" s="138">
        <v>9.2955000000000005</v>
      </c>
      <c r="L461" s="138">
        <v>27.5702</v>
      </c>
      <c r="M461" s="138">
        <v>29.739899999999999</v>
      </c>
      <c r="N461" s="138">
        <v>44.634700000000002</v>
      </c>
      <c r="O461" s="138">
        <v>14.933199999999999</v>
      </c>
      <c r="P461" s="138">
        <v>13.0814</v>
      </c>
      <c r="Q461" s="138">
        <v>15.7074</v>
      </c>
      <c r="R461" s="138">
        <v>19.6919</v>
      </c>
      <c r="S461" s="120"/>
      <c r="T461" s="123"/>
      <c r="U461" s="124"/>
      <c r="V461" s="124"/>
      <c r="W461" s="124"/>
      <c r="X461" s="124"/>
      <c r="Y461" s="124"/>
      <c r="Z461" s="124"/>
      <c r="AA461" s="124"/>
      <c r="AB461" s="124"/>
      <c r="AC461" s="124"/>
      <c r="AD461" s="124"/>
      <c r="AE461" s="124"/>
      <c r="AF461" s="124"/>
      <c r="AG461" s="124"/>
      <c r="AH461" s="124"/>
    </row>
    <row r="462" spans="1:34" x14ac:dyDescent="0.3">
      <c r="A462" s="134" t="s">
        <v>720</v>
      </c>
      <c r="B462" s="134" t="s">
        <v>760</v>
      </c>
      <c r="C462" s="134">
        <v>119777</v>
      </c>
      <c r="D462" s="137">
        <v>44330</v>
      </c>
      <c r="E462" s="138">
        <v>120.45099999999999</v>
      </c>
      <c r="F462" s="138">
        <v>-86.256299999999996</v>
      </c>
      <c r="G462" s="138">
        <v>-112.4847</v>
      </c>
      <c r="H462" s="138">
        <v>-14.504899999999999</v>
      </c>
      <c r="I462" s="138">
        <v>7.7502000000000004</v>
      </c>
      <c r="J462" s="138">
        <v>18.023299999999999</v>
      </c>
      <c r="K462" s="138">
        <v>10.0246</v>
      </c>
      <c r="L462" s="138">
        <v>28.303899999999999</v>
      </c>
      <c r="M462" s="138">
        <v>30.508900000000001</v>
      </c>
      <c r="N462" s="138">
        <v>45.468699999999998</v>
      </c>
      <c r="O462" s="138">
        <v>15.6805</v>
      </c>
      <c r="P462" s="138">
        <v>13.8865</v>
      </c>
      <c r="Q462" s="138">
        <v>14.375299999999999</v>
      </c>
      <c r="R462" s="138">
        <v>20.296900000000001</v>
      </c>
      <c r="S462" s="120"/>
      <c r="T462" s="123"/>
      <c r="U462" s="124"/>
      <c r="V462" s="124"/>
      <c r="W462" s="124"/>
      <c r="X462" s="124"/>
      <c r="Y462" s="124"/>
      <c r="Z462" s="124"/>
      <c r="AA462" s="124"/>
      <c r="AB462" s="124"/>
      <c r="AC462" s="124"/>
      <c r="AD462" s="124"/>
      <c r="AE462" s="124"/>
      <c r="AF462" s="124"/>
      <c r="AG462" s="124"/>
      <c r="AH462" s="124"/>
    </row>
    <row r="463" spans="1:34" x14ac:dyDescent="0.3">
      <c r="A463" s="134" t="s">
        <v>720</v>
      </c>
      <c r="B463" s="134" t="s">
        <v>761</v>
      </c>
      <c r="C463" s="134">
        <v>117608</v>
      </c>
      <c r="D463" s="137">
        <v>44330</v>
      </c>
      <c r="E463" s="138">
        <v>22.365400000000001</v>
      </c>
      <c r="F463" s="138">
        <v>-43.632599999999996</v>
      </c>
      <c r="G463" s="138">
        <v>-50.489899999999999</v>
      </c>
      <c r="H463" s="138">
        <v>-7.6822999999999997</v>
      </c>
      <c r="I463" s="138">
        <v>13.0745</v>
      </c>
      <c r="J463" s="138">
        <v>12.669600000000001</v>
      </c>
      <c r="K463" s="138">
        <v>0.80689999999999995</v>
      </c>
      <c r="L463" s="138">
        <v>10.0886</v>
      </c>
      <c r="M463" s="138">
        <v>12.386200000000001</v>
      </c>
      <c r="N463" s="138">
        <v>20.267399999999999</v>
      </c>
      <c r="O463" s="138">
        <v>8.6793999999999993</v>
      </c>
      <c r="P463" s="138">
        <v>9.2959999999999994</v>
      </c>
      <c r="Q463" s="138">
        <v>9.5256000000000007</v>
      </c>
      <c r="R463" s="138">
        <v>10.589</v>
      </c>
      <c r="S463" s="120"/>
      <c r="T463" s="123"/>
      <c r="U463" s="124"/>
      <c r="V463" s="124"/>
      <c r="W463" s="124"/>
      <c r="X463" s="124"/>
      <c r="Y463" s="124"/>
      <c r="Z463" s="124"/>
      <c r="AA463" s="124"/>
      <c r="AB463" s="124"/>
      <c r="AC463" s="124"/>
      <c r="AD463" s="124"/>
      <c r="AE463" s="124"/>
      <c r="AF463" s="124"/>
      <c r="AG463" s="124"/>
      <c r="AH463" s="124"/>
    </row>
    <row r="464" spans="1:34" x14ac:dyDescent="0.3">
      <c r="A464" s="134" t="s">
        <v>720</v>
      </c>
      <c r="B464" s="134" t="s">
        <v>1608</v>
      </c>
      <c r="C464" s="134">
        <v>141072</v>
      </c>
      <c r="D464" s="137">
        <v>44330</v>
      </c>
      <c r="E464" s="138">
        <v>22.188099999999999</v>
      </c>
      <c r="F464" s="138">
        <v>-44.0623</v>
      </c>
      <c r="G464" s="138">
        <v>-50.837299999999999</v>
      </c>
      <c r="H464" s="138">
        <v>-8.0481999999999996</v>
      </c>
      <c r="I464" s="138">
        <v>12.704800000000001</v>
      </c>
      <c r="J464" s="138">
        <v>12.2949</v>
      </c>
      <c r="K464" s="138">
        <v>0.43790000000000001</v>
      </c>
      <c r="L464" s="138">
        <v>9.6983999999999995</v>
      </c>
      <c r="M464" s="138">
        <v>11.9918</v>
      </c>
      <c r="N464" s="138">
        <v>19.870899999999999</v>
      </c>
      <c r="O464" s="138">
        <v>8.4206000000000003</v>
      </c>
      <c r="P464" s="138">
        <v>9.1083999999999996</v>
      </c>
      <c r="Q464" s="138">
        <v>9.3687000000000005</v>
      </c>
      <c r="R464" s="138">
        <v>10.275399999999999</v>
      </c>
      <c r="S464" s="120"/>
      <c r="T464" s="123"/>
      <c r="U464" s="124"/>
      <c r="V464" s="124"/>
      <c r="W464" s="124"/>
      <c r="X464" s="124"/>
      <c r="Y464" s="124"/>
      <c r="Z464" s="124"/>
      <c r="AA464" s="124"/>
      <c r="AB464" s="124"/>
      <c r="AC464" s="124"/>
      <c r="AD464" s="124"/>
      <c r="AE464" s="124"/>
      <c r="AF464" s="124"/>
      <c r="AG464" s="124"/>
      <c r="AH464" s="124"/>
    </row>
    <row r="465" spans="1:34" x14ac:dyDescent="0.3">
      <c r="A465" s="139" t="s">
        <v>27</v>
      </c>
      <c r="B465" s="134"/>
      <c r="C465" s="134"/>
      <c r="D465" s="134"/>
      <c r="E465" s="134"/>
      <c r="F465" s="140">
        <v>-33.91378181818181</v>
      </c>
      <c r="G465" s="140">
        <v>-44.394911363636361</v>
      </c>
      <c r="H465" s="140">
        <v>-2.4178090909090919</v>
      </c>
      <c r="I465" s="140">
        <v>18.129906818181816</v>
      </c>
      <c r="J465" s="140">
        <v>19.764150000000001</v>
      </c>
      <c r="K465" s="140">
        <v>6.9521522727272744</v>
      </c>
      <c r="L465" s="140">
        <v>16.901765909090912</v>
      </c>
      <c r="M465" s="140">
        <v>17.73623409090909</v>
      </c>
      <c r="N465" s="140">
        <v>23.665170454545457</v>
      </c>
      <c r="O465" s="140">
        <v>7.8109315789473674</v>
      </c>
      <c r="P465" s="140">
        <v>8.6727289473684213</v>
      </c>
      <c r="Q465" s="140">
        <v>9.1949113636363649</v>
      </c>
      <c r="R465" s="140">
        <v>9.3285447368421046</v>
      </c>
      <c r="S465" s="120"/>
      <c r="T465" s="123"/>
      <c r="U465" s="124"/>
      <c r="V465" s="124"/>
      <c r="W465" s="124"/>
      <c r="X465" s="124"/>
      <c r="Y465" s="124"/>
      <c r="Z465" s="124"/>
      <c r="AA465" s="124"/>
      <c r="AB465" s="124"/>
      <c r="AC465" s="124"/>
      <c r="AD465" s="124"/>
      <c r="AE465" s="124"/>
      <c r="AF465" s="124"/>
      <c r="AG465" s="124"/>
      <c r="AH465" s="124"/>
    </row>
    <row r="466" spans="1:34" x14ac:dyDescent="0.3">
      <c r="A466" s="139" t="s">
        <v>408</v>
      </c>
      <c r="B466" s="134"/>
      <c r="C466" s="134"/>
      <c r="D466" s="134"/>
      <c r="E466" s="134"/>
      <c r="F466" s="140">
        <v>-33.21855</v>
      </c>
      <c r="G466" s="140">
        <v>-43.5047</v>
      </c>
      <c r="H466" s="140">
        <v>1.6440000000000001</v>
      </c>
      <c r="I466" s="140">
        <v>11.3987</v>
      </c>
      <c r="J466" s="140">
        <v>17.839449999999999</v>
      </c>
      <c r="K466" s="140">
        <v>6.8305000000000007</v>
      </c>
      <c r="L466" s="140">
        <v>15.068849999999999</v>
      </c>
      <c r="M466" s="140">
        <v>16.6267</v>
      </c>
      <c r="N466" s="140">
        <v>23.013449999999999</v>
      </c>
      <c r="O466" s="140">
        <v>8.3037500000000009</v>
      </c>
      <c r="P466" s="140">
        <v>8.3124000000000002</v>
      </c>
      <c r="Q466" s="140">
        <v>9.004999999999999</v>
      </c>
      <c r="R466" s="140">
        <v>9.224499999999999</v>
      </c>
      <c r="S466" s="120"/>
      <c r="T466" s="123"/>
      <c r="U466" s="124"/>
      <c r="V466" s="124"/>
      <c r="W466" s="124"/>
      <c r="X466" s="124"/>
      <c r="Y466" s="124"/>
      <c r="Z466" s="124"/>
      <c r="AA466" s="124"/>
      <c r="AB466" s="124"/>
      <c r="AC466" s="124"/>
      <c r="AD466" s="124"/>
      <c r="AE466" s="124"/>
      <c r="AF466" s="124"/>
      <c r="AG466" s="124"/>
      <c r="AH466" s="124"/>
    </row>
    <row r="467" spans="1:34" x14ac:dyDescent="0.3">
      <c r="A467" s="132"/>
      <c r="B467" s="128"/>
      <c r="C467" s="128"/>
      <c r="D467" s="128"/>
      <c r="E467" s="128"/>
      <c r="F467" s="133"/>
      <c r="G467" s="133"/>
      <c r="H467" s="133"/>
      <c r="I467" s="133"/>
      <c r="J467" s="133"/>
      <c r="K467" s="133"/>
      <c r="L467" s="133"/>
      <c r="M467" s="133"/>
      <c r="N467" s="133"/>
      <c r="O467" s="133"/>
      <c r="P467" s="133"/>
      <c r="Q467" s="133"/>
      <c r="R467" s="133"/>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36" t="s">
        <v>762</v>
      </c>
      <c r="B468" s="136"/>
      <c r="C468" s="136"/>
      <c r="D468" s="136"/>
      <c r="E468" s="136"/>
      <c r="F468" s="136"/>
      <c r="G468" s="136"/>
      <c r="H468" s="136"/>
      <c r="I468" s="136"/>
      <c r="J468" s="136"/>
      <c r="K468" s="136"/>
      <c r="L468" s="136"/>
      <c r="M468" s="136"/>
      <c r="N468" s="136"/>
      <c r="O468" s="136"/>
      <c r="P468" s="136"/>
      <c r="Q468" s="136"/>
      <c r="R468" s="136"/>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34" t="s">
        <v>763</v>
      </c>
      <c r="B469" s="134" t="s">
        <v>764</v>
      </c>
      <c r="C469" s="134">
        <v>101738</v>
      </c>
      <c r="D469" s="137">
        <v>44330</v>
      </c>
      <c r="E469" s="138">
        <v>209.91</v>
      </c>
      <c r="F469" s="138">
        <v>-0.91110000000000002</v>
      </c>
      <c r="G469" s="138">
        <v>-1.7091000000000001</v>
      </c>
      <c r="H469" s="138">
        <v>0.61350000000000005</v>
      </c>
      <c r="I469" s="138">
        <v>3.1295999999999999</v>
      </c>
      <c r="J469" s="138">
        <v>5.8654000000000002</v>
      </c>
      <c r="K469" s="138">
        <v>9.4763999999999999</v>
      </c>
      <c r="L469" s="138">
        <v>23.2011</v>
      </c>
      <c r="M469" s="138">
        <v>30.980899999999998</v>
      </c>
      <c r="N469" s="138">
        <v>62.594900000000003</v>
      </c>
      <c r="O469" s="138">
        <v>6.5232000000000001</v>
      </c>
      <c r="P469" s="138">
        <v>10.3301</v>
      </c>
      <c r="Q469" s="138">
        <v>18.131799999999998</v>
      </c>
      <c r="R469" s="138">
        <v>17.559000000000001</v>
      </c>
      <c r="S469" s="119"/>
      <c r="T469" s="119"/>
      <c r="U469" s="119"/>
      <c r="V469" s="119"/>
      <c r="W469" s="119"/>
      <c r="X469" s="119"/>
      <c r="Y469" s="119"/>
      <c r="Z469" s="119"/>
      <c r="AA469" s="119"/>
      <c r="AB469" s="119"/>
      <c r="AC469" s="119"/>
      <c r="AD469" s="119"/>
      <c r="AE469" s="119"/>
      <c r="AF469" s="119"/>
      <c r="AG469" s="119"/>
      <c r="AH469" s="119"/>
    </row>
    <row r="470" spans="1:34" x14ac:dyDescent="0.3">
      <c r="A470" s="134" t="s">
        <v>763</v>
      </c>
      <c r="B470" s="134" t="s">
        <v>765</v>
      </c>
      <c r="C470" s="134">
        <v>119507</v>
      </c>
      <c r="D470" s="137">
        <v>44330</v>
      </c>
      <c r="E470" s="138">
        <v>223.35</v>
      </c>
      <c r="F470" s="138">
        <v>-0.90949999999999998</v>
      </c>
      <c r="G470" s="138">
        <v>-1.7032</v>
      </c>
      <c r="H470" s="138">
        <v>0.62170000000000003</v>
      </c>
      <c r="I470" s="138">
        <v>3.1543999999999999</v>
      </c>
      <c r="J470" s="138">
        <v>5.9234</v>
      </c>
      <c r="K470" s="138">
        <v>9.6357999999999997</v>
      </c>
      <c r="L470" s="138">
        <v>23.588999999999999</v>
      </c>
      <c r="M470" s="138">
        <v>31.637899999999998</v>
      </c>
      <c r="N470" s="138">
        <v>63.734299999999998</v>
      </c>
      <c r="O470" s="138">
        <v>7.2408000000000001</v>
      </c>
      <c r="P470" s="138">
        <v>11.1364</v>
      </c>
      <c r="Q470" s="138">
        <v>10.6881</v>
      </c>
      <c r="R470" s="138">
        <v>18.340900000000001</v>
      </c>
      <c r="S470" s="122"/>
      <c r="T470" s="122"/>
      <c r="U470" s="122"/>
      <c r="V470" s="122"/>
      <c r="W470" s="122"/>
      <c r="X470" s="122"/>
      <c r="Y470" s="122"/>
      <c r="Z470" s="122"/>
      <c r="AA470" s="122"/>
      <c r="AB470" s="122"/>
      <c r="AC470" s="122"/>
      <c r="AD470" s="122"/>
      <c r="AE470" s="122"/>
      <c r="AF470" s="122"/>
      <c r="AG470" s="122"/>
      <c r="AH470" s="122"/>
    </row>
    <row r="471" spans="1:34" x14ac:dyDescent="0.3">
      <c r="A471" s="134" t="s">
        <v>763</v>
      </c>
      <c r="B471" s="134" t="s">
        <v>1870</v>
      </c>
      <c r="C471" s="134">
        <v>148609</v>
      </c>
      <c r="D471" s="137">
        <v>44330</v>
      </c>
      <c r="E471" s="138">
        <v>11.327</v>
      </c>
      <c r="F471" s="138">
        <v>-0.5706</v>
      </c>
      <c r="G471" s="138">
        <v>-0.79700000000000004</v>
      </c>
      <c r="H471" s="138">
        <v>1.2696000000000001</v>
      </c>
      <c r="I471" s="138">
        <v>3.5091000000000001</v>
      </c>
      <c r="J471" s="138">
        <v>5.0255000000000001</v>
      </c>
      <c r="K471" s="138">
        <v>4.6566999999999998</v>
      </c>
      <c r="L471" s="138"/>
      <c r="M471" s="138"/>
      <c r="N471" s="138"/>
      <c r="O471" s="138"/>
      <c r="P471" s="138"/>
      <c r="Q471" s="138">
        <v>13.27</v>
      </c>
      <c r="R471" s="138"/>
      <c r="S471" s="120"/>
      <c r="T471" s="123"/>
      <c r="U471" s="124"/>
      <c r="V471" s="124"/>
      <c r="W471" s="124"/>
      <c r="X471" s="124"/>
      <c r="Y471" s="124"/>
      <c r="Z471" s="124"/>
      <c r="AA471" s="124"/>
      <c r="AB471" s="124"/>
      <c r="AC471" s="124"/>
      <c r="AD471" s="124"/>
      <c r="AE471" s="124"/>
      <c r="AF471" s="124"/>
      <c r="AG471" s="124"/>
      <c r="AH471" s="124"/>
    </row>
    <row r="472" spans="1:34" x14ac:dyDescent="0.3">
      <c r="A472" s="134" t="s">
        <v>763</v>
      </c>
      <c r="B472" s="134" t="s">
        <v>1871</v>
      </c>
      <c r="C472" s="134">
        <v>148610</v>
      </c>
      <c r="D472" s="137">
        <v>44330</v>
      </c>
      <c r="E472" s="138">
        <v>11.247999999999999</v>
      </c>
      <c r="F472" s="138">
        <v>-0.58330000000000004</v>
      </c>
      <c r="G472" s="138">
        <v>-0.82</v>
      </c>
      <c r="H472" s="138">
        <v>1.2330000000000001</v>
      </c>
      <c r="I472" s="138">
        <v>3.4298999999999999</v>
      </c>
      <c r="J472" s="138">
        <v>4.8666999999999998</v>
      </c>
      <c r="K472" s="138">
        <v>4.2060000000000004</v>
      </c>
      <c r="L472" s="138"/>
      <c r="M472" s="138"/>
      <c r="N472" s="138"/>
      <c r="O472" s="138"/>
      <c r="P472" s="138"/>
      <c r="Q472" s="138">
        <v>12.48</v>
      </c>
      <c r="R472" s="138"/>
      <c r="S472" s="120"/>
      <c r="T472" s="123"/>
      <c r="U472" s="124"/>
      <c r="V472" s="124"/>
      <c r="W472" s="124"/>
      <c r="X472" s="124"/>
      <c r="Y472" s="124"/>
      <c r="Z472" s="124"/>
      <c r="AA472" s="124"/>
      <c r="AB472" s="124"/>
      <c r="AC472" s="124"/>
      <c r="AD472" s="124"/>
      <c r="AE472" s="124"/>
      <c r="AF472" s="124"/>
      <c r="AG472" s="124"/>
      <c r="AH472" s="124"/>
    </row>
    <row r="473" spans="1:34" x14ac:dyDescent="0.3">
      <c r="A473" s="134" t="s">
        <v>763</v>
      </c>
      <c r="B473" s="134" t="s">
        <v>766</v>
      </c>
      <c r="C473" s="134">
        <v>129310</v>
      </c>
      <c r="D473" s="137">
        <v>44330</v>
      </c>
      <c r="E473" s="138">
        <v>20.84</v>
      </c>
      <c r="F473" s="138">
        <v>-1.2789999999999999</v>
      </c>
      <c r="G473" s="138">
        <v>-1.837</v>
      </c>
      <c r="H473" s="138">
        <v>0</v>
      </c>
      <c r="I473" s="138">
        <v>4.3042999999999996</v>
      </c>
      <c r="J473" s="138">
        <v>5.5724</v>
      </c>
      <c r="K473" s="138">
        <v>8.5982000000000003</v>
      </c>
      <c r="L473" s="138">
        <v>33.1629</v>
      </c>
      <c r="M473" s="138">
        <v>40.526000000000003</v>
      </c>
      <c r="N473" s="138">
        <v>77.060299999999998</v>
      </c>
      <c r="O473" s="138">
        <v>5.4307999999999996</v>
      </c>
      <c r="P473" s="138">
        <v>12.301299999999999</v>
      </c>
      <c r="Q473" s="138">
        <v>11.059799999999999</v>
      </c>
      <c r="R473" s="138">
        <v>13.366</v>
      </c>
      <c r="S473" s="120"/>
      <c r="T473" s="123"/>
      <c r="U473" s="124"/>
      <c r="V473" s="124"/>
      <c r="W473" s="124"/>
      <c r="X473" s="124"/>
      <c r="Y473" s="124"/>
      <c r="Z473" s="124"/>
      <c r="AA473" s="124"/>
      <c r="AB473" s="124"/>
      <c r="AC473" s="124"/>
      <c r="AD473" s="124"/>
      <c r="AE473" s="124"/>
      <c r="AF473" s="124"/>
      <c r="AG473" s="124"/>
      <c r="AH473" s="124"/>
    </row>
    <row r="474" spans="1:34" x14ac:dyDescent="0.3">
      <c r="A474" s="134" t="s">
        <v>763</v>
      </c>
      <c r="B474" s="134" t="s">
        <v>767</v>
      </c>
      <c r="C474" s="134">
        <v>129312</v>
      </c>
      <c r="D474" s="137">
        <v>44330</v>
      </c>
      <c r="E474" s="138">
        <v>21.97</v>
      </c>
      <c r="F474" s="138">
        <v>-1.2584</v>
      </c>
      <c r="G474" s="138">
        <v>-1.7881</v>
      </c>
      <c r="H474" s="138">
        <v>4.5499999999999999E-2</v>
      </c>
      <c r="I474" s="138">
        <v>4.3704999999999998</v>
      </c>
      <c r="J474" s="138">
        <v>5.6757999999999997</v>
      </c>
      <c r="K474" s="138">
        <v>8.8702000000000005</v>
      </c>
      <c r="L474" s="138">
        <v>33.881799999999998</v>
      </c>
      <c r="M474" s="138">
        <v>41.4681</v>
      </c>
      <c r="N474" s="138">
        <v>78.617900000000006</v>
      </c>
      <c r="O474" s="138">
        <v>6.3148</v>
      </c>
      <c r="P474" s="138">
        <v>13.1645</v>
      </c>
      <c r="Q474" s="138">
        <v>11.900700000000001</v>
      </c>
      <c r="R474" s="138">
        <v>14.301399999999999</v>
      </c>
      <c r="S474" s="120"/>
      <c r="T474" s="123"/>
      <c r="U474" s="124"/>
      <c r="V474" s="124"/>
      <c r="W474" s="124"/>
      <c r="X474" s="124"/>
      <c r="Y474" s="124"/>
      <c r="Z474" s="124"/>
      <c r="AA474" s="124"/>
      <c r="AB474" s="124"/>
      <c r="AC474" s="124"/>
      <c r="AD474" s="124"/>
      <c r="AE474" s="124"/>
      <c r="AF474" s="124"/>
      <c r="AG474" s="124"/>
      <c r="AH474" s="124"/>
    </row>
    <row r="475" spans="1:34" x14ac:dyDescent="0.3">
      <c r="A475" s="134" t="s">
        <v>763</v>
      </c>
      <c r="B475" s="134" t="s">
        <v>768</v>
      </c>
      <c r="C475" s="134">
        <v>145750</v>
      </c>
      <c r="D475" s="137">
        <v>44330</v>
      </c>
      <c r="E475" s="138">
        <v>14.77</v>
      </c>
      <c r="F475" s="138">
        <v>-0.87250000000000005</v>
      </c>
      <c r="G475" s="138">
        <v>-1.3360000000000001</v>
      </c>
      <c r="H475" s="138">
        <v>0</v>
      </c>
      <c r="I475" s="138">
        <v>1.0951</v>
      </c>
      <c r="J475" s="138">
        <v>2.1438000000000001</v>
      </c>
      <c r="K475" s="138">
        <v>0.95689999999999997</v>
      </c>
      <c r="L475" s="138">
        <v>17.595500000000001</v>
      </c>
      <c r="M475" s="138">
        <v>26.999099999999999</v>
      </c>
      <c r="N475" s="138">
        <v>54.497900000000001</v>
      </c>
      <c r="O475" s="138"/>
      <c r="P475" s="138"/>
      <c r="Q475" s="138">
        <v>17.667300000000001</v>
      </c>
      <c r="R475" s="138">
        <v>21.620999999999999</v>
      </c>
      <c r="S475" s="120"/>
      <c r="T475" s="123"/>
      <c r="U475" s="124"/>
      <c r="V475" s="124"/>
      <c r="W475" s="124"/>
      <c r="X475" s="124"/>
      <c r="Y475" s="124"/>
      <c r="Z475" s="124"/>
      <c r="AA475" s="124"/>
      <c r="AB475" s="124"/>
      <c r="AC475" s="124"/>
      <c r="AD475" s="124"/>
      <c r="AE475" s="124"/>
      <c r="AF475" s="124"/>
      <c r="AG475" s="124"/>
      <c r="AH475" s="124"/>
    </row>
    <row r="476" spans="1:34" x14ac:dyDescent="0.3">
      <c r="A476" s="134" t="s">
        <v>763</v>
      </c>
      <c r="B476" s="134" t="s">
        <v>769</v>
      </c>
      <c r="C476" s="134">
        <v>145747</v>
      </c>
      <c r="D476" s="137">
        <v>44330</v>
      </c>
      <c r="E476" s="138">
        <v>14.28</v>
      </c>
      <c r="F476" s="138">
        <v>-0.9022</v>
      </c>
      <c r="G476" s="138">
        <v>-1.3130999999999999</v>
      </c>
      <c r="H476" s="138">
        <v>0</v>
      </c>
      <c r="I476" s="138">
        <v>1.1331</v>
      </c>
      <c r="J476" s="138">
        <v>2.0729000000000002</v>
      </c>
      <c r="K476" s="138">
        <v>0.70520000000000005</v>
      </c>
      <c r="L476" s="138">
        <v>17.049199999999999</v>
      </c>
      <c r="M476" s="138">
        <v>26.148399999999999</v>
      </c>
      <c r="N476" s="138">
        <v>53.054699999999997</v>
      </c>
      <c r="O476" s="138"/>
      <c r="P476" s="138"/>
      <c r="Q476" s="138">
        <v>16.0229</v>
      </c>
      <c r="R476" s="138">
        <v>20.010400000000001</v>
      </c>
      <c r="S476" s="120"/>
      <c r="T476" s="123"/>
      <c r="U476" s="124"/>
      <c r="V476" s="124"/>
      <c r="W476" s="124"/>
      <c r="X476" s="124"/>
      <c r="Y476" s="124"/>
      <c r="Z476" s="124"/>
      <c r="AA476" s="124"/>
      <c r="AB476" s="124"/>
      <c r="AC476" s="124"/>
      <c r="AD476" s="124"/>
      <c r="AE476" s="124"/>
      <c r="AF476" s="124"/>
      <c r="AG476" s="124"/>
      <c r="AH476" s="124"/>
    </row>
    <row r="477" spans="1:34" x14ac:dyDescent="0.3">
      <c r="A477" s="134" t="s">
        <v>763</v>
      </c>
      <c r="B477" s="134" t="s">
        <v>770</v>
      </c>
      <c r="C477" s="134">
        <v>102807</v>
      </c>
      <c r="D477" s="137">
        <v>44330</v>
      </c>
      <c r="E477" s="138">
        <v>71.89</v>
      </c>
      <c r="F477" s="138">
        <v>-0.56710000000000005</v>
      </c>
      <c r="G477" s="138">
        <v>-1.5475000000000001</v>
      </c>
      <c r="H477" s="138">
        <v>-1.2907</v>
      </c>
      <c r="I477" s="138">
        <v>0.47520000000000001</v>
      </c>
      <c r="J477" s="138">
        <v>2.2471999999999999</v>
      </c>
      <c r="K477" s="138">
        <v>1.6544000000000001</v>
      </c>
      <c r="L477" s="138">
        <v>21.0473</v>
      </c>
      <c r="M477" s="138">
        <v>32.6873</v>
      </c>
      <c r="N477" s="138">
        <v>58.557600000000001</v>
      </c>
      <c r="O477" s="138">
        <v>10.470700000000001</v>
      </c>
      <c r="P477" s="138">
        <v>16.7883</v>
      </c>
      <c r="Q477" s="138">
        <v>12.6265</v>
      </c>
      <c r="R477" s="138">
        <v>18.213899999999999</v>
      </c>
      <c r="S477" s="120"/>
      <c r="T477" s="123"/>
      <c r="U477" s="124"/>
      <c r="V477" s="124"/>
      <c r="W477" s="124"/>
      <c r="X477" s="124"/>
      <c r="Y477" s="124"/>
      <c r="Z477" s="124"/>
      <c r="AA477" s="124"/>
      <c r="AB477" s="124"/>
      <c r="AC477" s="124"/>
      <c r="AD477" s="124"/>
      <c r="AE477" s="124"/>
      <c r="AF477" s="124"/>
      <c r="AG477" s="124"/>
      <c r="AH477" s="124"/>
    </row>
    <row r="478" spans="1:34" x14ac:dyDescent="0.3">
      <c r="A478" s="134" t="s">
        <v>763</v>
      </c>
      <c r="B478" s="134" t="s">
        <v>771</v>
      </c>
      <c r="C478" s="134">
        <v>119438</v>
      </c>
      <c r="D478" s="137">
        <v>44330</v>
      </c>
      <c r="E478" s="138">
        <v>75.08</v>
      </c>
      <c r="F478" s="138">
        <v>-0.55630000000000002</v>
      </c>
      <c r="G478" s="138">
        <v>-1.5472999999999999</v>
      </c>
      <c r="H478" s="138">
        <v>-1.2885</v>
      </c>
      <c r="I478" s="138">
        <v>0.48180000000000001</v>
      </c>
      <c r="J478" s="138">
        <v>2.2749000000000001</v>
      </c>
      <c r="K478" s="138">
        <v>1.762</v>
      </c>
      <c r="L478" s="138">
        <v>21.292400000000001</v>
      </c>
      <c r="M478" s="138">
        <v>33.120600000000003</v>
      </c>
      <c r="N478" s="138">
        <v>59.304099999999998</v>
      </c>
      <c r="O478" s="138">
        <v>11.163600000000001</v>
      </c>
      <c r="P478" s="138">
        <v>17.369199999999999</v>
      </c>
      <c r="Q478" s="138">
        <v>13.27</v>
      </c>
      <c r="R478" s="138">
        <v>18.847300000000001</v>
      </c>
      <c r="S478" s="120"/>
      <c r="T478" s="123"/>
      <c r="U478" s="124"/>
      <c r="V478" s="124"/>
      <c r="W478" s="124"/>
      <c r="X478" s="124"/>
      <c r="Y478" s="124"/>
      <c r="Z478" s="124"/>
      <c r="AA478" s="124"/>
      <c r="AB478" s="124"/>
      <c r="AC478" s="124"/>
      <c r="AD478" s="124"/>
      <c r="AE478" s="124"/>
      <c r="AF478" s="124"/>
      <c r="AG478" s="124"/>
      <c r="AH478" s="124"/>
    </row>
    <row r="479" spans="1:34" x14ac:dyDescent="0.3">
      <c r="A479" s="134" t="s">
        <v>763</v>
      </c>
      <c r="B479" s="134" t="s">
        <v>772</v>
      </c>
      <c r="C479" s="134">
        <v>103678</v>
      </c>
      <c r="D479" s="137">
        <v>44330</v>
      </c>
      <c r="E479" s="138">
        <v>65.574200000000005</v>
      </c>
      <c r="F479" s="138">
        <v>-1.4488000000000001</v>
      </c>
      <c r="G479" s="138">
        <v>-1.5181</v>
      </c>
      <c r="H479" s="138">
        <v>3.6600000000000001E-2</v>
      </c>
      <c r="I479" s="138">
        <v>0.86180000000000001</v>
      </c>
      <c r="J479" s="138">
        <v>2.8132999999999999</v>
      </c>
      <c r="K479" s="138">
        <v>7.1150000000000002</v>
      </c>
      <c r="L479" s="138">
        <v>31.755800000000001</v>
      </c>
      <c r="M479" s="138">
        <v>46.262300000000003</v>
      </c>
      <c r="N479" s="138">
        <v>81.002200000000002</v>
      </c>
      <c r="O479" s="138">
        <v>10.718299999999999</v>
      </c>
      <c r="P479" s="138">
        <v>15.0472</v>
      </c>
      <c r="Q479" s="138">
        <v>13.357100000000001</v>
      </c>
      <c r="R479" s="138">
        <v>20.545400000000001</v>
      </c>
      <c r="S479" s="120"/>
      <c r="T479" s="123"/>
      <c r="U479" s="124"/>
      <c r="V479" s="124"/>
      <c r="W479" s="124"/>
      <c r="X479" s="124"/>
      <c r="Y479" s="124"/>
      <c r="Z479" s="124"/>
      <c r="AA479" s="124"/>
      <c r="AB479" s="124"/>
      <c r="AC479" s="124"/>
      <c r="AD479" s="124"/>
      <c r="AE479" s="124"/>
      <c r="AF479" s="124"/>
      <c r="AG479" s="124"/>
      <c r="AH479" s="124"/>
    </row>
    <row r="480" spans="1:34" x14ac:dyDescent="0.3">
      <c r="A480" s="134" t="s">
        <v>763</v>
      </c>
      <c r="B480" s="134" t="s">
        <v>773</v>
      </c>
      <c r="C480" s="134">
        <v>118527</v>
      </c>
      <c r="D480" s="137">
        <v>44330</v>
      </c>
      <c r="E480" s="138">
        <v>69.4482</v>
      </c>
      <c r="F480" s="138">
        <v>-1.4451000000000001</v>
      </c>
      <c r="G480" s="138">
        <v>-1.5125</v>
      </c>
      <c r="H480" s="138">
        <v>4.9799999999999997E-2</v>
      </c>
      <c r="I480" s="138">
        <v>0.88829999999999998</v>
      </c>
      <c r="J480" s="138">
        <v>2.8736000000000002</v>
      </c>
      <c r="K480" s="138">
        <v>7.3131000000000004</v>
      </c>
      <c r="L480" s="138">
        <v>32.279499999999999</v>
      </c>
      <c r="M480" s="138">
        <v>47.221200000000003</v>
      </c>
      <c r="N480" s="138">
        <v>82.745000000000005</v>
      </c>
      <c r="O480" s="138">
        <v>11.632400000000001</v>
      </c>
      <c r="P480" s="138">
        <v>15.941800000000001</v>
      </c>
      <c r="Q480" s="138">
        <v>13.894399999999999</v>
      </c>
      <c r="R480" s="138">
        <v>21.657900000000001</v>
      </c>
      <c r="S480" s="120"/>
      <c r="T480" s="123"/>
      <c r="U480" s="124"/>
      <c r="V480" s="124"/>
      <c r="W480" s="124"/>
      <c r="X480" s="124"/>
      <c r="Y480" s="124"/>
      <c r="Z480" s="124"/>
      <c r="AA480" s="124"/>
      <c r="AB480" s="124"/>
      <c r="AC480" s="124"/>
      <c r="AD480" s="124"/>
      <c r="AE480" s="124"/>
      <c r="AF480" s="124"/>
      <c r="AG480" s="124"/>
      <c r="AH480" s="124"/>
    </row>
    <row r="481" spans="1:34" x14ac:dyDescent="0.3">
      <c r="A481" s="134" t="s">
        <v>763</v>
      </c>
      <c r="B481" s="134" t="s">
        <v>774</v>
      </c>
      <c r="C481" s="134">
        <v>120749</v>
      </c>
      <c r="D481" s="137">
        <v>44330</v>
      </c>
      <c r="E481" s="138">
        <v>92.421700000000001</v>
      </c>
      <c r="F481" s="138">
        <v>-0.76049999999999995</v>
      </c>
      <c r="G481" s="138">
        <v>-2.0701000000000001</v>
      </c>
      <c r="H481" s="138">
        <v>-0.39219999999999999</v>
      </c>
      <c r="I481" s="138">
        <v>3.3812000000000002</v>
      </c>
      <c r="J481" s="138">
        <v>4.8387000000000002</v>
      </c>
      <c r="K481" s="138">
        <v>7.3712999999999997</v>
      </c>
      <c r="L481" s="138">
        <v>25.005500000000001</v>
      </c>
      <c r="M481" s="138">
        <v>32.311700000000002</v>
      </c>
      <c r="N481" s="138">
        <v>63.5062</v>
      </c>
      <c r="O481" s="138">
        <v>11.836499999999999</v>
      </c>
      <c r="P481" s="138">
        <v>14.7997</v>
      </c>
      <c r="Q481" s="138">
        <v>12.378</v>
      </c>
      <c r="R481" s="138">
        <v>18.885200000000001</v>
      </c>
      <c r="S481" s="120"/>
      <c r="T481" s="123"/>
      <c r="U481" s="124"/>
      <c r="V481" s="124"/>
      <c r="W481" s="124"/>
      <c r="X481" s="124"/>
      <c r="Y481" s="124"/>
      <c r="Z481" s="124"/>
      <c r="AA481" s="124"/>
      <c r="AB481" s="124"/>
      <c r="AC481" s="124"/>
      <c r="AD481" s="124"/>
      <c r="AE481" s="124"/>
      <c r="AF481" s="124"/>
      <c r="AG481" s="124"/>
      <c r="AH481" s="124"/>
    </row>
    <row r="482" spans="1:34" x14ac:dyDescent="0.3">
      <c r="A482" s="134" t="s">
        <v>763</v>
      </c>
      <c r="B482" s="134" t="s">
        <v>775</v>
      </c>
      <c r="C482" s="134">
        <v>103026</v>
      </c>
      <c r="D482" s="137">
        <v>44330</v>
      </c>
      <c r="E482" s="138">
        <v>87.820999999999998</v>
      </c>
      <c r="F482" s="138">
        <v>-0.76359999999999995</v>
      </c>
      <c r="G482" s="138">
        <v>-2.0747</v>
      </c>
      <c r="H482" s="138">
        <v>-0.4027</v>
      </c>
      <c r="I482" s="138">
        <v>3.3597000000000001</v>
      </c>
      <c r="J482" s="138">
        <v>4.7891000000000004</v>
      </c>
      <c r="K482" s="138">
        <v>7.2157999999999998</v>
      </c>
      <c r="L482" s="138">
        <v>24.648499999999999</v>
      </c>
      <c r="M482" s="138">
        <v>31.745899999999999</v>
      </c>
      <c r="N482" s="138">
        <v>62.582099999999997</v>
      </c>
      <c r="O482" s="138">
        <v>11.1816</v>
      </c>
      <c r="P482" s="138">
        <v>14.1053</v>
      </c>
      <c r="Q482" s="138">
        <v>14.504799999999999</v>
      </c>
      <c r="R482" s="138">
        <v>18.2194</v>
      </c>
      <c r="S482" s="120"/>
      <c r="T482" s="123"/>
      <c r="U482" s="124"/>
      <c r="V482" s="124"/>
      <c r="W482" s="124"/>
      <c r="X482" s="124"/>
      <c r="Y482" s="124"/>
      <c r="Z482" s="124"/>
      <c r="AA482" s="124"/>
      <c r="AB482" s="124"/>
      <c r="AC482" s="124"/>
      <c r="AD482" s="124"/>
      <c r="AE482" s="124"/>
      <c r="AF482" s="124"/>
      <c r="AG482" s="124"/>
      <c r="AH482" s="124"/>
    </row>
    <row r="483" spans="1:34" x14ac:dyDescent="0.3">
      <c r="A483" s="139" t="s">
        <v>27</v>
      </c>
      <c r="B483" s="134"/>
      <c r="C483" s="134"/>
      <c r="D483" s="134"/>
      <c r="E483" s="134"/>
      <c r="F483" s="140">
        <v>-0.91628571428571426</v>
      </c>
      <c r="G483" s="140">
        <v>-1.5409785714285713</v>
      </c>
      <c r="H483" s="140">
        <v>3.5400000000000029E-2</v>
      </c>
      <c r="I483" s="140">
        <v>2.3981428571428571</v>
      </c>
      <c r="J483" s="140">
        <v>4.0701928571428576</v>
      </c>
      <c r="K483" s="140">
        <v>5.6812142857142875</v>
      </c>
      <c r="L483" s="140">
        <v>25.375708333333332</v>
      </c>
      <c r="M483" s="140">
        <v>35.092450000000007</v>
      </c>
      <c r="N483" s="140">
        <v>66.438100000000006</v>
      </c>
      <c r="O483" s="140">
        <v>9.2512700000000017</v>
      </c>
      <c r="P483" s="140">
        <v>14.098380000000001</v>
      </c>
      <c r="Q483" s="140">
        <v>13.660814285714284</v>
      </c>
      <c r="R483" s="140">
        <v>18.463983333333335</v>
      </c>
      <c r="S483" s="120"/>
      <c r="T483" s="123"/>
      <c r="U483" s="124"/>
      <c r="V483" s="124"/>
      <c r="W483" s="124"/>
      <c r="X483" s="124"/>
      <c r="Y483" s="124"/>
      <c r="Z483" s="124"/>
      <c r="AA483" s="124"/>
      <c r="AB483" s="124"/>
      <c r="AC483" s="124"/>
      <c r="AD483" s="124"/>
      <c r="AE483" s="124"/>
      <c r="AF483" s="124"/>
      <c r="AG483" s="124"/>
      <c r="AH483" s="124"/>
    </row>
    <row r="484" spans="1:34" x14ac:dyDescent="0.3">
      <c r="A484" s="139" t="s">
        <v>408</v>
      </c>
      <c r="B484" s="134"/>
      <c r="C484" s="134"/>
      <c r="D484" s="134"/>
      <c r="E484" s="134"/>
      <c r="F484" s="140">
        <v>-0.88735000000000008</v>
      </c>
      <c r="G484" s="140">
        <v>-1.5474000000000001</v>
      </c>
      <c r="H484" s="140">
        <v>1.83E-2</v>
      </c>
      <c r="I484" s="140">
        <v>3.1419999999999999</v>
      </c>
      <c r="J484" s="140">
        <v>4.8139000000000003</v>
      </c>
      <c r="K484" s="140">
        <v>7.1654</v>
      </c>
      <c r="L484" s="140">
        <v>24.118749999999999</v>
      </c>
      <c r="M484" s="140">
        <v>32.499499999999998</v>
      </c>
      <c r="N484" s="140">
        <v>63.050550000000001</v>
      </c>
      <c r="O484" s="140">
        <v>10.5945</v>
      </c>
      <c r="P484" s="140">
        <v>14.452500000000001</v>
      </c>
      <c r="Q484" s="140">
        <v>13.27</v>
      </c>
      <c r="R484" s="140">
        <v>18.594100000000001</v>
      </c>
      <c r="S484" s="120"/>
      <c r="T484" s="123"/>
      <c r="U484" s="124"/>
      <c r="V484" s="124"/>
      <c r="W484" s="124"/>
      <c r="X484" s="124"/>
      <c r="Y484" s="124"/>
      <c r="Z484" s="124"/>
      <c r="AA484" s="124"/>
      <c r="AB484" s="124"/>
      <c r="AC484" s="124"/>
      <c r="AD484" s="124"/>
      <c r="AE484" s="124"/>
      <c r="AF484" s="124"/>
      <c r="AG484" s="124"/>
      <c r="AH484" s="124"/>
    </row>
    <row r="485" spans="1:34" x14ac:dyDescent="0.3">
      <c r="A485" s="132"/>
      <c r="B485" s="128"/>
      <c r="C485" s="128"/>
      <c r="D485" s="128"/>
      <c r="E485" s="128"/>
      <c r="F485" s="133"/>
      <c r="G485" s="133"/>
      <c r="H485" s="133"/>
      <c r="I485" s="133"/>
      <c r="J485" s="133"/>
      <c r="K485" s="133"/>
      <c r="L485" s="133"/>
      <c r="M485" s="133"/>
      <c r="N485" s="133"/>
      <c r="O485" s="133"/>
      <c r="P485" s="133"/>
      <c r="Q485" s="133"/>
      <c r="R485" s="133"/>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36" t="s">
        <v>383</v>
      </c>
      <c r="B486" s="136"/>
      <c r="C486" s="136"/>
      <c r="D486" s="136"/>
      <c r="E486" s="136"/>
      <c r="F486" s="136"/>
      <c r="G486" s="136"/>
      <c r="H486" s="136"/>
      <c r="I486" s="136"/>
      <c r="J486" s="136"/>
      <c r="K486" s="136"/>
      <c r="L486" s="136"/>
      <c r="M486" s="136"/>
      <c r="N486" s="136"/>
      <c r="O486" s="136"/>
      <c r="P486" s="136"/>
      <c r="Q486" s="136"/>
      <c r="R486" s="136"/>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34" t="s">
        <v>358</v>
      </c>
      <c r="B487" s="134" t="s">
        <v>53</v>
      </c>
      <c r="C487" s="134">
        <v>119505</v>
      </c>
      <c r="D487" s="137">
        <v>44330</v>
      </c>
      <c r="E487" s="138">
        <v>36.476900000000001</v>
      </c>
      <c r="F487" s="138">
        <v>2.3016999999999999</v>
      </c>
      <c r="G487" s="138">
        <v>1.2342</v>
      </c>
      <c r="H487" s="138">
        <v>4.7788000000000004</v>
      </c>
      <c r="I487" s="138">
        <v>8.4901</v>
      </c>
      <c r="J487" s="138">
        <v>7.2218999999999998</v>
      </c>
      <c r="K487" s="138">
        <v>8.7401999999999997</v>
      </c>
      <c r="L487" s="138">
        <v>6.3025000000000002</v>
      </c>
      <c r="M487" s="138">
        <v>6.7525000000000004</v>
      </c>
      <c r="N487" s="138">
        <v>10.660500000000001</v>
      </c>
      <c r="O487" s="138">
        <v>6.0298999999999996</v>
      </c>
      <c r="P487" s="138">
        <v>6.0647000000000002</v>
      </c>
      <c r="Q487" s="138">
        <v>7.8143000000000002</v>
      </c>
      <c r="R487" s="138">
        <v>5.5335000000000001</v>
      </c>
      <c r="S487" s="119"/>
      <c r="T487" s="119"/>
      <c r="U487" s="119"/>
      <c r="V487" s="119"/>
      <c r="W487" s="119"/>
      <c r="X487" s="119"/>
      <c r="Y487" s="119"/>
      <c r="Z487" s="119"/>
      <c r="AA487" s="119"/>
      <c r="AB487" s="119"/>
      <c r="AC487" s="119"/>
      <c r="AD487" s="119"/>
      <c r="AE487" s="119"/>
      <c r="AF487" s="119"/>
      <c r="AG487" s="119"/>
      <c r="AH487" s="119"/>
    </row>
    <row r="488" spans="1:34" x14ac:dyDescent="0.3">
      <c r="A488" s="134" t="s">
        <v>358</v>
      </c>
      <c r="B488" s="134" t="s">
        <v>82</v>
      </c>
      <c r="C488" s="134">
        <v>111848</v>
      </c>
      <c r="D488" s="137">
        <v>44330</v>
      </c>
      <c r="E488" s="138">
        <v>24.096399999999999</v>
      </c>
      <c r="F488" s="138">
        <v>1.6664000000000001</v>
      </c>
      <c r="G488" s="138">
        <v>0.60589999999999999</v>
      </c>
      <c r="H488" s="138">
        <v>4.1797000000000004</v>
      </c>
      <c r="I488" s="138">
        <v>7.8678999999999997</v>
      </c>
      <c r="J488" s="138">
        <v>6.6848999999999998</v>
      </c>
      <c r="K488" s="138">
        <v>8.2753999999999994</v>
      </c>
      <c r="L488" s="138">
        <v>5.7515999999999998</v>
      </c>
      <c r="M488" s="138">
        <v>6.1665999999999999</v>
      </c>
      <c r="N488" s="138">
        <v>10.0398</v>
      </c>
      <c r="O488" s="138">
        <v>5.4340000000000002</v>
      </c>
      <c r="P488" s="138">
        <v>5.4626000000000001</v>
      </c>
      <c r="Q488" s="138">
        <v>7.5347</v>
      </c>
      <c r="R488" s="138">
        <v>4.9339000000000004</v>
      </c>
      <c r="S488" s="122"/>
      <c r="T488" s="122"/>
      <c r="U488" s="122"/>
      <c r="V488" s="122"/>
      <c r="W488" s="122"/>
      <c r="X488" s="122"/>
      <c r="Y488" s="122"/>
      <c r="Z488" s="122"/>
      <c r="AA488" s="122"/>
      <c r="AB488" s="122"/>
      <c r="AC488" s="122"/>
      <c r="AD488" s="122"/>
      <c r="AE488" s="122"/>
      <c r="AF488" s="122"/>
      <c r="AG488" s="122"/>
      <c r="AH488" s="122"/>
    </row>
    <row r="489" spans="1:34" x14ac:dyDescent="0.3">
      <c r="A489" s="134" t="s">
        <v>358</v>
      </c>
      <c r="B489" s="134" t="s">
        <v>83</v>
      </c>
      <c r="C489" s="134">
        <v>102767</v>
      </c>
      <c r="D489" s="137">
        <v>44330</v>
      </c>
      <c r="E489" s="138">
        <v>34.839300000000001</v>
      </c>
      <c r="F489" s="138">
        <v>1.6763999999999999</v>
      </c>
      <c r="G489" s="138">
        <v>0.62860000000000005</v>
      </c>
      <c r="H489" s="138">
        <v>4.1790000000000003</v>
      </c>
      <c r="I489" s="138">
        <v>7.8813000000000004</v>
      </c>
      <c r="J489" s="138">
        <v>6.6917</v>
      </c>
      <c r="K489" s="138">
        <v>8.2866</v>
      </c>
      <c r="L489" s="138">
        <v>5.7643000000000004</v>
      </c>
      <c r="M489" s="138">
        <v>6.1782000000000004</v>
      </c>
      <c r="N489" s="138">
        <v>10.050700000000001</v>
      </c>
      <c r="O489" s="138">
        <v>5.4391999999999996</v>
      </c>
      <c r="P489" s="138">
        <v>5.4656000000000002</v>
      </c>
      <c r="Q489" s="138">
        <v>7.7903000000000002</v>
      </c>
      <c r="R489" s="138">
        <v>4.9413999999999998</v>
      </c>
      <c r="S489" s="120" t="s">
        <v>2008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34" t="s">
        <v>358</v>
      </c>
      <c r="B490" s="134" t="s">
        <v>54</v>
      </c>
      <c r="C490" s="134">
        <v>147808</v>
      </c>
      <c r="D490" s="137">
        <v>44330</v>
      </c>
      <c r="E490" s="138">
        <v>1.4522999999999999</v>
      </c>
      <c r="F490" s="138">
        <v>0</v>
      </c>
      <c r="G490" s="138">
        <v>0</v>
      </c>
      <c r="H490" s="138">
        <v>0</v>
      </c>
      <c r="I490" s="138">
        <v>0</v>
      </c>
      <c r="J490" s="138">
        <v>0</v>
      </c>
      <c r="K490" s="138">
        <v>0</v>
      </c>
      <c r="L490" s="138">
        <v>0</v>
      </c>
      <c r="M490" s="138">
        <v>0</v>
      </c>
      <c r="N490" s="138">
        <v>0</v>
      </c>
      <c r="O490" s="138"/>
      <c r="P490" s="138"/>
      <c r="Q490" s="138">
        <v>-17.001000000000001</v>
      </c>
      <c r="R490" s="138"/>
      <c r="S490" s="120" t="s">
        <v>2008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34" t="s">
        <v>358</v>
      </c>
      <c r="B491" s="134" t="s">
        <v>84</v>
      </c>
      <c r="C491" s="134">
        <v>147807</v>
      </c>
      <c r="D491" s="137">
        <v>44330</v>
      </c>
      <c r="E491" s="138">
        <v>0.96740000000000004</v>
      </c>
      <c r="F491" s="138">
        <v>0</v>
      </c>
      <c r="G491" s="138">
        <v>0</v>
      </c>
      <c r="H491" s="138">
        <v>0</v>
      </c>
      <c r="I491" s="138">
        <v>0</v>
      </c>
      <c r="J491" s="138">
        <v>0</v>
      </c>
      <c r="K491" s="138">
        <v>0</v>
      </c>
      <c r="L491" s="138">
        <v>0</v>
      </c>
      <c r="M491" s="138">
        <v>0</v>
      </c>
      <c r="N491" s="138">
        <v>0</v>
      </c>
      <c r="O491" s="138"/>
      <c r="P491" s="138"/>
      <c r="Q491" s="138">
        <v>-16.997299999999999</v>
      </c>
      <c r="R491" s="138"/>
      <c r="S491" s="120" t="s">
        <v>2008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34" t="s">
        <v>358</v>
      </c>
      <c r="B492" s="134" t="s">
        <v>85</v>
      </c>
      <c r="C492" s="134">
        <v>147804</v>
      </c>
      <c r="D492" s="137">
        <v>44330</v>
      </c>
      <c r="E492" s="138">
        <v>1.3985000000000001</v>
      </c>
      <c r="F492" s="138">
        <v>0</v>
      </c>
      <c r="G492" s="138">
        <v>0</v>
      </c>
      <c r="H492" s="138">
        <v>0</v>
      </c>
      <c r="I492" s="138">
        <v>0</v>
      </c>
      <c r="J492" s="138">
        <v>0</v>
      </c>
      <c r="K492" s="138">
        <v>0</v>
      </c>
      <c r="L492" s="138">
        <v>0</v>
      </c>
      <c r="M492" s="138">
        <v>0</v>
      </c>
      <c r="N492" s="138">
        <v>0</v>
      </c>
      <c r="O492" s="138"/>
      <c r="P492" s="138"/>
      <c r="Q492" s="138">
        <v>-16.998899999999999</v>
      </c>
      <c r="R492" s="138"/>
      <c r="S492" s="120" t="s">
        <v>2008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34" t="s">
        <v>358</v>
      </c>
      <c r="B493" s="134" t="s">
        <v>55</v>
      </c>
      <c r="C493" s="134">
        <v>120451</v>
      </c>
      <c r="D493" s="137">
        <v>44330</v>
      </c>
      <c r="E493" s="138">
        <v>25.154499999999999</v>
      </c>
      <c r="F493" s="138">
        <v>0.2177</v>
      </c>
      <c r="G493" s="138">
        <v>-0.58040000000000003</v>
      </c>
      <c r="H493" s="138">
        <v>4.8966000000000003</v>
      </c>
      <c r="I493" s="138">
        <v>10.3432</v>
      </c>
      <c r="J493" s="138">
        <v>3.7898000000000001</v>
      </c>
      <c r="K493" s="138">
        <v>10.3657</v>
      </c>
      <c r="L493" s="138">
        <v>3.5472999999999999</v>
      </c>
      <c r="M493" s="138">
        <v>5.2325999999999997</v>
      </c>
      <c r="N493" s="138">
        <v>7.8666</v>
      </c>
      <c r="O493" s="138">
        <v>10.6266</v>
      </c>
      <c r="P493" s="138">
        <v>9.3290000000000006</v>
      </c>
      <c r="Q493" s="138">
        <v>9.6280999999999999</v>
      </c>
      <c r="R493" s="138">
        <v>11.220700000000001</v>
      </c>
      <c r="S493" s="120" t="s">
        <v>2008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34" t="s">
        <v>358</v>
      </c>
      <c r="B494" s="134" t="s">
        <v>86</v>
      </c>
      <c r="C494" s="134">
        <v>115068</v>
      </c>
      <c r="D494" s="137">
        <v>44330</v>
      </c>
      <c r="E494" s="138">
        <v>23.2409</v>
      </c>
      <c r="F494" s="138">
        <v>-0.157</v>
      </c>
      <c r="G494" s="138">
        <v>-0.99460000000000004</v>
      </c>
      <c r="H494" s="138">
        <v>4.4909999999999997</v>
      </c>
      <c r="I494" s="138">
        <v>9.9319000000000006</v>
      </c>
      <c r="J494" s="138">
        <v>3.3717999999999999</v>
      </c>
      <c r="K494" s="138">
        <v>9.9595000000000002</v>
      </c>
      <c r="L494" s="138">
        <v>3.1322000000000001</v>
      </c>
      <c r="M494" s="138">
        <v>4.8052000000000001</v>
      </c>
      <c r="N494" s="138">
        <v>7.4231999999999996</v>
      </c>
      <c r="O494" s="138">
        <v>9.9466999999999999</v>
      </c>
      <c r="P494" s="138">
        <v>8.5373999999999999</v>
      </c>
      <c r="Q494" s="138">
        <v>8.7491000000000003</v>
      </c>
      <c r="R494" s="138">
        <v>10.6511</v>
      </c>
      <c r="S494" s="120" t="s">
        <v>2008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34" t="s">
        <v>358</v>
      </c>
      <c r="B495" s="134" t="s">
        <v>87</v>
      </c>
      <c r="C495" s="134">
        <v>117631</v>
      </c>
      <c r="D495" s="137">
        <v>44330</v>
      </c>
      <c r="E495" s="138">
        <v>18.446899999999999</v>
      </c>
      <c r="F495" s="138">
        <v>0.49469999999999997</v>
      </c>
      <c r="G495" s="138">
        <v>-5.2740999999999998</v>
      </c>
      <c r="H495" s="138">
        <v>0.67849999999999999</v>
      </c>
      <c r="I495" s="138">
        <v>8.1946999999999992</v>
      </c>
      <c r="J495" s="138">
        <v>7.9950000000000001</v>
      </c>
      <c r="K495" s="138">
        <v>4.3007999999999997</v>
      </c>
      <c r="L495" s="138">
        <v>7.5785</v>
      </c>
      <c r="M495" s="138">
        <v>7.0509000000000004</v>
      </c>
      <c r="N495" s="138">
        <v>5.7396000000000003</v>
      </c>
      <c r="O495" s="138">
        <v>4.2573999999999996</v>
      </c>
      <c r="P495" s="138">
        <v>5.4329000000000001</v>
      </c>
      <c r="Q495" s="138">
        <v>7.1414</v>
      </c>
      <c r="R495" s="138">
        <v>3.6412</v>
      </c>
      <c r="S495" s="120"/>
      <c r="T495" s="123"/>
      <c r="U495" s="124"/>
      <c r="V495" s="124"/>
      <c r="W495" s="124"/>
      <c r="X495" s="124"/>
      <c r="Y495" s="124"/>
      <c r="Z495" s="124"/>
      <c r="AA495" s="124"/>
      <c r="AB495" s="124"/>
      <c r="AC495" s="124"/>
      <c r="AD495" s="124"/>
      <c r="AE495" s="124"/>
      <c r="AF495" s="124"/>
      <c r="AG495" s="124"/>
      <c r="AH495" s="124"/>
    </row>
    <row r="496" spans="1:34" x14ac:dyDescent="0.3">
      <c r="A496" s="134" t="s">
        <v>358</v>
      </c>
      <c r="B496" s="134" t="s">
        <v>56</v>
      </c>
      <c r="C496" s="134">
        <v>119337</v>
      </c>
      <c r="D496" s="137">
        <v>44330</v>
      </c>
      <c r="E496" s="138">
        <v>19.496500000000001</v>
      </c>
      <c r="F496" s="138">
        <v>0.84250000000000003</v>
      </c>
      <c r="G496" s="138">
        <v>-4.9903000000000004</v>
      </c>
      <c r="H496" s="138">
        <v>0.98970000000000002</v>
      </c>
      <c r="I496" s="138">
        <v>8.5056999999999992</v>
      </c>
      <c r="J496" s="138">
        <v>8.3032000000000004</v>
      </c>
      <c r="K496" s="138">
        <v>4.6281999999999996</v>
      </c>
      <c r="L496" s="138">
        <v>7.9177999999999997</v>
      </c>
      <c r="M496" s="138">
        <v>7.3954000000000004</v>
      </c>
      <c r="N496" s="138">
        <v>6.0867000000000004</v>
      </c>
      <c r="O496" s="138">
        <v>4.6840999999999999</v>
      </c>
      <c r="P496" s="138">
        <v>5.9652000000000003</v>
      </c>
      <c r="Q496" s="138">
        <v>7.6368999999999998</v>
      </c>
      <c r="R496" s="138">
        <v>4.0229999999999997</v>
      </c>
      <c r="S496" s="120"/>
      <c r="T496" s="123"/>
      <c r="U496" s="124"/>
      <c r="V496" s="124"/>
      <c r="W496" s="124"/>
      <c r="X496" s="124"/>
      <c r="Y496" s="124"/>
      <c r="Z496" s="124"/>
      <c r="AA496" s="124"/>
      <c r="AB496" s="124"/>
      <c r="AC496" s="124"/>
      <c r="AD496" s="124"/>
      <c r="AE496" s="124"/>
      <c r="AF496" s="124"/>
      <c r="AG496" s="124"/>
      <c r="AH496" s="124"/>
    </row>
    <row r="497" spans="1:34" x14ac:dyDescent="0.3">
      <c r="A497" s="134" t="s">
        <v>358</v>
      </c>
      <c r="B497" s="134" t="s">
        <v>88</v>
      </c>
      <c r="C497" s="134">
        <v>117957</v>
      </c>
      <c r="D497" s="137">
        <v>44330</v>
      </c>
      <c r="E497" s="138">
        <v>36.202599999999997</v>
      </c>
      <c r="F497" s="138">
        <v>-20.4941</v>
      </c>
      <c r="G497" s="138">
        <v>-6.5163000000000002</v>
      </c>
      <c r="H497" s="138">
        <v>-4.0297000000000001</v>
      </c>
      <c r="I497" s="138">
        <v>4.2557999999999998</v>
      </c>
      <c r="J497" s="138">
        <v>8.7179000000000002</v>
      </c>
      <c r="K497" s="138">
        <v>4.5175000000000001</v>
      </c>
      <c r="L497" s="138">
        <v>0.83609999999999995</v>
      </c>
      <c r="M497" s="138">
        <v>2.9645000000000001</v>
      </c>
      <c r="N497" s="138">
        <v>3.2988</v>
      </c>
      <c r="O497" s="138">
        <v>7.1360999999999999</v>
      </c>
      <c r="P497" s="138">
        <v>6.9593999999999996</v>
      </c>
      <c r="Q497" s="138">
        <v>8.0336999999999996</v>
      </c>
      <c r="R497" s="138">
        <v>7.1718000000000002</v>
      </c>
      <c r="S497" s="120" t="s">
        <v>2005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34" t="s">
        <v>358</v>
      </c>
      <c r="B498" s="134" t="s">
        <v>57</v>
      </c>
      <c r="C498" s="134">
        <v>119992</v>
      </c>
      <c r="D498" s="137">
        <v>44330</v>
      </c>
      <c r="E498" s="138">
        <v>38.6297</v>
      </c>
      <c r="F498" s="138">
        <v>-19.160699999999999</v>
      </c>
      <c r="G498" s="138">
        <v>-5.1946000000000003</v>
      </c>
      <c r="H498" s="138">
        <v>-2.6981999999999999</v>
      </c>
      <c r="I498" s="138">
        <v>5.5933999999999999</v>
      </c>
      <c r="J498" s="138">
        <v>10.0563</v>
      </c>
      <c r="K498" s="138">
        <v>5.8680000000000003</v>
      </c>
      <c r="L498" s="138">
        <v>2.1031</v>
      </c>
      <c r="M498" s="138">
        <v>4.2108999999999996</v>
      </c>
      <c r="N498" s="138">
        <v>4.5045999999999999</v>
      </c>
      <c r="O498" s="138">
        <v>8.2218999999999998</v>
      </c>
      <c r="P498" s="138">
        <v>7.9718999999999998</v>
      </c>
      <c r="Q498" s="138">
        <v>8.7199000000000009</v>
      </c>
      <c r="R498" s="138">
        <v>8.2607999999999997</v>
      </c>
      <c r="S498" s="120" t="s">
        <v>2005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34" t="s">
        <v>358</v>
      </c>
      <c r="B499" s="134" t="s">
        <v>404</v>
      </c>
      <c r="C499" s="134">
        <v>113526</v>
      </c>
      <c r="D499" s="137">
        <v>44330</v>
      </c>
      <c r="E499" s="138">
        <v>25.302399999999999</v>
      </c>
      <c r="F499" s="138">
        <v>-19.669599999999999</v>
      </c>
      <c r="G499" s="138">
        <v>-5.7194000000000003</v>
      </c>
      <c r="H499" s="138">
        <v>-3.2128000000000001</v>
      </c>
      <c r="I499" s="138">
        <v>5.0898000000000003</v>
      </c>
      <c r="J499" s="138">
        <v>9.5596999999999994</v>
      </c>
      <c r="K499" s="138">
        <v>5.3638000000000003</v>
      </c>
      <c r="L499" s="138">
        <v>1.5922000000000001</v>
      </c>
      <c r="M499" s="138">
        <v>3.6884999999999999</v>
      </c>
      <c r="N499" s="138">
        <v>3.9617</v>
      </c>
      <c r="O499" s="138">
        <v>7.72</v>
      </c>
      <c r="P499" s="138">
        <v>7.5255000000000001</v>
      </c>
      <c r="Q499" s="138">
        <v>7.8693999999999997</v>
      </c>
      <c r="R499" s="138">
        <v>7.7346000000000004</v>
      </c>
      <c r="S499" s="120" t="s">
        <v>2008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34" t="s">
        <v>358</v>
      </c>
      <c r="B500" s="134" t="s">
        <v>58</v>
      </c>
      <c r="C500" s="134">
        <v>118284</v>
      </c>
      <c r="D500" s="137">
        <v>44330</v>
      </c>
      <c r="E500" s="138">
        <v>25.273</v>
      </c>
      <c r="F500" s="138">
        <v>-0.86650000000000005</v>
      </c>
      <c r="G500" s="138">
        <v>4.8099999999999997E-2</v>
      </c>
      <c r="H500" s="138">
        <v>2.1053000000000002</v>
      </c>
      <c r="I500" s="138">
        <v>5.8000999999999996</v>
      </c>
      <c r="J500" s="138">
        <v>3.9582000000000002</v>
      </c>
      <c r="K500" s="138">
        <v>2.7887</v>
      </c>
      <c r="L500" s="138">
        <v>1.7005999999999999</v>
      </c>
      <c r="M500" s="138">
        <v>3.2702</v>
      </c>
      <c r="N500" s="138">
        <v>4.6604999999999999</v>
      </c>
      <c r="O500" s="138">
        <v>8.3181999999999992</v>
      </c>
      <c r="P500" s="138">
        <v>8.0381</v>
      </c>
      <c r="Q500" s="138">
        <v>8.7080000000000002</v>
      </c>
      <c r="R500" s="138">
        <v>8.8383000000000003</v>
      </c>
      <c r="S500" s="120" t="s">
        <v>2008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34" t="s">
        <v>358</v>
      </c>
      <c r="B501" s="134" t="s">
        <v>89</v>
      </c>
      <c r="C501" s="134">
        <v>111962</v>
      </c>
      <c r="D501" s="137">
        <v>44330</v>
      </c>
      <c r="E501" s="138">
        <v>23.9663</v>
      </c>
      <c r="F501" s="138">
        <v>-1.8273999999999999</v>
      </c>
      <c r="G501" s="138">
        <v>-0.91369999999999996</v>
      </c>
      <c r="H501" s="138">
        <v>1.1315999999999999</v>
      </c>
      <c r="I501" s="138">
        <v>4.8170999999999999</v>
      </c>
      <c r="J501" s="138">
        <v>2.9727999999999999</v>
      </c>
      <c r="K501" s="138">
        <v>1.7684</v>
      </c>
      <c r="L501" s="138">
        <v>0.71130000000000004</v>
      </c>
      <c r="M501" s="138">
        <v>2.3132000000000001</v>
      </c>
      <c r="N501" s="138">
        <v>3.7035</v>
      </c>
      <c r="O501" s="138">
        <v>7.3974000000000002</v>
      </c>
      <c r="P501" s="138">
        <v>7.2206000000000001</v>
      </c>
      <c r="Q501" s="138">
        <v>7.5772000000000004</v>
      </c>
      <c r="R501" s="138">
        <v>7.9029999999999996</v>
      </c>
      <c r="S501" s="120" t="s">
        <v>2008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34" t="s">
        <v>358</v>
      </c>
      <c r="B502" s="134" t="s">
        <v>59</v>
      </c>
      <c r="C502" s="134">
        <v>119239</v>
      </c>
      <c r="D502" s="137">
        <v>44330</v>
      </c>
      <c r="E502" s="138">
        <v>2733.9398999999999</v>
      </c>
      <c r="F502" s="138">
        <v>-18.1249</v>
      </c>
      <c r="G502" s="138">
        <v>-5.0391000000000004</v>
      </c>
      <c r="H502" s="138">
        <v>-1.8779999999999999</v>
      </c>
      <c r="I502" s="138">
        <v>10.0364</v>
      </c>
      <c r="J502" s="138">
        <v>7.5835999999999997</v>
      </c>
      <c r="K502" s="138">
        <v>6.7046000000000001</v>
      </c>
      <c r="L502" s="138">
        <v>2.2494000000000001</v>
      </c>
      <c r="M502" s="138">
        <v>4.0622999999999996</v>
      </c>
      <c r="N502" s="138">
        <v>5.4607000000000001</v>
      </c>
      <c r="O502" s="138">
        <v>10.3104</v>
      </c>
      <c r="P502" s="138">
        <v>8.4847999999999999</v>
      </c>
      <c r="Q502" s="138">
        <v>8.9491999999999994</v>
      </c>
      <c r="R502" s="138">
        <v>11.435</v>
      </c>
      <c r="S502" s="120" t="s">
        <v>2005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34" t="s">
        <v>358</v>
      </c>
      <c r="B503" s="134" t="s">
        <v>90</v>
      </c>
      <c r="C503" s="134">
        <v>105669</v>
      </c>
      <c r="D503" s="137">
        <v>44330</v>
      </c>
      <c r="E503" s="138">
        <v>2634.9801000000002</v>
      </c>
      <c r="F503" s="138">
        <v>-18.7441</v>
      </c>
      <c r="G503" s="138">
        <v>-5.6586999999999996</v>
      </c>
      <c r="H503" s="138">
        <v>-2.4977</v>
      </c>
      <c r="I503" s="138">
        <v>9.4141999999999992</v>
      </c>
      <c r="J503" s="138">
        <v>6.9489999999999998</v>
      </c>
      <c r="K503" s="138">
        <v>6.0522999999999998</v>
      </c>
      <c r="L503" s="138">
        <v>1.5813999999999999</v>
      </c>
      <c r="M503" s="138">
        <v>3.3915999999999999</v>
      </c>
      <c r="N503" s="138">
        <v>4.7861000000000002</v>
      </c>
      <c r="O503" s="138">
        <v>9.6606000000000005</v>
      </c>
      <c r="P503" s="138">
        <v>7.9496000000000002</v>
      </c>
      <c r="Q503" s="138">
        <v>7.1525999999999996</v>
      </c>
      <c r="R503" s="138">
        <v>10.7255</v>
      </c>
      <c r="S503" s="120" t="s">
        <v>2005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34" t="s">
        <v>358</v>
      </c>
      <c r="B504" s="134" t="s">
        <v>92</v>
      </c>
      <c r="C504" s="134">
        <v>100499</v>
      </c>
      <c r="D504" s="137">
        <v>44330</v>
      </c>
      <c r="E504" s="138">
        <v>72.155600000000007</v>
      </c>
      <c r="F504" s="138">
        <v>5.0346000000000002</v>
      </c>
      <c r="G504" s="138">
        <v>3.4744999999999999</v>
      </c>
      <c r="H504" s="138">
        <v>11.863899999999999</v>
      </c>
      <c r="I504" s="138">
        <v>8.0425000000000004</v>
      </c>
      <c r="J504" s="138">
        <v>14.392200000000001</v>
      </c>
      <c r="K504" s="138">
        <v>18.736000000000001</v>
      </c>
      <c r="L504" s="138">
        <v>16.593</v>
      </c>
      <c r="M504" s="138">
        <v>12.2563</v>
      </c>
      <c r="N504" s="138">
        <v>10.2272</v>
      </c>
      <c r="O504" s="138">
        <v>5.5738000000000003</v>
      </c>
      <c r="P504" s="138">
        <v>6.8943000000000003</v>
      </c>
      <c r="Q504" s="138">
        <v>8.5060000000000002</v>
      </c>
      <c r="R504" s="138">
        <v>3.8814000000000002</v>
      </c>
      <c r="S504" s="120" t="s">
        <v>2005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34" t="s">
        <v>358</v>
      </c>
      <c r="B505" s="134" t="s">
        <v>61</v>
      </c>
      <c r="C505" s="134">
        <v>118495</v>
      </c>
      <c r="D505" s="137">
        <v>44330</v>
      </c>
      <c r="E505" s="138">
        <v>77.132599999999996</v>
      </c>
      <c r="F505" s="138">
        <v>5.0174000000000003</v>
      </c>
      <c r="G505" s="138">
        <v>3.4554</v>
      </c>
      <c r="H505" s="138">
        <v>11.857200000000001</v>
      </c>
      <c r="I505" s="138">
        <v>8.0388999999999999</v>
      </c>
      <c r="J505" s="138">
        <v>14.3904</v>
      </c>
      <c r="K505" s="138">
        <v>18.992000000000001</v>
      </c>
      <c r="L505" s="138">
        <v>17.159300000000002</v>
      </c>
      <c r="M505" s="138">
        <v>12.929</v>
      </c>
      <c r="N505" s="138">
        <v>10.9588</v>
      </c>
      <c r="O505" s="138">
        <v>6.4442000000000004</v>
      </c>
      <c r="P505" s="138">
        <v>7.8061999999999996</v>
      </c>
      <c r="Q505" s="138">
        <v>8.4967000000000006</v>
      </c>
      <c r="R505" s="138">
        <v>4.6737000000000002</v>
      </c>
      <c r="S505" s="120" t="s">
        <v>2005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34" t="s">
        <v>358</v>
      </c>
      <c r="B506" s="134" t="s">
        <v>365</v>
      </c>
      <c r="C506" s="134">
        <v>147981</v>
      </c>
      <c r="D506" s="137"/>
      <c r="E506" s="138"/>
      <c r="F506" s="138"/>
      <c r="G506" s="138"/>
      <c r="H506" s="138"/>
      <c r="I506" s="138"/>
      <c r="J506" s="138"/>
      <c r="K506" s="138"/>
      <c r="L506" s="138"/>
      <c r="M506" s="138"/>
      <c r="N506" s="138"/>
      <c r="O506" s="138"/>
      <c r="P506" s="138"/>
      <c r="Q506" s="138"/>
      <c r="R506" s="138"/>
      <c r="S506" s="120" t="s">
        <v>2005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34" t="s">
        <v>358</v>
      </c>
      <c r="B507" s="134" t="s">
        <v>361</v>
      </c>
      <c r="C507" s="134">
        <v>147982</v>
      </c>
      <c r="D507" s="137"/>
      <c r="E507" s="138"/>
      <c r="F507" s="138"/>
      <c r="G507" s="138"/>
      <c r="H507" s="138"/>
      <c r="I507" s="138"/>
      <c r="J507" s="138"/>
      <c r="K507" s="138"/>
      <c r="L507" s="138"/>
      <c r="M507" s="138"/>
      <c r="N507" s="138"/>
      <c r="O507" s="138"/>
      <c r="P507" s="138"/>
      <c r="Q507" s="138"/>
      <c r="R507" s="138"/>
      <c r="S507" s="120" t="s">
        <v>2005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34" t="s">
        <v>358</v>
      </c>
      <c r="B508" s="134" t="s">
        <v>366</v>
      </c>
      <c r="C508" s="134">
        <v>147987</v>
      </c>
      <c r="D508" s="137"/>
      <c r="E508" s="138"/>
      <c r="F508" s="138"/>
      <c r="G508" s="138"/>
      <c r="H508" s="138"/>
      <c r="I508" s="138"/>
      <c r="J508" s="138"/>
      <c r="K508" s="138"/>
      <c r="L508" s="138"/>
      <c r="M508" s="138"/>
      <c r="N508" s="138"/>
      <c r="O508" s="138"/>
      <c r="P508" s="138"/>
      <c r="Q508" s="138"/>
      <c r="R508" s="138"/>
      <c r="S508" s="120" t="s">
        <v>2005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34" t="s">
        <v>358</v>
      </c>
      <c r="B509" s="134" t="s">
        <v>362</v>
      </c>
      <c r="C509" s="134">
        <v>147988</v>
      </c>
      <c r="D509" s="137"/>
      <c r="E509" s="138"/>
      <c r="F509" s="138"/>
      <c r="G509" s="138"/>
      <c r="H509" s="138"/>
      <c r="I509" s="138"/>
      <c r="J509" s="138"/>
      <c r="K509" s="138"/>
      <c r="L509" s="138"/>
      <c r="M509" s="138"/>
      <c r="N509" s="138"/>
      <c r="O509" s="138"/>
      <c r="P509" s="138"/>
      <c r="Q509" s="138"/>
      <c r="R509" s="138"/>
      <c r="S509" s="120" t="s">
        <v>2005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34" t="s">
        <v>358</v>
      </c>
      <c r="B510" s="134" t="s">
        <v>405</v>
      </c>
      <c r="C510" s="134">
        <v>148307</v>
      </c>
      <c r="D510" s="137"/>
      <c r="E510" s="138"/>
      <c r="F510" s="138"/>
      <c r="G510" s="138"/>
      <c r="H510" s="138"/>
      <c r="I510" s="138"/>
      <c r="J510" s="138"/>
      <c r="K510" s="138"/>
      <c r="L510" s="138"/>
      <c r="M510" s="138"/>
      <c r="N510" s="138"/>
      <c r="O510" s="138"/>
      <c r="P510" s="138"/>
      <c r="Q510" s="138"/>
      <c r="R510" s="138"/>
      <c r="S510" s="120" t="s">
        <v>2005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34" t="s">
        <v>358</v>
      </c>
      <c r="B511" s="134" t="s">
        <v>406</v>
      </c>
      <c r="C511" s="134">
        <v>148308</v>
      </c>
      <c r="D511" s="137"/>
      <c r="E511" s="138"/>
      <c r="F511" s="138"/>
      <c r="G511" s="138"/>
      <c r="H511" s="138"/>
      <c r="I511" s="138"/>
      <c r="J511" s="138"/>
      <c r="K511" s="138"/>
      <c r="L511" s="138"/>
      <c r="M511" s="138"/>
      <c r="N511" s="138"/>
      <c r="O511" s="138"/>
      <c r="P511" s="138"/>
      <c r="Q511" s="138"/>
      <c r="R511" s="138"/>
      <c r="S511" s="120" t="s">
        <v>2005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34" t="s">
        <v>358</v>
      </c>
      <c r="B512" s="134" t="s">
        <v>93</v>
      </c>
      <c r="C512" s="134">
        <v>101872</v>
      </c>
      <c r="D512" s="137">
        <v>44330</v>
      </c>
      <c r="E512" s="138">
        <v>68.274600000000007</v>
      </c>
      <c r="F512" s="138">
        <v>-1.9511000000000001</v>
      </c>
      <c r="G512" s="138">
        <v>-0.89090000000000003</v>
      </c>
      <c r="H512" s="138">
        <v>3.3702000000000001</v>
      </c>
      <c r="I512" s="138">
        <v>8.2858999999999998</v>
      </c>
      <c r="J512" s="138">
        <v>6.5968999999999998</v>
      </c>
      <c r="K512" s="138">
        <v>2.9674</v>
      </c>
      <c r="L512" s="138">
        <v>2.1612</v>
      </c>
      <c r="M512" s="138">
        <v>3.7507999999999999</v>
      </c>
      <c r="N512" s="138">
        <v>6.1630000000000003</v>
      </c>
      <c r="O512" s="138">
        <v>5.5098000000000003</v>
      </c>
      <c r="P512" s="138">
        <v>5.7168999999999999</v>
      </c>
      <c r="Q512" s="138">
        <v>8.3112999999999992</v>
      </c>
      <c r="R512" s="138">
        <v>7.3585000000000003</v>
      </c>
      <c r="S512" s="120" t="s">
        <v>2005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34" t="s">
        <v>358</v>
      </c>
      <c r="B513" s="134" t="s">
        <v>62</v>
      </c>
      <c r="C513" s="134">
        <v>119075</v>
      </c>
      <c r="D513" s="137">
        <v>44330</v>
      </c>
      <c r="E513" s="138">
        <v>72.513400000000004</v>
      </c>
      <c r="F513" s="138">
        <v>-1.4343999999999999</v>
      </c>
      <c r="G513" s="138">
        <v>-0.4027</v>
      </c>
      <c r="H513" s="138">
        <v>3.8138999999999998</v>
      </c>
      <c r="I513" s="138">
        <v>8.7190999999999992</v>
      </c>
      <c r="J513" s="138">
        <v>6.8567</v>
      </c>
      <c r="K513" s="138">
        <v>3.2936999999999999</v>
      </c>
      <c r="L513" s="138">
        <v>2.6347</v>
      </c>
      <c r="M513" s="138">
        <v>4.2839</v>
      </c>
      <c r="N513" s="138">
        <v>6.7289000000000003</v>
      </c>
      <c r="O513" s="138">
        <v>6.1764999999999999</v>
      </c>
      <c r="P513" s="138">
        <v>6.3948999999999998</v>
      </c>
      <c r="Q513" s="138">
        <v>7.8672000000000004</v>
      </c>
      <c r="R513" s="138">
        <v>8.0630000000000006</v>
      </c>
      <c r="S513" s="120" t="s">
        <v>2005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34" t="s">
        <v>358</v>
      </c>
      <c r="B514" s="134" t="s">
        <v>94</v>
      </c>
      <c r="C514" s="134"/>
      <c r="D514" s="137">
        <v>44330</v>
      </c>
      <c r="E514" s="138">
        <v>68.274600000000007</v>
      </c>
      <c r="F514" s="138">
        <v>-1.9511000000000001</v>
      </c>
      <c r="G514" s="138">
        <v>-0.89090000000000003</v>
      </c>
      <c r="H514" s="138">
        <v>3.3702000000000001</v>
      </c>
      <c r="I514" s="138">
        <v>8.2858999999999998</v>
      </c>
      <c r="J514" s="138">
        <v>6.5968999999999998</v>
      </c>
      <c r="K514" s="138">
        <v>2.9674</v>
      </c>
      <c r="L514" s="138">
        <v>2.1612</v>
      </c>
      <c r="M514" s="138">
        <v>3.7507999999999999</v>
      </c>
      <c r="N514" s="138">
        <v>6.1630000000000003</v>
      </c>
      <c r="O514" s="138">
        <v>5.5098000000000003</v>
      </c>
      <c r="P514" s="138">
        <v>5.7168999999999999</v>
      </c>
      <c r="Q514" s="138">
        <v>8.3112999999999992</v>
      </c>
      <c r="R514" s="138">
        <v>7.3585000000000003</v>
      </c>
      <c r="S514" s="120" t="s">
        <v>2008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34" t="s">
        <v>358</v>
      </c>
      <c r="B515" s="134" t="s">
        <v>95</v>
      </c>
      <c r="C515" s="134"/>
      <c r="D515" s="137">
        <v>44330</v>
      </c>
      <c r="E515" s="138">
        <v>68.274600000000007</v>
      </c>
      <c r="F515" s="138">
        <v>-1.9511000000000001</v>
      </c>
      <c r="G515" s="138">
        <v>-0.89090000000000003</v>
      </c>
      <c r="H515" s="138">
        <v>3.3702000000000001</v>
      </c>
      <c r="I515" s="138">
        <v>8.2858999999999998</v>
      </c>
      <c r="J515" s="138">
        <v>6.5968999999999998</v>
      </c>
      <c r="K515" s="138">
        <v>2.9674</v>
      </c>
      <c r="L515" s="138">
        <v>2.1612</v>
      </c>
      <c r="M515" s="138">
        <v>3.7507999999999999</v>
      </c>
      <c r="N515" s="138">
        <v>6.1630000000000003</v>
      </c>
      <c r="O515" s="138">
        <v>5.5098000000000003</v>
      </c>
      <c r="P515" s="138">
        <v>5.7168999999999999</v>
      </c>
      <c r="Q515" s="138">
        <v>8.3112999999999992</v>
      </c>
      <c r="R515" s="138">
        <v>7.3585000000000003</v>
      </c>
      <c r="S515" s="120" t="s">
        <v>2008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34" t="s">
        <v>358</v>
      </c>
      <c r="B516" s="134" t="s">
        <v>96</v>
      </c>
      <c r="C516" s="134">
        <v>106737</v>
      </c>
      <c r="D516" s="137">
        <v>44330</v>
      </c>
      <c r="E516" s="138">
        <v>28.389199999999999</v>
      </c>
      <c r="F516" s="138">
        <v>-14.966100000000001</v>
      </c>
      <c r="G516" s="138">
        <v>-10.5764</v>
      </c>
      <c r="H516" s="138">
        <v>-2.8454000000000002</v>
      </c>
      <c r="I516" s="138">
        <v>8.8092000000000006</v>
      </c>
      <c r="J516" s="138">
        <v>7.1398999999999999</v>
      </c>
      <c r="K516" s="138">
        <v>4.9806999999999997</v>
      </c>
      <c r="L516" s="138">
        <v>1.5125</v>
      </c>
      <c r="M516" s="138">
        <v>3.2277</v>
      </c>
      <c r="N516" s="138">
        <v>4.6235999999999997</v>
      </c>
      <c r="O516" s="138">
        <v>8.0876000000000001</v>
      </c>
      <c r="P516" s="138">
        <v>6.7302999999999997</v>
      </c>
      <c r="Q516" s="138">
        <v>7.9641999999999999</v>
      </c>
      <c r="R516" s="138">
        <v>8.0906000000000002</v>
      </c>
      <c r="S516" s="120" t="s">
        <v>2008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34" t="s">
        <v>358</v>
      </c>
      <c r="B517" s="134" t="s">
        <v>63</v>
      </c>
      <c r="C517" s="134">
        <v>120048</v>
      </c>
      <c r="D517" s="137">
        <v>44330</v>
      </c>
      <c r="E517" s="138">
        <v>30.267800000000001</v>
      </c>
      <c r="F517" s="138">
        <v>-14.1584</v>
      </c>
      <c r="G517" s="138">
        <v>-9.76</v>
      </c>
      <c r="H517" s="138">
        <v>-2.0491999999999999</v>
      </c>
      <c r="I517" s="138">
        <v>9.5962999999999994</v>
      </c>
      <c r="J517" s="138">
        <v>7.9307999999999996</v>
      </c>
      <c r="K517" s="138">
        <v>5.7803000000000004</v>
      </c>
      <c r="L517" s="138">
        <v>2.3081999999999998</v>
      </c>
      <c r="M517" s="138">
        <v>4.0350000000000001</v>
      </c>
      <c r="N517" s="138">
        <v>5.4473000000000003</v>
      </c>
      <c r="O517" s="138">
        <v>8.9215</v>
      </c>
      <c r="P517" s="138">
        <v>7.5442999999999998</v>
      </c>
      <c r="Q517" s="138">
        <v>7.8578999999999999</v>
      </c>
      <c r="R517" s="138">
        <v>8.9359000000000002</v>
      </c>
      <c r="S517" s="120" t="s">
        <v>2008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34" t="s">
        <v>358</v>
      </c>
      <c r="B518" s="134" t="s">
        <v>407</v>
      </c>
      <c r="C518" s="134">
        <v>106736</v>
      </c>
      <c r="D518" s="137">
        <v>44330</v>
      </c>
      <c r="E518" s="138">
        <v>27.305299999999999</v>
      </c>
      <c r="F518" s="138">
        <v>-15.1594</v>
      </c>
      <c r="G518" s="138">
        <v>-10.8179</v>
      </c>
      <c r="H518" s="138">
        <v>-3.0918000000000001</v>
      </c>
      <c r="I518" s="138">
        <v>8.5543999999999993</v>
      </c>
      <c r="J518" s="138">
        <v>6.8879000000000001</v>
      </c>
      <c r="K518" s="138">
        <v>4.7323000000000004</v>
      </c>
      <c r="L518" s="138">
        <v>1.2667999999999999</v>
      </c>
      <c r="M518" s="138">
        <v>2.9763000000000002</v>
      </c>
      <c r="N518" s="138">
        <v>4.3669000000000002</v>
      </c>
      <c r="O518" s="138">
        <v>7.8228</v>
      </c>
      <c r="P518" s="138">
        <v>6.4657999999999998</v>
      </c>
      <c r="Q518" s="138">
        <v>7.6559999999999997</v>
      </c>
      <c r="R518" s="138">
        <v>7.8292999999999999</v>
      </c>
      <c r="S518" s="120" t="s">
        <v>2005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34" t="s">
        <v>358</v>
      </c>
      <c r="B519" s="134" t="s">
        <v>97</v>
      </c>
      <c r="C519" s="134">
        <v>112096</v>
      </c>
      <c r="D519" s="137">
        <v>44330</v>
      </c>
      <c r="E519" s="138">
        <v>28.269500000000001</v>
      </c>
      <c r="F519" s="138">
        <v>-0.83919999999999995</v>
      </c>
      <c r="G519" s="138">
        <v>2.4106000000000001</v>
      </c>
      <c r="H519" s="138">
        <v>6.9630000000000001</v>
      </c>
      <c r="I519" s="138">
        <v>8.4009999999999998</v>
      </c>
      <c r="J519" s="138">
        <v>8.2827000000000002</v>
      </c>
      <c r="K519" s="138">
        <v>6.9074999999999998</v>
      </c>
      <c r="L519" s="138">
        <v>4.8327999999999998</v>
      </c>
      <c r="M519" s="138">
        <v>6.2693000000000003</v>
      </c>
      <c r="N519" s="138">
        <v>8.7841000000000005</v>
      </c>
      <c r="O519" s="138">
        <v>9.3843999999999994</v>
      </c>
      <c r="P519" s="138">
        <v>9.1880000000000006</v>
      </c>
      <c r="Q519" s="138">
        <v>9.6143000000000001</v>
      </c>
      <c r="R519" s="138">
        <v>10.328900000000001</v>
      </c>
      <c r="S519" s="120" t="s">
        <v>2005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34" t="s">
        <v>358</v>
      </c>
      <c r="B520" s="134" t="s">
        <v>64</v>
      </c>
      <c r="C520" s="134">
        <v>120603</v>
      </c>
      <c r="D520" s="137">
        <v>44330</v>
      </c>
      <c r="E520" s="138">
        <v>29.6248</v>
      </c>
      <c r="F520" s="138">
        <v>-6.1600000000000002E-2</v>
      </c>
      <c r="G520" s="138">
        <v>3.2042000000000002</v>
      </c>
      <c r="H520" s="138">
        <v>7.7560000000000002</v>
      </c>
      <c r="I520" s="138">
        <v>9.1936999999999998</v>
      </c>
      <c r="J520" s="138">
        <v>9.0813000000000006</v>
      </c>
      <c r="K520" s="138">
        <v>7.7084000000000001</v>
      </c>
      <c r="L520" s="138">
        <v>5.6318000000000001</v>
      </c>
      <c r="M520" s="138">
        <v>7.0660999999999996</v>
      </c>
      <c r="N520" s="138">
        <v>9.5854999999999997</v>
      </c>
      <c r="O520" s="138">
        <v>10.152900000000001</v>
      </c>
      <c r="P520" s="138">
        <v>9.9614999999999991</v>
      </c>
      <c r="Q520" s="138">
        <v>10.8344</v>
      </c>
      <c r="R520" s="138">
        <v>11.0962</v>
      </c>
      <c r="S520" s="120" t="s">
        <v>2005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34" t="s">
        <v>358</v>
      </c>
      <c r="B521" s="134" t="s">
        <v>98</v>
      </c>
      <c r="C521" s="134">
        <v>116583</v>
      </c>
      <c r="D521" s="137">
        <v>44330</v>
      </c>
      <c r="E521" s="138">
        <v>17.421600000000002</v>
      </c>
      <c r="F521" s="138">
        <v>-1.4664999999999999</v>
      </c>
      <c r="G521" s="138">
        <v>-4.3981000000000003</v>
      </c>
      <c r="H521" s="138">
        <v>1.1075999999999999</v>
      </c>
      <c r="I521" s="138">
        <v>13.4175</v>
      </c>
      <c r="J521" s="138">
        <v>10.686</v>
      </c>
      <c r="K521" s="138">
        <v>5.2976000000000001</v>
      </c>
      <c r="L521" s="138">
        <v>4.9458000000000002</v>
      </c>
      <c r="M521" s="138">
        <v>5.399</v>
      </c>
      <c r="N521" s="138">
        <v>8.0175000000000001</v>
      </c>
      <c r="O521" s="138">
        <v>7.2530000000000001</v>
      </c>
      <c r="P521" s="138">
        <v>5.7702</v>
      </c>
      <c r="Q521" s="138">
        <v>6.1969000000000003</v>
      </c>
      <c r="R521" s="138">
        <v>6.8841999999999999</v>
      </c>
      <c r="S521" s="120" t="s">
        <v>2006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34" t="s">
        <v>358</v>
      </c>
      <c r="B522" s="134" t="s">
        <v>65</v>
      </c>
      <c r="C522" s="134">
        <v>116811</v>
      </c>
      <c r="D522" s="137">
        <v>44330</v>
      </c>
      <c r="E522" s="138">
        <v>18.642600000000002</v>
      </c>
      <c r="F522" s="138">
        <v>-0.58730000000000004</v>
      </c>
      <c r="G522" s="138">
        <v>-3.5884</v>
      </c>
      <c r="H522" s="138">
        <v>1.8746</v>
      </c>
      <c r="I522" s="138">
        <v>14.173400000000001</v>
      </c>
      <c r="J522" s="138">
        <v>11.4512</v>
      </c>
      <c r="K522" s="138">
        <v>6.0429000000000004</v>
      </c>
      <c r="L522" s="138">
        <v>5.6919000000000004</v>
      </c>
      <c r="M522" s="138">
        <v>6.1734</v>
      </c>
      <c r="N522" s="138">
        <v>8.8320000000000007</v>
      </c>
      <c r="O522" s="138">
        <v>8.2423999999999999</v>
      </c>
      <c r="P522" s="138">
        <v>6.9078999999999997</v>
      </c>
      <c r="Q522" s="138">
        <v>6.6917</v>
      </c>
      <c r="R522" s="138">
        <v>7.7095000000000002</v>
      </c>
      <c r="S522" s="120" t="s">
        <v>2006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34" t="s">
        <v>358</v>
      </c>
      <c r="B523" s="134" t="s">
        <v>66</v>
      </c>
      <c r="C523" s="134">
        <v>118416</v>
      </c>
      <c r="D523" s="137">
        <v>44330</v>
      </c>
      <c r="E523" s="138">
        <v>29.238099999999999</v>
      </c>
      <c r="F523" s="138">
        <v>-7.9861000000000004</v>
      </c>
      <c r="G523" s="138">
        <v>-0.41610000000000003</v>
      </c>
      <c r="H523" s="138">
        <v>0.85619999999999996</v>
      </c>
      <c r="I523" s="138">
        <v>8.9745000000000008</v>
      </c>
      <c r="J523" s="138">
        <v>11.9961</v>
      </c>
      <c r="K523" s="138">
        <v>4.9523999999999999</v>
      </c>
      <c r="L523" s="138">
        <v>1.9419</v>
      </c>
      <c r="M523" s="138">
        <v>4.2607999999999997</v>
      </c>
      <c r="N523" s="138">
        <v>5.9162999999999997</v>
      </c>
      <c r="O523" s="138">
        <v>10.901</v>
      </c>
      <c r="P523" s="138">
        <v>9.4804999999999993</v>
      </c>
      <c r="Q523" s="138">
        <v>9.5236000000000001</v>
      </c>
      <c r="R523" s="138">
        <v>11.3637</v>
      </c>
      <c r="S523" s="120" t="s">
        <v>2005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34" t="s">
        <v>358</v>
      </c>
      <c r="B524" s="134" t="s">
        <v>99</v>
      </c>
      <c r="C524" s="134">
        <v>111524</v>
      </c>
      <c r="D524" s="137">
        <v>44330</v>
      </c>
      <c r="E524" s="138">
        <v>27.262</v>
      </c>
      <c r="F524" s="138">
        <v>-8.8991000000000007</v>
      </c>
      <c r="G524" s="138">
        <v>-1.2941</v>
      </c>
      <c r="H524" s="138">
        <v>-1.9099999999999999E-2</v>
      </c>
      <c r="I524" s="138">
        <v>8.0965000000000007</v>
      </c>
      <c r="J524" s="138">
        <v>11.110900000000001</v>
      </c>
      <c r="K524" s="138">
        <v>3.9866999999999999</v>
      </c>
      <c r="L524" s="138">
        <v>1.0188999999999999</v>
      </c>
      <c r="M524" s="138">
        <v>3.3567999999999998</v>
      </c>
      <c r="N524" s="138">
        <v>5.0166000000000004</v>
      </c>
      <c r="O524" s="138">
        <v>10.048299999999999</v>
      </c>
      <c r="P524" s="138">
        <v>8.6199999999999992</v>
      </c>
      <c r="Q524" s="138">
        <v>8.3835999999999995</v>
      </c>
      <c r="R524" s="138">
        <v>10.4704</v>
      </c>
      <c r="S524" s="120" t="s">
        <v>2005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34" t="s">
        <v>358</v>
      </c>
      <c r="B525" s="134" t="s">
        <v>67</v>
      </c>
      <c r="C525" s="134">
        <v>122715</v>
      </c>
      <c r="D525" s="137">
        <v>44330</v>
      </c>
      <c r="E525" s="138">
        <v>17.849900000000002</v>
      </c>
      <c r="F525" s="138">
        <v>12.277200000000001</v>
      </c>
      <c r="G525" s="138">
        <v>4.6367000000000003</v>
      </c>
      <c r="H525" s="138">
        <v>15.499000000000001</v>
      </c>
      <c r="I525" s="138">
        <v>14.9689</v>
      </c>
      <c r="J525" s="138">
        <v>12.3893</v>
      </c>
      <c r="K525" s="138">
        <v>9.3141999999999996</v>
      </c>
      <c r="L525" s="138">
        <v>5.8937999999999997</v>
      </c>
      <c r="M525" s="138">
        <v>7.1806000000000001</v>
      </c>
      <c r="N525" s="138">
        <v>8.5825999999999993</v>
      </c>
      <c r="O525" s="138">
        <v>7.8277999999999999</v>
      </c>
      <c r="P525" s="138">
        <v>7.5118999999999998</v>
      </c>
      <c r="Q525" s="138">
        <v>7.6167999999999996</v>
      </c>
      <c r="R525" s="138">
        <v>7.9598000000000004</v>
      </c>
      <c r="S525" s="120" t="s">
        <v>2005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34" t="s">
        <v>358</v>
      </c>
      <c r="B526" s="134" t="s">
        <v>100</v>
      </c>
      <c r="C526" s="134">
        <v>122612</v>
      </c>
      <c r="D526" s="137">
        <v>44330</v>
      </c>
      <c r="E526" s="138">
        <v>17.095099999999999</v>
      </c>
      <c r="F526" s="138">
        <v>12.071400000000001</v>
      </c>
      <c r="G526" s="138">
        <v>4.4142000000000001</v>
      </c>
      <c r="H526" s="138">
        <v>15.264900000000001</v>
      </c>
      <c r="I526" s="138">
        <v>14.7235</v>
      </c>
      <c r="J526" s="138">
        <v>12.1378</v>
      </c>
      <c r="K526" s="138">
        <v>8.9640000000000004</v>
      </c>
      <c r="L526" s="138">
        <v>5.4602000000000004</v>
      </c>
      <c r="M526" s="138">
        <v>6.7095000000000002</v>
      </c>
      <c r="N526" s="138">
        <v>8.0504999999999995</v>
      </c>
      <c r="O526" s="138">
        <v>7.1866000000000003</v>
      </c>
      <c r="P526" s="138">
        <v>6.8968999999999996</v>
      </c>
      <c r="Q526" s="138">
        <v>7.0293999999999999</v>
      </c>
      <c r="R526" s="138">
        <v>7.3464999999999998</v>
      </c>
      <c r="S526" s="120" t="s">
        <v>2005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34" t="s">
        <v>358</v>
      </c>
      <c r="B527" s="134" t="s">
        <v>68</v>
      </c>
      <c r="C527" s="134">
        <v>145589</v>
      </c>
      <c r="D527" s="137">
        <v>44330</v>
      </c>
      <c r="E527" s="138">
        <v>1207.3776</v>
      </c>
      <c r="F527" s="138">
        <v>-8.3911999999999995</v>
      </c>
      <c r="G527" s="138">
        <v>-1.2414000000000001</v>
      </c>
      <c r="H527" s="138">
        <v>1.6827000000000001</v>
      </c>
      <c r="I527" s="138">
        <v>6.5713999999999997</v>
      </c>
      <c r="J527" s="138">
        <v>8.2090999999999994</v>
      </c>
      <c r="K527" s="138">
        <v>6.1588000000000003</v>
      </c>
      <c r="L527" s="138">
        <v>3.1839</v>
      </c>
      <c r="M527" s="138">
        <v>5.6940999999999997</v>
      </c>
      <c r="N527" s="138">
        <v>5.8731</v>
      </c>
      <c r="O527" s="138"/>
      <c r="P527" s="138"/>
      <c r="Q527" s="138">
        <v>8.0164000000000009</v>
      </c>
      <c r="R527" s="138">
        <v>7.6570999999999998</v>
      </c>
      <c r="S527" s="120" t="s">
        <v>2005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34" t="s">
        <v>358</v>
      </c>
      <c r="B528" s="134" t="s">
        <v>101</v>
      </c>
      <c r="C528" s="134">
        <v>145590</v>
      </c>
      <c r="D528" s="137">
        <v>44330</v>
      </c>
      <c r="E528" s="138">
        <v>1192.2286999999999</v>
      </c>
      <c r="F528" s="138">
        <v>-8.9061000000000003</v>
      </c>
      <c r="G528" s="138">
        <v>-1.756</v>
      </c>
      <c r="H528" s="138">
        <v>1.1706000000000001</v>
      </c>
      <c r="I528" s="138">
        <v>6.0583</v>
      </c>
      <c r="J528" s="138">
        <v>7.6844999999999999</v>
      </c>
      <c r="K528" s="138">
        <v>5.6336000000000004</v>
      </c>
      <c r="L528" s="138">
        <v>2.6634000000000002</v>
      </c>
      <c r="M528" s="138">
        <v>5.1551</v>
      </c>
      <c r="N528" s="138">
        <v>5.3243</v>
      </c>
      <c r="O528" s="138"/>
      <c r="P528" s="138"/>
      <c r="Q528" s="138">
        <v>7.4596999999999998</v>
      </c>
      <c r="R528" s="138">
        <v>7.1032999999999999</v>
      </c>
      <c r="S528" s="120" t="s">
        <v>2005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34" t="s">
        <v>358</v>
      </c>
      <c r="B529" s="134" t="s">
        <v>69</v>
      </c>
      <c r="C529" s="134">
        <v>120435</v>
      </c>
      <c r="D529" s="137">
        <v>44330</v>
      </c>
      <c r="E529" s="138">
        <v>34.153700000000001</v>
      </c>
      <c r="F529" s="138">
        <v>-6.0361000000000002</v>
      </c>
      <c r="G529" s="138">
        <v>-0.2137</v>
      </c>
      <c r="H529" s="138">
        <v>2.1383000000000001</v>
      </c>
      <c r="I529" s="138">
        <v>5.5921000000000003</v>
      </c>
      <c r="J529" s="138">
        <v>9.3095999999999997</v>
      </c>
      <c r="K529" s="138">
        <v>6.1795</v>
      </c>
      <c r="L529" s="138">
        <v>3.532</v>
      </c>
      <c r="M529" s="138">
        <v>4.8375000000000004</v>
      </c>
      <c r="N529" s="138">
        <v>6.8696000000000002</v>
      </c>
      <c r="O529" s="138">
        <v>7.0675999999999997</v>
      </c>
      <c r="P529" s="138">
        <v>7.5587999999999997</v>
      </c>
      <c r="Q529" s="138">
        <v>8.2142999999999997</v>
      </c>
      <c r="R529" s="138">
        <v>6.6577999999999999</v>
      </c>
      <c r="S529" s="120" t="s">
        <v>2005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34" t="s">
        <v>358</v>
      </c>
      <c r="B530" s="134" t="s">
        <v>102</v>
      </c>
      <c r="C530" s="134">
        <v>101806</v>
      </c>
      <c r="D530" s="137">
        <v>44330</v>
      </c>
      <c r="E530" s="138">
        <v>32.606699999999996</v>
      </c>
      <c r="F530" s="138">
        <v>-6.7138999999999998</v>
      </c>
      <c r="G530" s="138">
        <v>-0.93279999999999996</v>
      </c>
      <c r="H530" s="138">
        <v>1.4076</v>
      </c>
      <c r="I530" s="138">
        <v>4.8704999999999998</v>
      </c>
      <c r="J530" s="138">
        <v>8.5748999999999995</v>
      </c>
      <c r="K530" s="138">
        <v>5.4398</v>
      </c>
      <c r="L530" s="138">
        <v>2.7913000000000001</v>
      </c>
      <c r="M530" s="138">
        <v>4.0831999999999997</v>
      </c>
      <c r="N530" s="138">
        <v>6.0926</v>
      </c>
      <c r="O530" s="138">
        <v>6.4321000000000002</v>
      </c>
      <c r="P530" s="138">
        <v>6.9250999999999996</v>
      </c>
      <c r="Q530" s="138">
        <v>6.8263999999999996</v>
      </c>
      <c r="R530" s="138">
        <v>5.9741</v>
      </c>
      <c r="S530" s="120" t="s">
        <v>2005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34" t="s">
        <v>358</v>
      </c>
      <c r="B531" s="134" t="s">
        <v>70</v>
      </c>
      <c r="C531" s="134">
        <v>119755</v>
      </c>
      <c r="D531" s="137">
        <v>44330</v>
      </c>
      <c r="E531" s="138">
        <v>30.825700000000001</v>
      </c>
      <c r="F531" s="138">
        <v>-2.1311</v>
      </c>
      <c r="G531" s="138">
        <v>1.6578999999999999</v>
      </c>
      <c r="H531" s="138">
        <v>4.6898</v>
      </c>
      <c r="I531" s="138">
        <v>9.0813000000000006</v>
      </c>
      <c r="J531" s="138">
        <v>6.5609999999999999</v>
      </c>
      <c r="K531" s="138">
        <v>6.2169999999999996</v>
      </c>
      <c r="L531" s="138">
        <v>2.8639000000000001</v>
      </c>
      <c r="M531" s="138">
        <v>5.8384999999999998</v>
      </c>
      <c r="N531" s="138">
        <v>8.0420999999999996</v>
      </c>
      <c r="O531" s="138">
        <v>10.3955</v>
      </c>
      <c r="P531" s="138">
        <v>9.5681999999999992</v>
      </c>
      <c r="Q531" s="138">
        <v>9.7081999999999997</v>
      </c>
      <c r="R531" s="138">
        <v>10.369199999999999</v>
      </c>
      <c r="S531" s="120" t="s">
        <v>2005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34" t="s">
        <v>358</v>
      </c>
      <c r="B532" s="134" t="s">
        <v>103</v>
      </c>
      <c r="C532" s="134">
        <v>108511</v>
      </c>
      <c r="D532" s="137">
        <v>44330</v>
      </c>
      <c r="E532" s="138">
        <v>29.2576</v>
      </c>
      <c r="F532" s="138">
        <v>-2.8689</v>
      </c>
      <c r="G532" s="138">
        <v>0.91490000000000005</v>
      </c>
      <c r="H532" s="138">
        <v>3.9416000000000002</v>
      </c>
      <c r="I532" s="138">
        <v>8.3406000000000002</v>
      </c>
      <c r="J532" s="138">
        <v>5.8150000000000004</v>
      </c>
      <c r="K532" s="138">
        <v>5.4695</v>
      </c>
      <c r="L532" s="138">
        <v>2.1288</v>
      </c>
      <c r="M532" s="138">
        <v>5.0925000000000002</v>
      </c>
      <c r="N532" s="138">
        <v>7.2937000000000003</v>
      </c>
      <c r="O532" s="138">
        <v>9.6763999999999992</v>
      </c>
      <c r="P532" s="138">
        <v>8.8948</v>
      </c>
      <c r="Q532" s="138">
        <v>8.6274999999999995</v>
      </c>
      <c r="R532" s="138">
        <v>9.6248000000000005</v>
      </c>
      <c r="S532" s="120" t="s">
        <v>2005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34" t="s">
        <v>358</v>
      </c>
      <c r="B533" s="134" t="s">
        <v>71</v>
      </c>
      <c r="C533" s="134">
        <v>119428</v>
      </c>
      <c r="D533" s="137">
        <v>44330</v>
      </c>
      <c r="E533" s="138">
        <v>24.752600000000001</v>
      </c>
      <c r="F533" s="138">
        <v>-10.979100000000001</v>
      </c>
      <c r="G533" s="138">
        <v>-5.2571000000000003</v>
      </c>
      <c r="H533" s="138">
        <v>-1.2847</v>
      </c>
      <c r="I533" s="138">
        <v>5.5415000000000001</v>
      </c>
      <c r="J533" s="138">
        <v>6.2178000000000004</v>
      </c>
      <c r="K533" s="138">
        <v>3.1766999999999999</v>
      </c>
      <c r="L533" s="138">
        <v>0.98350000000000004</v>
      </c>
      <c r="M533" s="138">
        <v>3.3168000000000002</v>
      </c>
      <c r="N533" s="138">
        <v>4.9911000000000003</v>
      </c>
      <c r="O533" s="138">
        <v>8.9623000000000008</v>
      </c>
      <c r="P533" s="138">
        <v>8.5114999999999998</v>
      </c>
      <c r="Q533" s="138">
        <v>8.9626000000000001</v>
      </c>
      <c r="R533" s="138">
        <v>9.0273000000000003</v>
      </c>
      <c r="S533" s="120" t="s">
        <v>2006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34" t="s">
        <v>358</v>
      </c>
      <c r="B534" s="134" t="s">
        <v>104</v>
      </c>
      <c r="C534" s="134">
        <v>118053</v>
      </c>
      <c r="D534" s="137">
        <v>44330</v>
      </c>
      <c r="E534" s="138">
        <v>23.4312</v>
      </c>
      <c r="F534" s="138">
        <v>-11.675700000000001</v>
      </c>
      <c r="G534" s="138">
        <v>-5.9684999999999997</v>
      </c>
      <c r="H534" s="138">
        <v>-2.0021</v>
      </c>
      <c r="I534" s="138">
        <v>4.8268000000000004</v>
      </c>
      <c r="J534" s="138">
        <v>5.4980000000000002</v>
      </c>
      <c r="K534" s="138">
        <v>2.4508000000000001</v>
      </c>
      <c r="L534" s="138">
        <v>0.27250000000000002</v>
      </c>
      <c r="M534" s="138">
        <v>2.6084999999999998</v>
      </c>
      <c r="N534" s="138">
        <v>4.2744999999999997</v>
      </c>
      <c r="O534" s="138">
        <v>8.1737000000000002</v>
      </c>
      <c r="P534" s="138">
        <v>7.6654</v>
      </c>
      <c r="Q534" s="138">
        <v>5.9572000000000003</v>
      </c>
      <c r="R534" s="138">
        <v>8.2830999999999992</v>
      </c>
      <c r="S534" s="120" t="s">
        <v>2006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34" t="s">
        <v>358</v>
      </c>
      <c r="B535" s="134" t="s">
        <v>2009</v>
      </c>
      <c r="C535" s="134">
        <v>144403</v>
      </c>
      <c r="D535" s="137">
        <v>44330</v>
      </c>
      <c r="E535" s="138">
        <v>12.0451</v>
      </c>
      <c r="F535" s="138">
        <v>9.0953999999999997</v>
      </c>
      <c r="G535" s="138">
        <v>8.2883999999999993</v>
      </c>
      <c r="H535" s="138">
        <v>7.8472</v>
      </c>
      <c r="I535" s="138">
        <v>8.2074999999999996</v>
      </c>
      <c r="J535" s="138">
        <v>6.6675000000000004</v>
      </c>
      <c r="K535" s="138">
        <v>4.976</v>
      </c>
      <c r="L535" s="138">
        <v>4.0858999999999996</v>
      </c>
      <c r="M535" s="138">
        <v>5.4564000000000004</v>
      </c>
      <c r="N535" s="138">
        <v>5.9739000000000004</v>
      </c>
      <c r="O535" s="138"/>
      <c r="P535" s="138"/>
      <c r="Q535" s="138">
        <v>7.0422000000000002</v>
      </c>
      <c r="R535" s="138">
        <v>6.8545999999999996</v>
      </c>
      <c r="S535" s="120" t="s">
        <v>2008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34" t="s">
        <v>358</v>
      </c>
      <c r="B536" s="134" t="s">
        <v>2010</v>
      </c>
      <c r="C536" s="134">
        <v>144401</v>
      </c>
      <c r="D536" s="137">
        <v>44330</v>
      </c>
      <c r="E536" s="138">
        <v>11.686500000000001</v>
      </c>
      <c r="F536" s="138">
        <v>7.9678000000000004</v>
      </c>
      <c r="G536" s="138">
        <v>7.0834999999999999</v>
      </c>
      <c r="H536" s="138">
        <v>6.7460000000000004</v>
      </c>
      <c r="I536" s="138">
        <v>7.0911999999999997</v>
      </c>
      <c r="J536" s="138">
        <v>5.5807000000000002</v>
      </c>
      <c r="K536" s="138">
        <v>3.9022000000000001</v>
      </c>
      <c r="L536" s="138">
        <v>3.0116999999999998</v>
      </c>
      <c r="M536" s="138">
        <v>4.3518999999999997</v>
      </c>
      <c r="N536" s="138">
        <v>4.8201000000000001</v>
      </c>
      <c r="O536" s="138"/>
      <c r="P536" s="138"/>
      <c r="Q536" s="138">
        <v>5.8654999999999999</v>
      </c>
      <c r="R536" s="138">
        <v>5.6817000000000002</v>
      </c>
      <c r="S536" s="120" t="s">
        <v>2008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34" t="s">
        <v>358</v>
      </c>
      <c r="B537" s="134" t="s">
        <v>72</v>
      </c>
      <c r="C537" s="134">
        <v>140769</v>
      </c>
      <c r="D537" s="137">
        <v>44330</v>
      </c>
      <c r="E537" s="138">
        <v>13.974</v>
      </c>
      <c r="F537" s="138">
        <v>0.65300000000000002</v>
      </c>
      <c r="G537" s="138">
        <v>3.4836999999999998</v>
      </c>
      <c r="H537" s="138">
        <v>3.3978000000000002</v>
      </c>
      <c r="I537" s="138">
        <v>6.2464000000000004</v>
      </c>
      <c r="J537" s="138">
        <v>9.0831</v>
      </c>
      <c r="K537" s="138">
        <v>6.3179999999999996</v>
      </c>
      <c r="L537" s="138">
        <v>3.1619000000000002</v>
      </c>
      <c r="M537" s="138">
        <v>4.1795999999999998</v>
      </c>
      <c r="N537" s="138">
        <v>4.6646999999999998</v>
      </c>
      <c r="O537" s="138">
        <v>10.045500000000001</v>
      </c>
      <c r="P537" s="138"/>
      <c r="Q537" s="138">
        <v>8.4128000000000007</v>
      </c>
      <c r="R537" s="138">
        <v>10.6806</v>
      </c>
      <c r="S537" s="120" t="s">
        <v>2005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34" t="s">
        <v>358</v>
      </c>
      <c r="B538" s="134" t="s">
        <v>105</v>
      </c>
      <c r="C538" s="134">
        <v>140771</v>
      </c>
      <c r="D538" s="137">
        <v>44330</v>
      </c>
      <c r="E538" s="138">
        <v>13.278600000000001</v>
      </c>
      <c r="F538" s="138">
        <v>-0.27489999999999998</v>
      </c>
      <c r="G538" s="138">
        <v>2.6577000000000002</v>
      </c>
      <c r="H538" s="138">
        <v>2.4750999999999999</v>
      </c>
      <c r="I538" s="138">
        <v>5.3120000000000003</v>
      </c>
      <c r="J538" s="138">
        <v>8.1320999999999994</v>
      </c>
      <c r="K538" s="138">
        <v>5.3411999999999997</v>
      </c>
      <c r="L538" s="138">
        <v>2.1941000000000002</v>
      </c>
      <c r="M538" s="138">
        <v>3.2118000000000002</v>
      </c>
      <c r="N538" s="138">
        <v>3.6913</v>
      </c>
      <c r="O538" s="138">
        <v>8.7974999999999994</v>
      </c>
      <c r="P538" s="138"/>
      <c r="Q538" s="138">
        <v>7.0850999999999997</v>
      </c>
      <c r="R538" s="138">
        <v>9.5693999999999999</v>
      </c>
      <c r="S538" s="120" t="s">
        <v>2005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34" t="s">
        <v>358</v>
      </c>
      <c r="B539" s="134" t="s">
        <v>106</v>
      </c>
      <c r="C539" s="134">
        <v>102849</v>
      </c>
      <c r="D539" s="137">
        <v>44330</v>
      </c>
      <c r="E539" s="138">
        <v>29.115600000000001</v>
      </c>
      <c r="F539" s="138">
        <v>10.662000000000001</v>
      </c>
      <c r="G539" s="138">
        <v>0</v>
      </c>
      <c r="H539" s="138">
        <v>10.1921</v>
      </c>
      <c r="I539" s="138">
        <v>5.4827000000000004</v>
      </c>
      <c r="J539" s="138">
        <v>3.1465999999999998</v>
      </c>
      <c r="K539" s="138">
        <v>8.5961999999999996</v>
      </c>
      <c r="L539" s="138">
        <v>2.0998999999999999</v>
      </c>
      <c r="M539" s="138">
        <v>3.2873000000000001</v>
      </c>
      <c r="N539" s="138">
        <v>4.9955999999999996</v>
      </c>
      <c r="O539" s="138">
        <v>8.2749000000000006</v>
      </c>
      <c r="P539" s="138">
        <v>7.4082999999999997</v>
      </c>
      <c r="Q539" s="138">
        <v>6.6894999999999998</v>
      </c>
      <c r="R539" s="138">
        <v>8.7556999999999992</v>
      </c>
      <c r="S539" s="120" t="s">
        <v>2008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34" t="s">
        <v>358</v>
      </c>
      <c r="B540" s="134" t="s">
        <v>73</v>
      </c>
      <c r="C540" s="134">
        <v>118747</v>
      </c>
      <c r="D540" s="137">
        <v>44330</v>
      </c>
      <c r="E540" s="138">
        <v>30.721599999999999</v>
      </c>
      <c r="F540" s="138">
        <v>11.055899999999999</v>
      </c>
      <c r="G540" s="138">
        <v>0.39600000000000002</v>
      </c>
      <c r="H540" s="138">
        <v>10.595499999999999</v>
      </c>
      <c r="I540" s="138">
        <v>5.8943000000000003</v>
      </c>
      <c r="J540" s="138">
        <v>3.5568</v>
      </c>
      <c r="K540" s="138">
        <v>9.0203000000000007</v>
      </c>
      <c r="L540" s="138">
        <v>2.5337999999999998</v>
      </c>
      <c r="M540" s="138">
        <v>3.7317</v>
      </c>
      <c r="N540" s="138">
        <v>5.4522000000000004</v>
      </c>
      <c r="O540" s="138">
        <v>8.9357000000000006</v>
      </c>
      <c r="P540" s="138">
        <v>8.0816999999999997</v>
      </c>
      <c r="Q540" s="138">
        <v>8.6082999999999998</v>
      </c>
      <c r="R540" s="138">
        <v>9.3613</v>
      </c>
      <c r="S540" s="120" t="s">
        <v>2008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34" t="s">
        <v>358</v>
      </c>
      <c r="B541" s="134" t="s">
        <v>107</v>
      </c>
      <c r="C541" s="134">
        <v>116485</v>
      </c>
      <c r="D541" s="137">
        <v>44330</v>
      </c>
      <c r="E541" s="138">
        <v>2101.9180000000001</v>
      </c>
      <c r="F541" s="138">
        <v>-3.2153999999999998</v>
      </c>
      <c r="G541" s="138">
        <v>0.86539999999999995</v>
      </c>
      <c r="H541" s="138">
        <v>2.6021000000000001</v>
      </c>
      <c r="I541" s="138">
        <v>8.4370999999999992</v>
      </c>
      <c r="J541" s="138">
        <v>7.9847999999999999</v>
      </c>
      <c r="K541" s="138">
        <v>5.3653000000000004</v>
      </c>
      <c r="L541" s="138">
        <v>2.3161999999999998</v>
      </c>
      <c r="M541" s="138">
        <v>4.1643999999999997</v>
      </c>
      <c r="N541" s="138">
        <v>4.9184000000000001</v>
      </c>
      <c r="O541" s="138">
        <v>8.6563999999999997</v>
      </c>
      <c r="P541" s="138">
        <v>8.2143999999999995</v>
      </c>
      <c r="Q541" s="138">
        <v>8.2759999999999998</v>
      </c>
      <c r="R541" s="138">
        <v>8.5619999999999994</v>
      </c>
      <c r="S541" s="120" t="s">
        <v>2005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34" t="s">
        <v>358</v>
      </c>
      <c r="B542" s="134" t="s">
        <v>74</v>
      </c>
      <c r="C542" s="134">
        <v>120084</v>
      </c>
      <c r="D542" s="137">
        <v>44330</v>
      </c>
      <c r="E542" s="138">
        <v>2267.6372999999999</v>
      </c>
      <c r="F542" s="138">
        <v>-2.0062000000000002</v>
      </c>
      <c r="G542" s="138">
        <v>2.0750999999999999</v>
      </c>
      <c r="H542" s="138">
        <v>3.8125</v>
      </c>
      <c r="I542" s="138">
        <v>9.6510999999999996</v>
      </c>
      <c r="J542" s="138">
        <v>9.2039000000000009</v>
      </c>
      <c r="K542" s="138">
        <v>6.5933999999999999</v>
      </c>
      <c r="L542" s="138">
        <v>3.5093000000000001</v>
      </c>
      <c r="M542" s="138">
        <v>5.2831000000000001</v>
      </c>
      <c r="N542" s="138">
        <v>6.0130999999999997</v>
      </c>
      <c r="O542" s="138">
        <v>9.5982000000000003</v>
      </c>
      <c r="P542" s="138">
        <v>9.3139000000000003</v>
      </c>
      <c r="Q542" s="138">
        <v>9.0944000000000003</v>
      </c>
      <c r="R542" s="138">
        <v>9.5370000000000008</v>
      </c>
      <c r="S542" s="120" t="s">
        <v>2005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34" t="s">
        <v>358</v>
      </c>
      <c r="B543" s="134" t="s">
        <v>108</v>
      </c>
      <c r="C543" s="134">
        <v>100963</v>
      </c>
      <c r="D543" s="137"/>
      <c r="E543" s="138"/>
      <c r="F543" s="138"/>
      <c r="G543" s="138"/>
      <c r="H543" s="138"/>
      <c r="I543" s="138"/>
      <c r="J543" s="138"/>
      <c r="K543" s="138"/>
      <c r="L543" s="138"/>
      <c r="M543" s="138"/>
      <c r="N543" s="138"/>
      <c r="O543" s="138"/>
      <c r="P543" s="138"/>
      <c r="Q543" s="138"/>
      <c r="R543" s="138"/>
      <c r="S543" s="120" t="s">
        <v>2005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34" t="s">
        <v>358</v>
      </c>
      <c r="B544" s="134" t="s">
        <v>75</v>
      </c>
      <c r="C544" s="134">
        <v>119461</v>
      </c>
      <c r="D544" s="137"/>
      <c r="E544" s="138"/>
      <c r="F544" s="138"/>
      <c r="G544" s="138"/>
      <c r="H544" s="138"/>
      <c r="I544" s="138"/>
      <c r="J544" s="138"/>
      <c r="K544" s="138"/>
      <c r="L544" s="138"/>
      <c r="M544" s="138"/>
      <c r="N544" s="138"/>
      <c r="O544" s="138"/>
      <c r="P544" s="138"/>
      <c r="Q544" s="138"/>
      <c r="R544" s="138"/>
      <c r="S544" s="120" t="s">
        <v>2005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34" t="s">
        <v>358</v>
      </c>
      <c r="B545" s="134" t="s">
        <v>109</v>
      </c>
      <c r="C545" s="134">
        <v>100172</v>
      </c>
      <c r="D545" s="137"/>
      <c r="E545" s="138"/>
      <c r="F545" s="138"/>
      <c r="G545" s="138"/>
      <c r="H545" s="138"/>
      <c r="I545" s="138"/>
      <c r="J545" s="138"/>
      <c r="K545" s="138"/>
      <c r="L545" s="138"/>
      <c r="M545" s="138"/>
      <c r="N545" s="138"/>
      <c r="O545" s="138"/>
      <c r="P545" s="138"/>
      <c r="Q545" s="138"/>
      <c r="R545" s="138"/>
      <c r="S545" s="120" t="s">
        <v>2005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34" t="s">
        <v>358</v>
      </c>
      <c r="B546" s="134" t="s">
        <v>76</v>
      </c>
      <c r="C546" s="134">
        <v>120830</v>
      </c>
      <c r="D546" s="137"/>
      <c r="E546" s="138"/>
      <c r="F546" s="138"/>
      <c r="G546" s="138"/>
      <c r="H546" s="138"/>
      <c r="I546" s="138"/>
      <c r="J546" s="138"/>
      <c r="K546" s="138"/>
      <c r="L546" s="138"/>
      <c r="M546" s="138"/>
      <c r="N546" s="138"/>
      <c r="O546" s="138"/>
      <c r="P546" s="138"/>
      <c r="Q546" s="138"/>
      <c r="R546" s="138"/>
      <c r="S546" s="120" t="s">
        <v>2005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34" t="s">
        <v>358</v>
      </c>
      <c r="B547" s="134" t="s">
        <v>77</v>
      </c>
      <c r="C547" s="134">
        <v>134494</v>
      </c>
      <c r="D547" s="137">
        <v>44330</v>
      </c>
      <c r="E547" s="138">
        <v>16.521699999999999</v>
      </c>
      <c r="F547" s="138">
        <v>-3.6444999999999999</v>
      </c>
      <c r="G547" s="138">
        <v>-0.44180000000000003</v>
      </c>
      <c r="H547" s="138">
        <v>-0.75729999999999997</v>
      </c>
      <c r="I547" s="138">
        <v>5.5664999999999996</v>
      </c>
      <c r="J547" s="138">
        <v>7.5260999999999996</v>
      </c>
      <c r="K547" s="138">
        <v>5.0069999999999997</v>
      </c>
      <c r="L547" s="138">
        <v>3.6320999999999999</v>
      </c>
      <c r="M547" s="138">
        <v>5.2154999999999996</v>
      </c>
      <c r="N547" s="138">
        <v>5.2271000000000001</v>
      </c>
      <c r="O547" s="138">
        <v>8.8698999999999995</v>
      </c>
      <c r="P547" s="138">
        <v>8.5170999999999992</v>
      </c>
      <c r="Q547" s="138">
        <v>8.7407000000000004</v>
      </c>
      <c r="R547" s="138">
        <v>9.3880999999999997</v>
      </c>
      <c r="S547" s="120" t="s">
        <v>2005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34" t="s">
        <v>358</v>
      </c>
      <c r="B548" s="134" t="s">
        <v>110</v>
      </c>
      <c r="C548" s="134">
        <v>141061</v>
      </c>
      <c r="D548" s="137">
        <v>44330</v>
      </c>
      <c r="E548" s="138">
        <v>16.445900000000002</v>
      </c>
      <c r="F548" s="138">
        <v>-3.7722000000000002</v>
      </c>
      <c r="G548" s="138">
        <v>-0.59179999999999999</v>
      </c>
      <c r="H548" s="138">
        <v>-0.88759999999999994</v>
      </c>
      <c r="I548" s="138">
        <v>5.4489000000000001</v>
      </c>
      <c r="J548" s="138">
        <v>7.4065000000000003</v>
      </c>
      <c r="K548" s="138">
        <v>4.8879000000000001</v>
      </c>
      <c r="L548" s="138">
        <v>3.5102000000000002</v>
      </c>
      <c r="M548" s="138">
        <v>5.0914000000000001</v>
      </c>
      <c r="N548" s="138">
        <v>5.1010999999999997</v>
      </c>
      <c r="O548" s="138">
        <v>8.7408999999999999</v>
      </c>
      <c r="P548" s="138">
        <v>8.4031000000000002</v>
      </c>
      <c r="Q548" s="138">
        <v>8.6234000000000002</v>
      </c>
      <c r="R548" s="138">
        <v>9.2522000000000002</v>
      </c>
      <c r="S548" s="120" t="s">
        <v>2005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34" t="s">
        <v>358</v>
      </c>
      <c r="B549" s="134" t="s">
        <v>78</v>
      </c>
      <c r="C549" s="134">
        <v>119671</v>
      </c>
      <c r="D549" s="137">
        <v>44330</v>
      </c>
      <c r="E549" s="138">
        <v>29.413900000000002</v>
      </c>
      <c r="F549" s="138">
        <v>1.4272</v>
      </c>
      <c r="G549" s="138">
        <v>2.234</v>
      </c>
      <c r="H549" s="138">
        <v>2.0749</v>
      </c>
      <c r="I549" s="138">
        <v>3.8969999999999998</v>
      </c>
      <c r="J549" s="138">
        <v>2.8845999999999998</v>
      </c>
      <c r="K549" s="138">
        <v>4.8678999999999997</v>
      </c>
      <c r="L549" s="138">
        <v>1.9608000000000001</v>
      </c>
      <c r="M549" s="138">
        <v>4.1151999999999997</v>
      </c>
      <c r="N549" s="138">
        <v>5.1698000000000004</v>
      </c>
      <c r="O549" s="138">
        <v>10.156000000000001</v>
      </c>
      <c r="P549" s="138">
        <v>9.3980999999999995</v>
      </c>
      <c r="Q549" s="138">
        <v>8.9393999999999991</v>
      </c>
      <c r="R549" s="138">
        <v>10.7216</v>
      </c>
      <c r="S549" s="120" t="s">
        <v>2008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34" t="s">
        <v>358</v>
      </c>
      <c r="B550" s="134" t="s">
        <v>111</v>
      </c>
      <c r="C550" s="134">
        <v>102205</v>
      </c>
      <c r="D550" s="137">
        <v>44330</v>
      </c>
      <c r="E550" s="138">
        <v>27.7789</v>
      </c>
      <c r="F550" s="138">
        <v>0.65700000000000003</v>
      </c>
      <c r="G550" s="138">
        <v>1.4455</v>
      </c>
      <c r="H550" s="138">
        <v>1.3143</v>
      </c>
      <c r="I550" s="138">
        <v>3.1196999999999999</v>
      </c>
      <c r="J550" s="138">
        <v>2.1143999999999998</v>
      </c>
      <c r="K550" s="138">
        <v>4.0914000000000001</v>
      </c>
      <c r="L550" s="138">
        <v>1.1859</v>
      </c>
      <c r="M550" s="138">
        <v>3.3235999999999999</v>
      </c>
      <c r="N550" s="138">
        <v>4.3860000000000001</v>
      </c>
      <c r="O550" s="138">
        <v>9.3653999999999993</v>
      </c>
      <c r="P550" s="138">
        <v>8.6115999999999993</v>
      </c>
      <c r="Q550" s="138">
        <v>6.0673000000000004</v>
      </c>
      <c r="R550" s="138">
        <v>9.9794</v>
      </c>
      <c r="S550" s="120" t="s">
        <v>2008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34" t="s">
        <v>358</v>
      </c>
      <c r="B551" s="134" t="s">
        <v>79</v>
      </c>
      <c r="C551" s="134">
        <v>119097</v>
      </c>
      <c r="D551" s="137">
        <v>44330</v>
      </c>
      <c r="E551" s="138">
        <v>35.366300000000003</v>
      </c>
      <c r="F551" s="138">
        <v>2.0127000000000002</v>
      </c>
      <c r="G551" s="138">
        <v>5.2657999999999996</v>
      </c>
      <c r="H551" s="138">
        <v>4.3235000000000001</v>
      </c>
      <c r="I551" s="138">
        <v>9.6187000000000005</v>
      </c>
      <c r="J551" s="138">
        <v>9.8796999999999997</v>
      </c>
      <c r="K551" s="138">
        <v>7.7512999999999996</v>
      </c>
      <c r="L551" s="138">
        <v>4.5768000000000004</v>
      </c>
      <c r="M551" s="138">
        <v>5.7615999999999996</v>
      </c>
      <c r="N551" s="138">
        <v>7.3019999999999996</v>
      </c>
      <c r="O551" s="138">
        <v>8.5155999999999992</v>
      </c>
      <c r="P551" s="138">
        <v>8.0229999999999997</v>
      </c>
      <c r="Q551" s="138">
        <v>9.2391000000000005</v>
      </c>
      <c r="R551" s="138">
        <v>8.6191999999999993</v>
      </c>
      <c r="S551" s="120" t="s">
        <v>2005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34" t="s">
        <v>358</v>
      </c>
      <c r="B552" s="134" t="s">
        <v>112</v>
      </c>
      <c r="C552" s="134">
        <v>101909</v>
      </c>
      <c r="D552" s="137">
        <v>44330</v>
      </c>
      <c r="E552" s="138">
        <v>32.459600000000002</v>
      </c>
      <c r="F552" s="138">
        <v>1.5744</v>
      </c>
      <c r="G552" s="138">
        <v>4.8372000000000002</v>
      </c>
      <c r="H552" s="138">
        <v>3.8904000000000001</v>
      </c>
      <c r="I552" s="138">
        <v>9.1967999999999996</v>
      </c>
      <c r="J552" s="138">
        <v>9.4529999999999994</v>
      </c>
      <c r="K552" s="138">
        <v>7.1040000000000001</v>
      </c>
      <c r="L552" s="138">
        <v>3.6423000000000001</v>
      </c>
      <c r="M552" s="138">
        <v>4.6871</v>
      </c>
      <c r="N552" s="138">
        <v>6.1326000000000001</v>
      </c>
      <c r="O552" s="138">
        <v>7.3658000000000001</v>
      </c>
      <c r="P552" s="138">
        <v>6.8913000000000002</v>
      </c>
      <c r="Q552" s="138">
        <v>6.8754999999999997</v>
      </c>
      <c r="R552" s="138">
        <v>7.4592999999999998</v>
      </c>
      <c r="S552" s="120" t="s">
        <v>2005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34" t="s">
        <v>358</v>
      </c>
      <c r="B553" s="134" t="s">
        <v>113</v>
      </c>
      <c r="C553" s="134">
        <v>116555</v>
      </c>
      <c r="D553" s="137">
        <v>44330</v>
      </c>
      <c r="E553" s="138">
        <v>18.9513</v>
      </c>
      <c r="F553" s="138">
        <v>-6.7385000000000002</v>
      </c>
      <c r="G553" s="138">
        <v>-1.0912999999999999</v>
      </c>
      <c r="H553" s="138">
        <v>1.7615000000000001</v>
      </c>
      <c r="I553" s="138">
        <v>8.3080999999999996</v>
      </c>
      <c r="J553" s="138">
        <v>7.2013999999999996</v>
      </c>
      <c r="K553" s="138">
        <v>5.1729000000000003</v>
      </c>
      <c r="L553" s="138">
        <v>1.3176000000000001</v>
      </c>
      <c r="M553" s="138">
        <v>3.0310000000000001</v>
      </c>
      <c r="N553" s="138">
        <v>4.9637000000000002</v>
      </c>
      <c r="O553" s="138">
        <v>8.4314</v>
      </c>
      <c r="P553" s="138">
        <v>6.7986000000000004</v>
      </c>
      <c r="Q553" s="138">
        <v>7.1517999999999997</v>
      </c>
      <c r="R553" s="138">
        <v>9.1342999999999996</v>
      </c>
      <c r="S553" s="120" t="s">
        <v>2005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34" t="s">
        <v>358</v>
      </c>
      <c r="B554" s="134" t="s">
        <v>80</v>
      </c>
      <c r="C554" s="134">
        <v>119311</v>
      </c>
      <c r="D554" s="137">
        <v>44330</v>
      </c>
      <c r="E554" s="138">
        <v>19.8093</v>
      </c>
      <c r="F554" s="138">
        <v>-6.3545999999999996</v>
      </c>
      <c r="G554" s="138">
        <v>-0.73699999999999999</v>
      </c>
      <c r="H554" s="138">
        <v>2.1065999999999998</v>
      </c>
      <c r="I554" s="138">
        <v>8.6757000000000009</v>
      </c>
      <c r="J554" s="138">
        <v>7.5640999999999998</v>
      </c>
      <c r="K554" s="138">
        <v>5.3886000000000003</v>
      </c>
      <c r="L554" s="138">
        <v>1.4932000000000001</v>
      </c>
      <c r="M554" s="138">
        <v>3.2513999999999998</v>
      </c>
      <c r="N554" s="138">
        <v>5.2080000000000002</v>
      </c>
      <c r="O554" s="138">
        <v>8.7015999999999991</v>
      </c>
      <c r="P554" s="138">
        <v>7.2473000000000001</v>
      </c>
      <c r="Q554" s="138">
        <v>7.4823000000000004</v>
      </c>
      <c r="R554" s="138">
        <v>9.4171999999999993</v>
      </c>
      <c r="S554" s="120" t="s">
        <v>2005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34" t="s">
        <v>358</v>
      </c>
      <c r="B555" s="134" t="s">
        <v>363</v>
      </c>
      <c r="C555" s="134">
        <v>148118</v>
      </c>
      <c r="D555" s="137">
        <v>44330</v>
      </c>
      <c r="E555" s="138">
        <v>0.31730000000000003</v>
      </c>
      <c r="F555" s="138">
        <v>5.7534999999999998</v>
      </c>
      <c r="G555" s="138">
        <v>7.6737000000000002</v>
      </c>
      <c r="H555" s="138">
        <v>9.8787000000000003</v>
      </c>
      <c r="I555" s="138">
        <v>10.7256</v>
      </c>
      <c r="J555" s="138">
        <v>10.8873</v>
      </c>
      <c r="K555" s="138">
        <v>11.307700000000001</v>
      </c>
      <c r="L555" s="138">
        <v>-40.704300000000003</v>
      </c>
      <c r="M555" s="138">
        <v>-24.8672</v>
      </c>
      <c r="N555" s="138">
        <v>-16.8065</v>
      </c>
      <c r="O555" s="138"/>
      <c r="P555" s="138"/>
      <c r="Q555" s="138">
        <v>-12.357100000000001</v>
      </c>
      <c r="R555" s="138"/>
      <c r="S555" s="120" t="s">
        <v>2008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34" t="s">
        <v>358</v>
      </c>
      <c r="B556" s="134" t="s">
        <v>367</v>
      </c>
      <c r="C556" s="134">
        <v>148117</v>
      </c>
      <c r="D556" s="137">
        <v>44330</v>
      </c>
      <c r="E556" s="138">
        <v>0.30259999999999998</v>
      </c>
      <c r="F556" s="138">
        <v>12.0701</v>
      </c>
      <c r="G556" s="138">
        <v>12.0741</v>
      </c>
      <c r="H556" s="138">
        <v>12.0901</v>
      </c>
      <c r="I556" s="138">
        <v>11.248900000000001</v>
      </c>
      <c r="J556" s="138">
        <v>11.4215</v>
      </c>
      <c r="K556" s="138">
        <v>11.452199999999999</v>
      </c>
      <c r="L556" s="138">
        <v>-41.0167</v>
      </c>
      <c r="M556" s="138">
        <v>-25.088899999999999</v>
      </c>
      <c r="N556" s="138">
        <v>-16.982199999999999</v>
      </c>
      <c r="O556" s="138"/>
      <c r="P556" s="138"/>
      <c r="Q556" s="138">
        <v>-12.4975</v>
      </c>
      <c r="R556" s="138"/>
      <c r="S556" s="120" t="s">
        <v>2008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34" t="s">
        <v>358</v>
      </c>
      <c r="B557" s="134" t="s">
        <v>81</v>
      </c>
      <c r="C557" s="134">
        <v>120762</v>
      </c>
      <c r="D557" s="137">
        <v>44330</v>
      </c>
      <c r="E557" s="138">
        <v>22.282</v>
      </c>
      <c r="F557" s="138">
        <v>-13.994999999999999</v>
      </c>
      <c r="G557" s="138">
        <v>-3.8755999999999999</v>
      </c>
      <c r="H557" s="138">
        <v>-0.25740000000000002</v>
      </c>
      <c r="I557" s="138">
        <v>3.0809000000000002</v>
      </c>
      <c r="J557" s="138">
        <v>4.7910000000000004</v>
      </c>
      <c r="K557" s="138">
        <v>2.9904999999999999</v>
      </c>
      <c r="L557" s="138">
        <v>1.7733000000000001</v>
      </c>
      <c r="M557" s="138">
        <v>2.7307999999999999</v>
      </c>
      <c r="N557" s="138">
        <v>4.7405999999999997</v>
      </c>
      <c r="O557" s="138">
        <v>2.5539000000000001</v>
      </c>
      <c r="P557" s="138">
        <v>5.1734</v>
      </c>
      <c r="Q557" s="138">
        <v>7.1212999999999997</v>
      </c>
      <c r="R557" s="138">
        <v>3.3028</v>
      </c>
      <c r="S557" s="120" t="s">
        <v>2008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34" t="s">
        <v>358</v>
      </c>
      <c r="B558" s="134" t="s">
        <v>114</v>
      </c>
      <c r="C558" s="134">
        <v>113077</v>
      </c>
      <c r="D558" s="137">
        <v>44330</v>
      </c>
      <c r="E558" s="138">
        <v>21.138999999999999</v>
      </c>
      <c r="F558" s="138">
        <v>-14.5787</v>
      </c>
      <c r="G558" s="138">
        <v>-4.4302000000000001</v>
      </c>
      <c r="H558" s="138">
        <v>-0.81389999999999996</v>
      </c>
      <c r="I558" s="138">
        <v>2.5184000000000002</v>
      </c>
      <c r="J558" s="138">
        <v>4.2298</v>
      </c>
      <c r="K558" s="138">
        <v>2.4184999999999999</v>
      </c>
      <c r="L558" s="138">
        <v>1.1978</v>
      </c>
      <c r="M558" s="138">
        <v>2.1484000000000001</v>
      </c>
      <c r="N558" s="138">
        <v>4.1406999999999998</v>
      </c>
      <c r="O558" s="138">
        <v>1.9016</v>
      </c>
      <c r="P558" s="138">
        <v>4.4505999999999997</v>
      </c>
      <c r="Q558" s="138">
        <v>7.1094999999999997</v>
      </c>
      <c r="R558" s="138">
        <v>2.6901999999999999</v>
      </c>
      <c r="S558" s="120" t="s">
        <v>2008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39" t="s">
        <v>27</v>
      </c>
      <c r="B559" s="134"/>
      <c r="C559" s="134"/>
      <c r="D559" s="134"/>
      <c r="E559" s="134"/>
      <c r="F559" s="140">
        <v>-2.8743354838709667</v>
      </c>
      <c r="G559" s="140">
        <v>-0.42386290322580622</v>
      </c>
      <c r="H559" s="140">
        <v>3.0034048387096783</v>
      </c>
      <c r="I559" s="140">
        <v>7.4741725806451598</v>
      </c>
      <c r="J559" s="140">
        <v>7.3381370967741919</v>
      </c>
      <c r="K559" s="140">
        <v>5.9594967741935516</v>
      </c>
      <c r="L559" s="140">
        <v>1.9039451612903233</v>
      </c>
      <c r="M559" s="140">
        <v>3.6217903225806434</v>
      </c>
      <c r="N559" s="140">
        <v>5.157145161290325</v>
      </c>
      <c r="O559" s="140">
        <v>7.8368415094339641</v>
      </c>
      <c r="P559" s="140">
        <v>7.4389588235294113</v>
      </c>
      <c r="Q559" s="140">
        <v>6.1100322580645159</v>
      </c>
      <c r="R559" s="140">
        <v>8.0243105263157872</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39" t="s">
        <v>408</v>
      </c>
      <c r="B560" s="134"/>
      <c r="C560" s="134"/>
      <c r="D560" s="134"/>
      <c r="E560" s="134"/>
      <c r="F560" s="140">
        <v>-1.45045</v>
      </c>
      <c r="G560" s="140">
        <v>-0.40939999999999999</v>
      </c>
      <c r="H560" s="140">
        <v>2.10595</v>
      </c>
      <c r="I560" s="140">
        <v>8.2011000000000003</v>
      </c>
      <c r="J560" s="140">
        <v>7.4663000000000004</v>
      </c>
      <c r="K560" s="140">
        <v>5.3769500000000008</v>
      </c>
      <c r="L560" s="140">
        <v>2.3121999999999998</v>
      </c>
      <c r="M560" s="140">
        <v>4.1719999999999997</v>
      </c>
      <c r="N560" s="140">
        <v>5.4497499999999999</v>
      </c>
      <c r="O560" s="140">
        <v>8.2423999999999999</v>
      </c>
      <c r="P560" s="140">
        <v>7.5255000000000001</v>
      </c>
      <c r="Q560" s="140">
        <v>7.8625500000000006</v>
      </c>
      <c r="R560" s="140">
        <v>8.0906000000000002</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8"/>
      <c r="B561" s="128"/>
      <c r="C561" s="128"/>
      <c r="D561" s="130"/>
      <c r="E561" s="131"/>
      <c r="F561" s="131"/>
      <c r="G561" s="131"/>
      <c r="H561" s="131"/>
      <c r="I561" s="131"/>
      <c r="J561" s="131"/>
      <c r="K561" s="131"/>
      <c r="L561" s="131"/>
      <c r="M561" s="131"/>
      <c r="N561" s="131"/>
      <c r="O561" s="131"/>
      <c r="P561" s="131"/>
      <c r="Q561" s="131"/>
      <c r="R561" s="131"/>
      <c r="S561" s="119"/>
      <c r="T561" s="119"/>
      <c r="U561" s="119"/>
      <c r="V561" s="119"/>
      <c r="W561" s="119"/>
      <c r="X561" s="119"/>
      <c r="Y561" s="119"/>
      <c r="Z561" s="119"/>
      <c r="AA561" s="119"/>
      <c r="AB561" s="119"/>
      <c r="AC561" s="119"/>
      <c r="AD561" s="119"/>
      <c r="AE561" s="119"/>
      <c r="AF561" s="119"/>
      <c r="AG561" s="119"/>
      <c r="AH561" s="119"/>
    </row>
    <row r="562" spans="1:34" x14ac:dyDescent="0.3">
      <c r="A562" s="136" t="s">
        <v>384</v>
      </c>
      <c r="B562" s="136"/>
      <c r="C562" s="136"/>
      <c r="D562" s="136"/>
      <c r="E562" s="136"/>
      <c r="F562" s="136"/>
      <c r="G562" s="136"/>
      <c r="H562" s="136"/>
      <c r="I562" s="136"/>
      <c r="J562" s="136"/>
      <c r="K562" s="136"/>
      <c r="L562" s="136"/>
      <c r="M562" s="136"/>
      <c r="N562" s="136"/>
      <c r="O562" s="136"/>
      <c r="P562" s="136"/>
      <c r="Q562" s="136"/>
      <c r="R562" s="136"/>
      <c r="S562" s="122"/>
      <c r="T562" s="122"/>
      <c r="U562" s="122"/>
      <c r="V562" s="122"/>
      <c r="W562" s="122"/>
      <c r="X562" s="122"/>
      <c r="Y562" s="122"/>
      <c r="Z562" s="122"/>
      <c r="AA562" s="122"/>
      <c r="AB562" s="122"/>
      <c r="AC562" s="122"/>
      <c r="AD562" s="122"/>
      <c r="AE562" s="122"/>
      <c r="AF562" s="122"/>
      <c r="AG562" s="122"/>
      <c r="AH562" s="122"/>
    </row>
    <row r="563" spans="1:34" x14ac:dyDescent="0.3">
      <c r="A563" s="134" t="s">
        <v>368</v>
      </c>
      <c r="B563" s="134" t="s">
        <v>266</v>
      </c>
      <c r="C563" s="134">
        <v>104331</v>
      </c>
      <c r="D563" s="137">
        <v>44330</v>
      </c>
      <c r="E563" s="138">
        <v>46.04</v>
      </c>
      <c r="F563" s="138">
        <v>-0.84</v>
      </c>
      <c r="G563" s="138">
        <v>-1.2441</v>
      </c>
      <c r="H563" s="138">
        <v>-0.96799999999999997</v>
      </c>
      <c r="I563" s="138">
        <v>-0.66879999999999995</v>
      </c>
      <c r="J563" s="138">
        <v>-0.51859999999999995</v>
      </c>
      <c r="K563" s="138">
        <v>-3.6619000000000002</v>
      </c>
      <c r="L563" s="138">
        <v>12.5672</v>
      </c>
      <c r="M563" s="138">
        <v>21.094200000000001</v>
      </c>
      <c r="N563" s="138">
        <v>41.574399999999997</v>
      </c>
      <c r="O563" s="138">
        <v>4.8997000000000002</v>
      </c>
      <c r="P563" s="138">
        <v>10.956899999999999</v>
      </c>
      <c r="Q563" s="138">
        <v>11.0075</v>
      </c>
      <c r="R563" s="138">
        <v>11.158200000000001</v>
      </c>
      <c r="S563" s="120"/>
      <c r="T563" s="123"/>
      <c r="U563" s="124"/>
      <c r="V563" s="124"/>
      <c r="W563" s="124"/>
      <c r="X563" s="124"/>
      <c r="Y563" s="124"/>
      <c r="Z563" s="124"/>
      <c r="AA563" s="124"/>
      <c r="AB563" s="124"/>
      <c r="AC563" s="124"/>
      <c r="AD563" s="124"/>
      <c r="AE563" s="124"/>
      <c r="AF563" s="124"/>
      <c r="AG563" s="124"/>
      <c r="AH563" s="124"/>
    </row>
    <row r="564" spans="1:34" x14ac:dyDescent="0.3">
      <c r="A564" s="134" t="s">
        <v>368</v>
      </c>
      <c r="B564" s="134" t="s">
        <v>163</v>
      </c>
      <c r="C564" s="134">
        <v>119661</v>
      </c>
      <c r="D564" s="137">
        <v>44330</v>
      </c>
      <c r="E564" s="138">
        <v>49.7</v>
      </c>
      <c r="F564" s="138">
        <v>-0.83799999999999997</v>
      </c>
      <c r="G564" s="138">
        <v>-1.2321</v>
      </c>
      <c r="H564" s="138">
        <v>-0.95660000000000001</v>
      </c>
      <c r="I564" s="138">
        <v>-0.65959999999999996</v>
      </c>
      <c r="J564" s="138">
        <v>-0.48060000000000003</v>
      </c>
      <c r="K564" s="138">
        <v>-3.5139</v>
      </c>
      <c r="L564" s="138">
        <v>12.928900000000001</v>
      </c>
      <c r="M564" s="138">
        <v>21.694400000000002</v>
      </c>
      <c r="N564" s="138">
        <v>42.529400000000003</v>
      </c>
      <c r="O564" s="138">
        <v>5.6824000000000003</v>
      </c>
      <c r="P564" s="138">
        <v>11.9711</v>
      </c>
      <c r="Q564" s="138">
        <v>14.9542</v>
      </c>
      <c r="R564" s="138">
        <v>11.9129</v>
      </c>
      <c r="S564" s="120"/>
      <c r="T564" s="123"/>
      <c r="U564" s="124"/>
      <c r="V564" s="124"/>
      <c r="W564" s="124"/>
      <c r="X564" s="124"/>
      <c r="Y564" s="124"/>
      <c r="Z564" s="124"/>
      <c r="AA564" s="124"/>
      <c r="AB564" s="124"/>
      <c r="AC564" s="124"/>
      <c r="AD564" s="124"/>
      <c r="AE564" s="124"/>
      <c r="AF564" s="124"/>
      <c r="AG564" s="124"/>
      <c r="AH564" s="124"/>
    </row>
    <row r="565" spans="1:34" x14ac:dyDescent="0.3">
      <c r="A565" s="134" t="s">
        <v>368</v>
      </c>
      <c r="B565" s="134" t="s">
        <v>403</v>
      </c>
      <c r="C565" s="134"/>
      <c r="D565" s="137">
        <v>44330</v>
      </c>
      <c r="E565" s="138">
        <v>37.659999999999997</v>
      </c>
      <c r="F565" s="138">
        <v>-0.81640000000000001</v>
      </c>
      <c r="G565" s="138">
        <v>-1.2067000000000001</v>
      </c>
      <c r="H565" s="138">
        <v>-0.97289999999999999</v>
      </c>
      <c r="I565" s="138">
        <v>-0.63319999999999999</v>
      </c>
      <c r="J565" s="138">
        <v>-0.3967</v>
      </c>
      <c r="K565" s="138">
        <v>-3.3864000000000001</v>
      </c>
      <c r="L565" s="138">
        <v>12.686999999999999</v>
      </c>
      <c r="M565" s="138">
        <v>21.4055</v>
      </c>
      <c r="N565" s="138">
        <v>41.685499999999998</v>
      </c>
      <c r="O565" s="138">
        <v>5.7279</v>
      </c>
      <c r="P565" s="138">
        <v>11.6739</v>
      </c>
      <c r="Q565" s="138">
        <v>10.680300000000001</v>
      </c>
      <c r="R565" s="138">
        <v>11.987</v>
      </c>
      <c r="S565" s="120"/>
      <c r="T565" s="123"/>
      <c r="U565" s="124"/>
      <c r="V565" s="124"/>
      <c r="W565" s="124"/>
      <c r="X565" s="124"/>
      <c r="Y565" s="124"/>
      <c r="Z565" s="124"/>
      <c r="AA565" s="124"/>
      <c r="AB565" s="124"/>
      <c r="AC565" s="124"/>
      <c r="AD565" s="124"/>
      <c r="AE565" s="124"/>
      <c r="AF565" s="124"/>
      <c r="AG565" s="124"/>
      <c r="AH565" s="124"/>
    </row>
    <row r="566" spans="1:34" x14ac:dyDescent="0.3">
      <c r="A566" s="134" t="s">
        <v>368</v>
      </c>
      <c r="B566" s="134" t="s">
        <v>267</v>
      </c>
      <c r="C566" s="134">
        <v>107745</v>
      </c>
      <c r="D566" s="137">
        <v>44330</v>
      </c>
      <c r="E566" s="138">
        <v>37.659999999999997</v>
      </c>
      <c r="F566" s="138">
        <v>-0.81640000000000001</v>
      </c>
      <c r="G566" s="138">
        <v>-1.2067000000000001</v>
      </c>
      <c r="H566" s="138">
        <v>-0.97289999999999999</v>
      </c>
      <c r="I566" s="138">
        <v>-0.63319999999999999</v>
      </c>
      <c r="J566" s="138">
        <v>-0.3967</v>
      </c>
      <c r="K566" s="138">
        <v>-3.3864000000000001</v>
      </c>
      <c r="L566" s="138">
        <v>12.686999999999999</v>
      </c>
      <c r="M566" s="138">
        <v>21.4055</v>
      </c>
      <c r="N566" s="138">
        <v>41.685499999999998</v>
      </c>
      <c r="O566" s="138">
        <v>5.7279</v>
      </c>
      <c r="P566" s="138">
        <v>11.6739</v>
      </c>
      <c r="Q566" s="138">
        <v>10.680300000000001</v>
      </c>
      <c r="R566" s="138">
        <v>11.987</v>
      </c>
      <c r="S566" s="120"/>
      <c r="T566" s="123"/>
      <c r="U566" s="124"/>
      <c r="V566" s="124"/>
      <c r="W566" s="124"/>
      <c r="X566" s="124"/>
      <c r="Y566" s="124"/>
      <c r="Z566" s="124"/>
      <c r="AA566" s="124"/>
      <c r="AB566" s="124"/>
      <c r="AC566" s="124"/>
      <c r="AD566" s="124"/>
      <c r="AE566" s="124"/>
      <c r="AF566" s="124"/>
      <c r="AG566" s="124"/>
      <c r="AH566" s="124"/>
    </row>
    <row r="567" spans="1:34" x14ac:dyDescent="0.3">
      <c r="A567" s="134" t="s">
        <v>368</v>
      </c>
      <c r="B567" s="134" t="s">
        <v>164</v>
      </c>
      <c r="C567" s="134">
        <v>119544</v>
      </c>
      <c r="D567" s="137">
        <v>44330</v>
      </c>
      <c r="E567" s="138">
        <v>40.67</v>
      </c>
      <c r="F567" s="138">
        <v>-0.82909999999999995</v>
      </c>
      <c r="G567" s="138">
        <v>-1.2144999999999999</v>
      </c>
      <c r="H567" s="138">
        <v>-0.97389999999999999</v>
      </c>
      <c r="I567" s="138">
        <v>-0.6109</v>
      </c>
      <c r="J567" s="138">
        <v>-0.34310000000000002</v>
      </c>
      <c r="K567" s="138">
        <v>-3.2128000000000001</v>
      </c>
      <c r="L567" s="138">
        <v>13.1608</v>
      </c>
      <c r="M567" s="138">
        <v>22.205500000000001</v>
      </c>
      <c r="N567" s="138">
        <v>42.952500000000001</v>
      </c>
      <c r="O567" s="138">
        <v>6.7784000000000004</v>
      </c>
      <c r="P567" s="138">
        <v>12.7957</v>
      </c>
      <c r="Q567" s="138">
        <v>15.7347</v>
      </c>
      <c r="R567" s="138">
        <v>13.0708</v>
      </c>
      <c r="S567" s="120"/>
      <c r="T567" s="123"/>
      <c r="U567" s="124"/>
      <c r="V567" s="124"/>
      <c r="W567" s="124"/>
      <c r="X567" s="124"/>
      <c r="Y567" s="124"/>
      <c r="Z567" s="124"/>
      <c r="AA567" s="124"/>
      <c r="AB567" s="124"/>
      <c r="AC567" s="124"/>
      <c r="AD567" s="124"/>
      <c r="AE567" s="124"/>
      <c r="AF567" s="124"/>
      <c r="AG567" s="124"/>
      <c r="AH567" s="124"/>
    </row>
    <row r="568" spans="1:34" x14ac:dyDescent="0.3">
      <c r="A568" s="134" t="s">
        <v>368</v>
      </c>
      <c r="B568" s="134" t="s">
        <v>165</v>
      </c>
      <c r="C568" s="134">
        <v>120503</v>
      </c>
      <c r="D568" s="137">
        <v>44330</v>
      </c>
      <c r="E568" s="138">
        <v>66.535600000000002</v>
      </c>
      <c r="F568" s="138">
        <v>-0.64490000000000003</v>
      </c>
      <c r="G568" s="138">
        <v>-1.4903</v>
      </c>
      <c r="H568" s="138">
        <v>-1.5134000000000001</v>
      </c>
      <c r="I568" s="138">
        <v>-0.58389999999999997</v>
      </c>
      <c r="J568" s="138">
        <v>1.4342999999999999</v>
      </c>
      <c r="K568" s="138">
        <v>-2.2982</v>
      </c>
      <c r="L568" s="138">
        <v>16.2639</v>
      </c>
      <c r="M568" s="138">
        <v>34.020299999999999</v>
      </c>
      <c r="N568" s="138">
        <v>53.565100000000001</v>
      </c>
      <c r="O568" s="138">
        <v>13.2303</v>
      </c>
      <c r="P568" s="138">
        <v>16.363399999999999</v>
      </c>
      <c r="Q568" s="138">
        <v>19.561699999999998</v>
      </c>
      <c r="R568" s="138">
        <v>20.779599999999999</v>
      </c>
      <c r="S568" s="120"/>
      <c r="T568" s="123"/>
      <c r="U568" s="124"/>
      <c r="V568" s="124"/>
      <c r="W568" s="124"/>
      <c r="X568" s="124"/>
      <c r="Y568" s="124"/>
      <c r="Z568" s="124"/>
      <c r="AA568" s="124"/>
      <c r="AB568" s="124"/>
      <c r="AC568" s="124"/>
      <c r="AD568" s="124"/>
      <c r="AE568" s="124"/>
      <c r="AF568" s="124"/>
      <c r="AG568" s="124"/>
      <c r="AH568" s="124"/>
    </row>
    <row r="569" spans="1:34" x14ac:dyDescent="0.3">
      <c r="A569" s="134" t="s">
        <v>368</v>
      </c>
      <c r="B569" s="134" t="s">
        <v>268</v>
      </c>
      <c r="C569" s="134">
        <v>112323</v>
      </c>
      <c r="D569" s="137">
        <v>44330</v>
      </c>
      <c r="E569" s="138">
        <v>60.869199999999999</v>
      </c>
      <c r="F569" s="138">
        <v>-0.64980000000000004</v>
      </c>
      <c r="G569" s="138">
        <v>-1.4975000000000001</v>
      </c>
      <c r="H569" s="138">
        <v>-1.5302</v>
      </c>
      <c r="I569" s="138">
        <v>-0.61780000000000002</v>
      </c>
      <c r="J569" s="138">
        <v>1.3588</v>
      </c>
      <c r="K569" s="138">
        <v>-2.5167999999999999</v>
      </c>
      <c r="L569" s="138">
        <v>15.748900000000001</v>
      </c>
      <c r="M569" s="138">
        <v>33.150199999999998</v>
      </c>
      <c r="N569" s="138">
        <v>52.254800000000003</v>
      </c>
      <c r="O569" s="138">
        <v>12.221500000000001</v>
      </c>
      <c r="P569" s="138">
        <v>15.2346</v>
      </c>
      <c r="Q569" s="138">
        <v>17.198699999999999</v>
      </c>
      <c r="R569" s="138">
        <v>19.7805</v>
      </c>
      <c r="S569" s="120"/>
      <c r="T569" s="123"/>
      <c r="U569" s="124"/>
      <c r="V569" s="124"/>
      <c r="W569" s="124"/>
      <c r="X569" s="124"/>
      <c r="Y569" s="124"/>
      <c r="Z569" s="124"/>
      <c r="AA569" s="124"/>
      <c r="AB569" s="124"/>
      <c r="AC569" s="124"/>
      <c r="AD569" s="124"/>
      <c r="AE569" s="124"/>
      <c r="AF569" s="124"/>
      <c r="AG569" s="124"/>
      <c r="AH569" s="124"/>
    </row>
    <row r="570" spans="1:34" x14ac:dyDescent="0.3">
      <c r="A570" s="134" t="s">
        <v>368</v>
      </c>
      <c r="B570" s="134" t="s">
        <v>269</v>
      </c>
      <c r="C570" s="134">
        <v>134044</v>
      </c>
      <c r="D570" s="137">
        <v>44330</v>
      </c>
      <c r="E570" s="138">
        <v>57.02</v>
      </c>
      <c r="F570" s="138">
        <v>-0.86929999999999996</v>
      </c>
      <c r="G570" s="138">
        <v>-2.0442999999999998</v>
      </c>
      <c r="H570" s="138">
        <v>-1.2299</v>
      </c>
      <c r="I570" s="138">
        <v>-0.34949999999999998</v>
      </c>
      <c r="J570" s="138">
        <v>1.9489000000000001</v>
      </c>
      <c r="K570" s="138">
        <v>-0.22750000000000001</v>
      </c>
      <c r="L570" s="138">
        <v>18.791699999999999</v>
      </c>
      <c r="M570" s="138">
        <v>33.786999999999999</v>
      </c>
      <c r="N570" s="138">
        <v>61.850700000000003</v>
      </c>
      <c r="O570" s="138">
        <v>6.9744999999999999</v>
      </c>
      <c r="P570" s="138">
        <v>10.816800000000001</v>
      </c>
      <c r="Q570" s="138">
        <v>6.3651</v>
      </c>
      <c r="R570" s="138">
        <v>16.409500000000001</v>
      </c>
      <c r="S570" s="120"/>
      <c r="T570" s="123"/>
      <c r="U570" s="124"/>
      <c r="V570" s="124"/>
      <c r="W570" s="124"/>
      <c r="X570" s="124"/>
      <c r="Y570" s="124"/>
      <c r="Z570" s="124"/>
      <c r="AA570" s="124"/>
      <c r="AB570" s="124"/>
      <c r="AC570" s="124"/>
      <c r="AD570" s="124"/>
      <c r="AE570" s="124"/>
      <c r="AF570" s="124"/>
      <c r="AG570" s="124"/>
      <c r="AH570" s="124"/>
    </row>
    <row r="571" spans="1:34" x14ac:dyDescent="0.3">
      <c r="A571" s="134" t="s">
        <v>368</v>
      </c>
      <c r="B571" s="134" t="s">
        <v>166</v>
      </c>
      <c r="C571" s="134">
        <v>134045</v>
      </c>
      <c r="D571" s="137">
        <v>44330</v>
      </c>
      <c r="E571" s="138">
        <v>62.13</v>
      </c>
      <c r="F571" s="138">
        <v>-0.86170000000000002</v>
      </c>
      <c r="G571" s="138">
        <v>-2.0341</v>
      </c>
      <c r="H571" s="138">
        <v>-1.2084999999999999</v>
      </c>
      <c r="I571" s="138">
        <v>-0.32090000000000002</v>
      </c>
      <c r="J571" s="138">
        <v>2.0030000000000001</v>
      </c>
      <c r="K571" s="138">
        <v>-3.2199999999999999E-2</v>
      </c>
      <c r="L571" s="138">
        <v>19.2286</v>
      </c>
      <c r="M571" s="138">
        <v>34.509599999999999</v>
      </c>
      <c r="N571" s="138">
        <v>62.942599999999999</v>
      </c>
      <c r="O571" s="138">
        <v>7.7751000000000001</v>
      </c>
      <c r="P571" s="138">
        <v>11.7241</v>
      </c>
      <c r="Q571" s="138">
        <v>7.3002000000000002</v>
      </c>
      <c r="R571" s="138">
        <v>17.228999999999999</v>
      </c>
      <c r="S571" s="120"/>
      <c r="T571" s="123"/>
      <c r="U571" s="124"/>
      <c r="V571" s="124"/>
      <c r="W571" s="124"/>
      <c r="X571" s="124"/>
      <c r="Y571" s="124"/>
      <c r="Z571" s="124"/>
      <c r="AA571" s="124"/>
      <c r="AB571" s="124"/>
      <c r="AC571" s="124"/>
      <c r="AD571" s="124"/>
      <c r="AE571" s="124"/>
      <c r="AF571" s="124"/>
      <c r="AG571" s="124"/>
      <c r="AH571" s="124"/>
    </row>
    <row r="572" spans="1:34" x14ac:dyDescent="0.3">
      <c r="A572" s="134" t="s">
        <v>368</v>
      </c>
      <c r="B572" s="134" t="s">
        <v>270</v>
      </c>
      <c r="C572" s="134">
        <v>113463</v>
      </c>
      <c r="D572" s="137">
        <v>44330</v>
      </c>
      <c r="E572" s="138">
        <v>50.944000000000003</v>
      </c>
      <c r="F572" s="138">
        <v>-0.30719999999999997</v>
      </c>
      <c r="G572" s="138">
        <v>-1.256</v>
      </c>
      <c r="H572" s="138">
        <v>-0.95079999999999998</v>
      </c>
      <c r="I572" s="138">
        <v>0.21640000000000001</v>
      </c>
      <c r="J572" s="138">
        <v>1.8838999999999999</v>
      </c>
      <c r="K572" s="138">
        <v>-2.3856000000000002</v>
      </c>
      <c r="L572" s="138">
        <v>14.0222</v>
      </c>
      <c r="M572" s="138">
        <v>27.369599999999998</v>
      </c>
      <c r="N572" s="138">
        <v>50.967599999999997</v>
      </c>
      <c r="O572" s="138">
        <v>10.5991</v>
      </c>
      <c r="P572" s="138">
        <v>11.841900000000001</v>
      </c>
      <c r="Q572" s="138">
        <v>11.178699999999999</v>
      </c>
      <c r="R572" s="138">
        <v>18.104199999999999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34" t="s">
        <v>368</v>
      </c>
      <c r="B573" s="134" t="s">
        <v>167</v>
      </c>
      <c r="C573" s="134">
        <v>120147</v>
      </c>
      <c r="D573" s="137">
        <v>44330</v>
      </c>
      <c r="E573" s="138">
        <v>54.555</v>
      </c>
      <c r="F573" s="138">
        <v>-0.29970000000000002</v>
      </c>
      <c r="G573" s="138">
        <v>-1.2454000000000001</v>
      </c>
      <c r="H573" s="138">
        <v>-0.92620000000000002</v>
      </c>
      <c r="I573" s="138">
        <v>0.26650000000000001</v>
      </c>
      <c r="J573" s="138">
        <v>1.9986999999999999</v>
      </c>
      <c r="K573" s="138">
        <v>-2.0573999999999999</v>
      </c>
      <c r="L573" s="138">
        <v>14.7753</v>
      </c>
      <c r="M573" s="138">
        <v>28.6219</v>
      </c>
      <c r="N573" s="138">
        <v>52.913600000000002</v>
      </c>
      <c r="O573" s="138">
        <v>11.928100000000001</v>
      </c>
      <c r="P573" s="138">
        <v>13.0944</v>
      </c>
      <c r="Q573" s="138">
        <v>14.927300000000001</v>
      </c>
      <c r="R573" s="138">
        <v>19.569600000000001</v>
      </c>
      <c r="S573" s="120"/>
      <c r="T573" s="123"/>
      <c r="U573" s="124"/>
      <c r="V573" s="124"/>
      <c r="W573" s="124"/>
      <c r="X573" s="124"/>
      <c r="Y573" s="124"/>
      <c r="Z573" s="124"/>
      <c r="AA573" s="124"/>
      <c r="AB573" s="124"/>
      <c r="AC573" s="124"/>
      <c r="AD573" s="124"/>
      <c r="AE573" s="124"/>
      <c r="AF573" s="124"/>
      <c r="AG573" s="124"/>
      <c r="AH573" s="124"/>
    </row>
    <row r="574" spans="1:34" x14ac:dyDescent="0.3">
      <c r="A574" s="134" t="s">
        <v>368</v>
      </c>
      <c r="B574" s="134" t="s">
        <v>168</v>
      </c>
      <c r="C574" s="134">
        <v>141950</v>
      </c>
      <c r="D574" s="137">
        <v>44330</v>
      </c>
      <c r="E574" s="138">
        <v>13.94</v>
      </c>
      <c r="F574" s="138">
        <v>-0.99429999999999996</v>
      </c>
      <c r="G574" s="138">
        <v>-1.831</v>
      </c>
      <c r="H574" s="138">
        <v>-1.6231</v>
      </c>
      <c r="I574" s="138">
        <v>-0.49959999999999999</v>
      </c>
      <c r="J574" s="138">
        <v>3.3357999999999999</v>
      </c>
      <c r="K574" s="138">
        <v>5.9271000000000003</v>
      </c>
      <c r="L574" s="138">
        <v>25.585599999999999</v>
      </c>
      <c r="M574" s="138">
        <v>40.5242</v>
      </c>
      <c r="N574" s="138">
        <v>68.765100000000004</v>
      </c>
      <c r="O574" s="138">
        <v>9.9671000000000003</v>
      </c>
      <c r="P574" s="138"/>
      <c r="Q574" s="138">
        <v>10.821400000000001</v>
      </c>
      <c r="R574" s="138">
        <v>30.1783</v>
      </c>
      <c r="S574" s="120"/>
      <c r="T574" s="123"/>
      <c r="U574" s="124"/>
      <c r="V574" s="124"/>
      <c r="W574" s="124"/>
      <c r="X574" s="124"/>
      <c r="Y574" s="124"/>
      <c r="Z574" s="124"/>
      <c r="AA574" s="124"/>
      <c r="AB574" s="124"/>
      <c r="AC574" s="124"/>
      <c r="AD574" s="124"/>
      <c r="AE574" s="124"/>
      <c r="AF574" s="124"/>
      <c r="AG574" s="124"/>
      <c r="AH574" s="124"/>
    </row>
    <row r="575" spans="1:34" x14ac:dyDescent="0.3">
      <c r="A575" s="134" t="s">
        <v>368</v>
      </c>
      <c r="B575" s="134" t="s">
        <v>271</v>
      </c>
      <c r="C575" s="134">
        <v>141952</v>
      </c>
      <c r="D575" s="137">
        <v>44330</v>
      </c>
      <c r="E575" s="138">
        <v>13.59</v>
      </c>
      <c r="F575" s="138">
        <v>-1.0197000000000001</v>
      </c>
      <c r="G575" s="138">
        <v>-1.8064</v>
      </c>
      <c r="H575" s="138">
        <v>-1.6642999999999999</v>
      </c>
      <c r="I575" s="138">
        <v>-0.51239999999999997</v>
      </c>
      <c r="J575" s="138">
        <v>3.2675000000000001</v>
      </c>
      <c r="K575" s="138">
        <v>5.6764999999999999</v>
      </c>
      <c r="L575" s="138">
        <v>25.138100000000001</v>
      </c>
      <c r="M575" s="138">
        <v>39.671100000000003</v>
      </c>
      <c r="N575" s="138">
        <v>67.570899999999995</v>
      </c>
      <c r="O575" s="138">
        <v>9.1091999999999995</v>
      </c>
      <c r="P575" s="138"/>
      <c r="Q575" s="138">
        <v>9.9532000000000007</v>
      </c>
      <c r="R575" s="138">
        <v>29.165099999999999</v>
      </c>
      <c r="S575" s="120"/>
      <c r="T575" s="123"/>
      <c r="U575" s="124"/>
      <c r="V575" s="124"/>
      <c r="W575" s="124"/>
      <c r="X575" s="124"/>
      <c r="Y575" s="124"/>
      <c r="Z575" s="124"/>
      <c r="AA575" s="124"/>
      <c r="AB575" s="124"/>
      <c r="AC575" s="124"/>
      <c r="AD575" s="124"/>
      <c r="AE575" s="124"/>
      <c r="AF575" s="124"/>
      <c r="AG575" s="124"/>
      <c r="AH575" s="124"/>
    </row>
    <row r="576" spans="1:34" x14ac:dyDescent="0.3">
      <c r="A576" s="134" t="s">
        <v>368</v>
      </c>
      <c r="B576" s="134" t="s">
        <v>169</v>
      </c>
      <c r="C576" s="134">
        <v>144315</v>
      </c>
      <c r="D576" s="137">
        <v>44330</v>
      </c>
      <c r="E576" s="138">
        <v>16.989999999999998</v>
      </c>
      <c r="F576" s="138">
        <v>-0.93289999999999995</v>
      </c>
      <c r="G576" s="138">
        <v>-1.7351000000000001</v>
      </c>
      <c r="H576" s="138">
        <v>-1.5643</v>
      </c>
      <c r="I576" s="138">
        <v>-0.2349</v>
      </c>
      <c r="J576" s="138">
        <v>3.5975999999999999</v>
      </c>
      <c r="K576" s="138">
        <v>5.7249999999999996</v>
      </c>
      <c r="L576" s="138">
        <v>25.2027</v>
      </c>
      <c r="M576" s="138">
        <v>42.056899999999999</v>
      </c>
      <c r="N576" s="138">
        <v>70.240499999999997</v>
      </c>
      <c r="O576" s="138"/>
      <c r="P576" s="138"/>
      <c r="Q576" s="138">
        <v>22.906300000000002</v>
      </c>
      <c r="R576" s="138">
        <v>28.389500000000002</v>
      </c>
      <c r="S576" s="120"/>
      <c r="T576" s="123"/>
      <c r="U576" s="124"/>
      <c r="V576" s="124"/>
      <c r="W576" s="124"/>
      <c r="X576" s="124"/>
      <c r="Y576" s="124"/>
      <c r="Z576" s="124"/>
      <c r="AA576" s="124"/>
      <c r="AB576" s="124"/>
      <c r="AC576" s="124"/>
      <c r="AD576" s="124"/>
      <c r="AE576" s="124"/>
      <c r="AF576" s="124"/>
      <c r="AG576" s="124"/>
      <c r="AH576" s="124"/>
    </row>
    <row r="577" spans="1:34" x14ac:dyDescent="0.3">
      <c r="A577" s="134" t="s">
        <v>368</v>
      </c>
      <c r="B577" s="134" t="s">
        <v>272</v>
      </c>
      <c r="C577" s="134">
        <v>144314</v>
      </c>
      <c r="D577" s="137">
        <v>44330</v>
      </c>
      <c r="E577" s="138">
        <v>16.52</v>
      </c>
      <c r="F577" s="138">
        <v>-0.89980000000000004</v>
      </c>
      <c r="G577" s="138">
        <v>-1.6667000000000001</v>
      </c>
      <c r="H577" s="138">
        <v>-1.5495000000000001</v>
      </c>
      <c r="I577" s="138">
        <v>-0.24149999999999999</v>
      </c>
      <c r="J577" s="138">
        <v>3.5087999999999999</v>
      </c>
      <c r="K577" s="138">
        <v>5.4916999999999998</v>
      </c>
      <c r="L577" s="138">
        <v>24.5852</v>
      </c>
      <c r="M577" s="138">
        <v>40.955599999999997</v>
      </c>
      <c r="N577" s="138">
        <v>68.571399999999997</v>
      </c>
      <c r="O577" s="138"/>
      <c r="P577" s="138"/>
      <c r="Q577" s="138">
        <v>21.571899999999999</v>
      </c>
      <c r="R577" s="138">
        <v>27.035399999999999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34" t="s">
        <v>368</v>
      </c>
      <c r="B578" s="134" t="s">
        <v>170</v>
      </c>
      <c r="C578" s="134">
        <v>119351</v>
      </c>
      <c r="D578" s="137">
        <v>44330</v>
      </c>
      <c r="E578" s="138">
        <v>90.02</v>
      </c>
      <c r="F578" s="138">
        <v>-0.83720000000000006</v>
      </c>
      <c r="G578" s="138">
        <v>-1.7463</v>
      </c>
      <c r="H578" s="138">
        <v>-1.7785</v>
      </c>
      <c r="I578" s="138">
        <v>-1.153</v>
      </c>
      <c r="J578" s="138">
        <v>3.4950999999999999</v>
      </c>
      <c r="K578" s="138">
        <v>3.2812999999999999</v>
      </c>
      <c r="L578" s="138">
        <v>23.315100000000001</v>
      </c>
      <c r="M578" s="138">
        <v>40.810299999999998</v>
      </c>
      <c r="N578" s="138">
        <v>69.115200000000002</v>
      </c>
      <c r="O578" s="138">
        <v>13.3873</v>
      </c>
      <c r="P578" s="138">
        <v>18.9665</v>
      </c>
      <c r="Q578" s="138">
        <v>17.477</v>
      </c>
      <c r="R578" s="138">
        <v>31.209299999999999</v>
      </c>
      <c r="S578" s="120"/>
      <c r="T578" s="123"/>
      <c r="U578" s="124"/>
      <c r="V578" s="124"/>
      <c r="W578" s="124"/>
      <c r="X578" s="124"/>
      <c r="Y578" s="124"/>
      <c r="Z578" s="124"/>
      <c r="AA578" s="124"/>
      <c r="AB578" s="124"/>
      <c r="AC578" s="124"/>
      <c r="AD578" s="124"/>
      <c r="AE578" s="124"/>
      <c r="AF578" s="124"/>
      <c r="AG578" s="124"/>
      <c r="AH578" s="124"/>
    </row>
    <row r="579" spans="1:34" x14ac:dyDescent="0.3">
      <c r="A579" s="134" t="s">
        <v>368</v>
      </c>
      <c r="B579" s="134" t="s">
        <v>273</v>
      </c>
      <c r="C579" s="134">
        <v>111710</v>
      </c>
      <c r="D579" s="137">
        <v>44330</v>
      </c>
      <c r="E579" s="138">
        <v>80.900000000000006</v>
      </c>
      <c r="F579" s="138">
        <v>-0.84570000000000001</v>
      </c>
      <c r="G579" s="138">
        <v>-1.7607999999999999</v>
      </c>
      <c r="H579" s="138">
        <v>-1.8085</v>
      </c>
      <c r="I579" s="138">
        <v>-1.1848000000000001</v>
      </c>
      <c r="J579" s="138">
        <v>3.3997999999999999</v>
      </c>
      <c r="K579" s="138">
        <v>2.9655</v>
      </c>
      <c r="L579" s="138">
        <v>22.5943</v>
      </c>
      <c r="M579" s="138">
        <v>39.627200000000002</v>
      </c>
      <c r="N579" s="138">
        <v>67.252399999999994</v>
      </c>
      <c r="O579" s="138">
        <v>12.094200000000001</v>
      </c>
      <c r="P579" s="138">
        <v>17.492899999999999</v>
      </c>
      <c r="Q579" s="138">
        <v>18.6557</v>
      </c>
      <c r="R579" s="138">
        <v>29.750299999999999</v>
      </c>
      <c r="S579" s="120"/>
      <c r="T579" s="123"/>
      <c r="U579" s="124"/>
      <c r="V579" s="124"/>
      <c r="W579" s="124"/>
      <c r="X579" s="124"/>
      <c r="Y579" s="124"/>
      <c r="Z579" s="124"/>
      <c r="AA579" s="124"/>
      <c r="AB579" s="124"/>
      <c r="AC579" s="124"/>
      <c r="AD579" s="124"/>
      <c r="AE579" s="124"/>
      <c r="AF579" s="124"/>
      <c r="AG579" s="124"/>
      <c r="AH579" s="124"/>
    </row>
    <row r="580" spans="1:34" x14ac:dyDescent="0.3">
      <c r="A580" s="134" t="s">
        <v>368</v>
      </c>
      <c r="B580" s="134" t="s">
        <v>409</v>
      </c>
      <c r="C580" s="134">
        <v>111709</v>
      </c>
      <c r="D580" s="137">
        <v>44330</v>
      </c>
      <c r="E580" s="138">
        <v>86.57</v>
      </c>
      <c r="F580" s="138">
        <v>-0.83620000000000005</v>
      </c>
      <c r="G580" s="138">
        <v>-1.7478</v>
      </c>
      <c r="H580" s="138">
        <v>-1.7924</v>
      </c>
      <c r="I580" s="138">
        <v>-1.1758</v>
      </c>
      <c r="J580" s="138">
        <v>3.4413</v>
      </c>
      <c r="K580" s="138">
        <v>3.1208999999999998</v>
      </c>
      <c r="L580" s="138">
        <v>22.968699999999998</v>
      </c>
      <c r="M580" s="138">
        <v>40.262500000000003</v>
      </c>
      <c r="N580" s="138">
        <v>68.227699999999999</v>
      </c>
      <c r="O580" s="138">
        <v>12.873100000000001</v>
      </c>
      <c r="P580" s="138">
        <v>18.343599999999999</v>
      </c>
      <c r="Q580" s="138">
        <v>19.315200000000001</v>
      </c>
      <c r="R580" s="138">
        <v>30.584800000000001</v>
      </c>
      <c r="S580" s="120"/>
      <c r="T580" s="123"/>
      <c r="U580" s="124"/>
      <c r="V580" s="124"/>
      <c r="W580" s="124"/>
      <c r="X580" s="124"/>
      <c r="Y580" s="124"/>
      <c r="Z580" s="124"/>
      <c r="AA580" s="124"/>
      <c r="AB580" s="124"/>
      <c r="AC580" s="124"/>
      <c r="AD580" s="124"/>
      <c r="AE580" s="124"/>
      <c r="AF580" s="124"/>
      <c r="AG580" s="124"/>
      <c r="AH580" s="124"/>
    </row>
    <row r="581" spans="1:34" x14ac:dyDescent="0.3">
      <c r="A581" s="134" t="s">
        <v>368</v>
      </c>
      <c r="B581" s="134" t="s">
        <v>171</v>
      </c>
      <c r="C581" s="134">
        <v>118285</v>
      </c>
      <c r="D581" s="137">
        <v>44330</v>
      </c>
      <c r="E581" s="138">
        <v>100.68</v>
      </c>
      <c r="F581" s="138">
        <v>-0.504</v>
      </c>
      <c r="G581" s="138">
        <v>-1.6220000000000001</v>
      </c>
      <c r="H581" s="138">
        <v>-1.0321</v>
      </c>
      <c r="I581" s="138">
        <v>0.19900000000000001</v>
      </c>
      <c r="J581" s="138">
        <v>2.7557</v>
      </c>
      <c r="K581" s="138">
        <v>-2.508</v>
      </c>
      <c r="L581" s="138">
        <v>21.7118</v>
      </c>
      <c r="M581" s="138">
        <v>37.785699999999999</v>
      </c>
      <c r="N581" s="138">
        <v>64.107600000000005</v>
      </c>
      <c r="O581" s="138">
        <v>17.283300000000001</v>
      </c>
      <c r="P581" s="138">
        <v>17.5486</v>
      </c>
      <c r="Q581" s="138">
        <v>15.6242</v>
      </c>
      <c r="R581" s="138">
        <v>24.342099999999999</v>
      </c>
      <c r="S581" s="120"/>
      <c r="T581" s="123"/>
      <c r="U581" s="124"/>
      <c r="V581" s="124"/>
      <c r="W581" s="124"/>
      <c r="X581" s="124"/>
      <c r="Y581" s="124"/>
      <c r="Z581" s="124"/>
      <c r="AA581" s="124"/>
      <c r="AB581" s="124"/>
      <c r="AC581" s="124"/>
      <c r="AD581" s="124"/>
      <c r="AE581" s="124"/>
      <c r="AF581" s="124"/>
      <c r="AG581" s="124"/>
      <c r="AH581" s="124"/>
    </row>
    <row r="582" spans="1:34" x14ac:dyDescent="0.3">
      <c r="A582" s="134" t="s">
        <v>368</v>
      </c>
      <c r="B582" s="134" t="s">
        <v>274</v>
      </c>
      <c r="C582" s="134">
        <v>111722</v>
      </c>
      <c r="D582" s="137">
        <v>44330</v>
      </c>
      <c r="E582" s="138">
        <v>94.88</v>
      </c>
      <c r="F582" s="138">
        <v>-0.51380000000000003</v>
      </c>
      <c r="G582" s="138">
        <v>-1.6277999999999999</v>
      </c>
      <c r="H582" s="138">
        <v>-1.0532999999999999</v>
      </c>
      <c r="I582" s="138">
        <v>0.1583</v>
      </c>
      <c r="J582" s="138">
        <v>2.6617999999999999</v>
      </c>
      <c r="K582" s="138">
        <v>-2.7968000000000002</v>
      </c>
      <c r="L582" s="138">
        <v>21.020399999999999</v>
      </c>
      <c r="M582" s="138">
        <v>36.616300000000003</v>
      </c>
      <c r="N582" s="138">
        <v>62.271299999999997</v>
      </c>
      <c r="O582" s="138">
        <v>16.16</v>
      </c>
      <c r="P582" s="138">
        <v>16.518699999999999</v>
      </c>
      <c r="Q582" s="138">
        <v>19.6983</v>
      </c>
      <c r="R582" s="138">
        <v>23.057300000000001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34" t="s">
        <v>368</v>
      </c>
      <c r="B583" s="134" t="s">
        <v>172</v>
      </c>
      <c r="C583" s="134">
        <v>119242</v>
      </c>
      <c r="D583" s="137">
        <v>44330</v>
      </c>
      <c r="E583" s="138">
        <v>72.212999999999994</v>
      </c>
      <c r="F583" s="138">
        <v>-0.7722</v>
      </c>
      <c r="G583" s="138">
        <v>-1.6172</v>
      </c>
      <c r="H583" s="138">
        <v>-0.47549999999999998</v>
      </c>
      <c r="I583" s="138">
        <v>1.7384999999999999</v>
      </c>
      <c r="J583" s="138">
        <v>4.3390000000000004</v>
      </c>
      <c r="K583" s="138">
        <v>3.2322000000000002</v>
      </c>
      <c r="L583" s="138">
        <v>26.3216</v>
      </c>
      <c r="M583" s="138">
        <v>42.792499999999997</v>
      </c>
      <c r="N583" s="138">
        <v>70.037000000000006</v>
      </c>
      <c r="O583" s="138">
        <v>14.222300000000001</v>
      </c>
      <c r="P583" s="138">
        <v>17.232800000000001</v>
      </c>
      <c r="Q583" s="138">
        <v>17.340699999999998</v>
      </c>
      <c r="R583" s="138">
        <v>22.255500000000001</v>
      </c>
      <c r="S583" s="120"/>
      <c r="T583" s="123"/>
      <c r="U583" s="124"/>
      <c r="V583" s="124"/>
      <c r="W583" s="124"/>
      <c r="X583" s="124"/>
      <c r="Y583" s="124"/>
      <c r="Z583" s="124"/>
      <c r="AA583" s="124"/>
      <c r="AB583" s="124"/>
      <c r="AC583" s="124"/>
      <c r="AD583" s="124"/>
      <c r="AE583" s="124"/>
      <c r="AF583" s="124"/>
      <c r="AG583" s="124"/>
      <c r="AH583" s="124"/>
    </row>
    <row r="584" spans="1:34" x14ac:dyDescent="0.3">
      <c r="A584" s="134" t="s">
        <v>368</v>
      </c>
      <c r="B584" s="134" t="s">
        <v>275</v>
      </c>
      <c r="C584" s="134">
        <v>104772</v>
      </c>
      <c r="D584" s="137">
        <v>44330</v>
      </c>
      <c r="E584" s="138">
        <v>67.620999999999995</v>
      </c>
      <c r="F584" s="138">
        <v>-0.77769999999999995</v>
      </c>
      <c r="G584" s="138">
        <v>-1.625</v>
      </c>
      <c r="H584" s="138">
        <v>-0.49440000000000001</v>
      </c>
      <c r="I584" s="138">
        <v>1.7024999999999999</v>
      </c>
      <c r="J584" s="138">
        <v>4.2553000000000001</v>
      </c>
      <c r="K584" s="138">
        <v>2.9834999999999998</v>
      </c>
      <c r="L584" s="138">
        <v>25.708300000000001</v>
      </c>
      <c r="M584" s="138">
        <v>41.766100000000002</v>
      </c>
      <c r="N584" s="138">
        <v>68.408299999999997</v>
      </c>
      <c r="O584" s="138">
        <v>13.1256</v>
      </c>
      <c r="P584" s="138">
        <v>16.044</v>
      </c>
      <c r="Q584" s="138">
        <v>14.2697</v>
      </c>
      <c r="R584" s="138">
        <v>21.081099999999999</v>
      </c>
      <c r="S584" s="120"/>
      <c r="T584" s="123"/>
      <c r="U584" s="124"/>
      <c r="V584" s="124"/>
      <c r="W584" s="124"/>
      <c r="X584" s="124"/>
      <c r="Y584" s="124"/>
      <c r="Z584" s="124"/>
      <c r="AA584" s="124"/>
      <c r="AB584" s="124"/>
      <c r="AC584" s="124"/>
      <c r="AD584" s="124"/>
      <c r="AE584" s="124"/>
      <c r="AF584" s="124"/>
      <c r="AG584" s="124"/>
      <c r="AH584" s="124"/>
    </row>
    <row r="585" spans="1:34" x14ac:dyDescent="0.3">
      <c r="A585" s="134" t="s">
        <v>368</v>
      </c>
      <c r="B585" s="134" t="s">
        <v>173</v>
      </c>
      <c r="C585" s="134">
        <v>118620</v>
      </c>
      <c r="D585" s="137">
        <v>44330</v>
      </c>
      <c r="E585" s="138">
        <v>64.87</v>
      </c>
      <c r="F585" s="138">
        <v>-0.3533</v>
      </c>
      <c r="G585" s="138">
        <v>-1.0525</v>
      </c>
      <c r="H585" s="138">
        <v>-0.59760000000000002</v>
      </c>
      <c r="I585" s="138">
        <v>0.49569999999999997</v>
      </c>
      <c r="J585" s="138">
        <v>2.0771000000000002</v>
      </c>
      <c r="K585" s="138">
        <v>-2.2305999999999999</v>
      </c>
      <c r="L585" s="138">
        <v>18.009799999999998</v>
      </c>
      <c r="M585" s="138">
        <v>31.903199999999998</v>
      </c>
      <c r="N585" s="138">
        <v>59.3857</v>
      </c>
      <c r="O585" s="138">
        <v>9.5341000000000005</v>
      </c>
      <c r="P585" s="138">
        <v>13.0291</v>
      </c>
      <c r="Q585" s="138">
        <v>14.013199999999999</v>
      </c>
      <c r="R585" s="138">
        <v>16.849900000000002</v>
      </c>
      <c r="S585" s="120"/>
      <c r="T585" s="123"/>
      <c r="U585" s="124"/>
      <c r="V585" s="124"/>
      <c r="W585" s="124"/>
      <c r="X585" s="124"/>
      <c r="Y585" s="124"/>
      <c r="Z585" s="124"/>
      <c r="AA585" s="124"/>
      <c r="AB585" s="124"/>
      <c r="AC585" s="124"/>
      <c r="AD585" s="124"/>
      <c r="AE585" s="124"/>
      <c r="AF585" s="124"/>
      <c r="AG585" s="124"/>
      <c r="AH585" s="124"/>
    </row>
    <row r="586" spans="1:34" x14ac:dyDescent="0.3">
      <c r="A586" s="134" t="s">
        <v>368</v>
      </c>
      <c r="B586" s="134" t="s">
        <v>276</v>
      </c>
      <c r="C586" s="134">
        <v>111638</v>
      </c>
      <c r="D586" s="137">
        <v>44330</v>
      </c>
      <c r="E586" s="138">
        <v>58.83</v>
      </c>
      <c r="F586" s="138">
        <v>-0.35570000000000002</v>
      </c>
      <c r="G586" s="138">
        <v>-1.0595000000000001</v>
      </c>
      <c r="H586" s="138">
        <v>-0.625</v>
      </c>
      <c r="I586" s="138">
        <v>0.44390000000000002</v>
      </c>
      <c r="J586" s="138">
        <v>1.9231</v>
      </c>
      <c r="K586" s="138">
        <v>-2.6316000000000002</v>
      </c>
      <c r="L586" s="138">
        <v>17.027999999999999</v>
      </c>
      <c r="M586" s="138">
        <v>30.270199999999999</v>
      </c>
      <c r="N586" s="138">
        <v>56.754600000000003</v>
      </c>
      <c r="O586" s="138">
        <v>7.7099000000000002</v>
      </c>
      <c r="P586" s="138">
        <v>11.458600000000001</v>
      </c>
      <c r="Q586" s="138">
        <v>15.3916</v>
      </c>
      <c r="R586" s="138">
        <v>14.88</v>
      </c>
      <c r="S586" s="120"/>
      <c r="T586" s="123"/>
      <c r="U586" s="124"/>
      <c r="V586" s="124"/>
      <c r="W586" s="124"/>
      <c r="X586" s="124"/>
      <c r="Y586" s="124"/>
      <c r="Z586" s="124"/>
      <c r="AA586" s="124"/>
      <c r="AB586" s="124"/>
      <c r="AC586" s="124"/>
      <c r="AD586" s="124"/>
      <c r="AE586" s="124"/>
      <c r="AF586" s="124"/>
      <c r="AG586" s="124"/>
      <c r="AH586" s="124"/>
    </row>
    <row r="587" spans="1:34" x14ac:dyDescent="0.3">
      <c r="A587" s="134" t="s">
        <v>368</v>
      </c>
      <c r="B587" s="134" t="s">
        <v>278</v>
      </c>
      <c r="C587" s="134">
        <v>100526</v>
      </c>
      <c r="D587" s="137">
        <v>44330</v>
      </c>
      <c r="E587" s="138">
        <v>707.1893</v>
      </c>
      <c r="F587" s="138">
        <v>-1.1537999999999999</v>
      </c>
      <c r="G587" s="138">
        <v>-1.9434</v>
      </c>
      <c r="H587" s="138">
        <v>-0.878</v>
      </c>
      <c r="I587" s="138">
        <v>1.0588</v>
      </c>
      <c r="J587" s="138">
        <v>3.3008000000000002</v>
      </c>
      <c r="K587" s="138">
        <v>7.8100000000000003E-2</v>
      </c>
      <c r="L587" s="138">
        <v>23.186399999999999</v>
      </c>
      <c r="M587" s="138">
        <v>41.044499999999999</v>
      </c>
      <c r="N587" s="138">
        <v>70.751199999999997</v>
      </c>
      <c r="O587" s="138">
        <v>8.0350000000000001</v>
      </c>
      <c r="P587" s="138">
        <v>10.8515</v>
      </c>
      <c r="Q587" s="138">
        <v>21.242000000000001</v>
      </c>
      <c r="R587" s="138">
        <v>13.504200000000001</v>
      </c>
      <c r="S587" s="120"/>
      <c r="T587" s="123"/>
      <c r="U587" s="124"/>
      <c r="V587" s="124"/>
      <c r="W587" s="124"/>
      <c r="X587" s="124"/>
      <c r="Y587" s="124"/>
      <c r="Z587" s="124"/>
      <c r="AA587" s="124"/>
      <c r="AB587" s="124"/>
      <c r="AC587" s="124"/>
      <c r="AD587" s="124"/>
      <c r="AE587" s="124"/>
      <c r="AF587" s="124"/>
      <c r="AG587" s="124"/>
      <c r="AH587" s="124"/>
    </row>
    <row r="588" spans="1:34" x14ac:dyDescent="0.3">
      <c r="A588" s="134" t="s">
        <v>368</v>
      </c>
      <c r="B588" s="134" t="s">
        <v>175</v>
      </c>
      <c r="C588" s="134">
        <v>118540</v>
      </c>
      <c r="D588" s="137">
        <v>44330</v>
      </c>
      <c r="E588" s="138">
        <v>761.93920000000003</v>
      </c>
      <c r="F588" s="138">
        <v>-1.1494</v>
      </c>
      <c r="G588" s="138">
        <v>-1.9363999999999999</v>
      </c>
      <c r="H588" s="138">
        <v>-0.86229999999999996</v>
      </c>
      <c r="I588" s="138">
        <v>1.0901000000000001</v>
      </c>
      <c r="J588" s="138">
        <v>3.3748</v>
      </c>
      <c r="K588" s="138">
        <v>0.2954</v>
      </c>
      <c r="L588" s="138">
        <v>23.722799999999999</v>
      </c>
      <c r="M588" s="138">
        <v>41.973500000000001</v>
      </c>
      <c r="N588" s="138">
        <v>72.285300000000007</v>
      </c>
      <c r="O588" s="138">
        <v>9.0602999999999998</v>
      </c>
      <c r="P588" s="138">
        <v>11.9351</v>
      </c>
      <c r="Q588" s="138">
        <v>14.650499999999999</v>
      </c>
      <c r="R588" s="138">
        <v>14.5707</v>
      </c>
      <c r="S588" s="120"/>
      <c r="T588" s="123"/>
      <c r="U588" s="124"/>
      <c r="V588" s="124"/>
      <c r="W588" s="124"/>
      <c r="X588" s="124"/>
      <c r="Y588" s="124"/>
      <c r="Z588" s="124"/>
      <c r="AA588" s="124"/>
      <c r="AB588" s="124"/>
      <c r="AC588" s="124"/>
      <c r="AD588" s="124"/>
      <c r="AE588" s="124"/>
      <c r="AF588" s="124"/>
      <c r="AG588" s="124"/>
      <c r="AH588" s="124"/>
    </row>
    <row r="589" spans="1:34" x14ac:dyDescent="0.3">
      <c r="A589" s="134" t="s">
        <v>368</v>
      </c>
      <c r="B589" s="134" t="s">
        <v>279</v>
      </c>
      <c r="C589" s="134">
        <v>100998</v>
      </c>
      <c r="D589" s="137">
        <v>44330</v>
      </c>
      <c r="E589" s="138">
        <v>463.84199999999998</v>
      </c>
      <c r="F589" s="138">
        <v>-4.7399999999999998E-2</v>
      </c>
      <c r="G589" s="138">
        <v>-0.83230000000000004</v>
      </c>
      <c r="H589" s="138">
        <v>0.29210000000000003</v>
      </c>
      <c r="I589" s="138">
        <v>1.7099</v>
      </c>
      <c r="J589" s="138">
        <v>3.4510000000000001</v>
      </c>
      <c r="K589" s="138">
        <v>-1.1647000000000001</v>
      </c>
      <c r="L589" s="138">
        <v>23.0716</v>
      </c>
      <c r="M589" s="138">
        <v>37.311799999999998</v>
      </c>
      <c r="N589" s="138">
        <v>69.106999999999999</v>
      </c>
      <c r="O589" s="138">
        <v>10.272600000000001</v>
      </c>
      <c r="P589" s="138">
        <v>14.673400000000001</v>
      </c>
      <c r="Q589" s="138">
        <v>20.7212</v>
      </c>
      <c r="R589" s="138">
        <v>15.102499999999999</v>
      </c>
      <c r="S589" s="120"/>
      <c r="T589" s="123"/>
      <c r="U589" s="124"/>
      <c r="V589" s="124"/>
      <c r="W589" s="124"/>
      <c r="X589" s="124"/>
      <c r="Y589" s="124"/>
      <c r="Z589" s="124"/>
      <c r="AA589" s="124"/>
      <c r="AB589" s="124"/>
      <c r="AC589" s="124"/>
      <c r="AD589" s="124"/>
      <c r="AE589" s="124"/>
      <c r="AF589" s="124"/>
      <c r="AG589" s="124"/>
      <c r="AH589" s="124"/>
    </row>
    <row r="590" spans="1:34" x14ac:dyDescent="0.3">
      <c r="A590" s="134" t="s">
        <v>368</v>
      </c>
      <c r="B590" s="134" t="s">
        <v>176</v>
      </c>
      <c r="C590" s="134">
        <v>118929</v>
      </c>
      <c r="D590" s="137">
        <v>44330</v>
      </c>
      <c r="E590" s="138">
        <v>486.00900000000001</v>
      </c>
      <c r="F590" s="138">
        <v>-4.48E-2</v>
      </c>
      <c r="G590" s="138">
        <v>-0.82850000000000001</v>
      </c>
      <c r="H590" s="138">
        <v>0.30070000000000002</v>
      </c>
      <c r="I590" s="138">
        <v>1.7277</v>
      </c>
      <c r="J590" s="138">
        <v>3.4870000000000001</v>
      </c>
      <c r="K590" s="138">
        <v>-1.0729</v>
      </c>
      <c r="L590" s="138">
        <v>23.325299999999999</v>
      </c>
      <c r="M590" s="138">
        <v>37.7545</v>
      </c>
      <c r="N590" s="138">
        <v>69.866699999999994</v>
      </c>
      <c r="O590" s="138">
        <v>10.8193</v>
      </c>
      <c r="P590" s="138">
        <v>15.3346</v>
      </c>
      <c r="Q590" s="138">
        <v>15.372199999999999</v>
      </c>
      <c r="R590" s="138">
        <v>15.6496</v>
      </c>
      <c r="S590" s="120"/>
      <c r="T590" s="123"/>
      <c r="U590" s="124"/>
      <c r="V590" s="124"/>
      <c r="W590" s="124"/>
      <c r="X590" s="124"/>
      <c r="Y590" s="124"/>
      <c r="Z590" s="124"/>
      <c r="AA590" s="124"/>
      <c r="AB590" s="124"/>
      <c r="AC590" s="124"/>
      <c r="AD590" s="124"/>
      <c r="AE590" s="124"/>
      <c r="AF590" s="124"/>
      <c r="AG590" s="124"/>
      <c r="AH590" s="124"/>
    </row>
    <row r="591" spans="1:34" x14ac:dyDescent="0.3">
      <c r="A591" s="134" t="s">
        <v>368</v>
      </c>
      <c r="B591" s="134" t="s">
        <v>280</v>
      </c>
      <c r="C591" s="134">
        <v>101979</v>
      </c>
      <c r="D591" s="137">
        <v>44330</v>
      </c>
      <c r="E591" s="138">
        <v>1918.6901451270801</v>
      </c>
      <c r="F591" s="138">
        <v>-0.39450000000000002</v>
      </c>
      <c r="G591" s="138">
        <v>-1.2951999999999999</v>
      </c>
      <c r="H591" s="138">
        <v>-0.57299999999999995</v>
      </c>
      <c r="I591" s="138">
        <v>0.70960000000000001</v>
      </c>
      <c r="J591" s="138">
        <v>2.4836999999999998</v>
      </c>
      <c r="K591" s="138">
        <v>-1.7749999999999999</v>
      </c>
      <c r="L591" s="138">
        <v>18.66</v>
      </c>
      <c r="M591" s="138">
        <v>27.206299999999999</v>
      </c>
      <c r="N591" s="138">
        <v>55.408200000000001</v>
      </c>
      <c r="O591" s="138">
        <v>4.1475</v>
      </c>
      <c r="P591" s="138">
        <v>10.4146</v>
      </c>
      <c r="Q591" s="138">
        <v>23.260100000000001</v>
      </c>
      <c r="R591" s="138">
        <v>8.0542999999999996</v>
      </c>
      <c r="S591" s="120"/>
      <c r="T591" s="123"/>
      <c r="U591" s="124"/>
      <c r="V591" s="124"/>
      <c r="W591" s="124"/>
      <c r="X591" s="124"/>
      <c r="Y591" s="124"/>
      <c r="Z591" s="124"/>
      <c r="AA591" s="124"/>
      <c r="AB591" s="124"/>
      <c r="AC591" s="124"/>
      <c r="AD591" s="124"/>
      <c r="AE591" s="124"/>
      <c r="AF591" s="124"/>
      <c r="AG591" s="124"/>
      <c r="AH591" s="124"/>
    </row>
    <row r="592" spans="1:34" x14ac:dyDescent="0.3">
      <c r="A592" s="134" t="s">
        <v>368</v>
      </c>
      <c r="B592" s="134" t="s">
        <v>177</v>
      </c>
      <c r="C592" s="134">
        <v>119060</v>
      </c>
      <c r="D592" s="137">
        <v>44330</v>
      </c>
      <c r="E592" s="138">
        <v>619.01599999999996</v>
      </c>
      <c r="F592" s="138">
        <v>-0.39119999999999999</v>
      </c>
      <c r="G592" s="138">
        <v>-1.2904</v>
      </c>
      <c r="H592" s="138">
        <v>-0.56179999999999997</v>
      </c>
      <c r="I592" s="138">
        <v>0.73240000000000005</v>
      </c>
      <c r="J592" s="138">
        <v>2.5287000000000002</v>
      </c>
      <c r="K592" s="138">
        <v>-1.6565000000000001</v>
      </c>
      <c r="L592" s="138">
        <v>18.981100000000001</v>
      </c>
      <c r="M592" s="138">
        <v>27.756799999999998</v>
      </c>
      <c r="N592" s="138">
        <v>56.332599999999999</v>
      </c>
      <c r="O592" s="138">
        <v>4.7843999999999998</v>
      </c>
      <c r="P592" s="138">
        <v>11.136799999999999</v>
      </c>
      <c r="Q592" s="138">
        <v>11.762</v>
      </c>
      <c r="R592" s="138">
        <v>8.6755999999999993</v>
      </c>
      <c r="S592" s="120"/>
      <c r="T592" s="123"/>
      <c r="U592" s="124"/>
      <c r="V592" s="124"/>
      <c r="W592" s="124"/>
      <c r="X592" s="124"/>
      <c r="Y592" s="124"/>
      <c r="Z592" s="124"/>
      <c r="AA592" s="124"/>
      <c r="AB592" s="124"/>
      <c r="AC592" s="124"/>
      <c r="AD592" s="124"/>
      <c r="AE592" s="124"/>
      <c r="AF592" s="124"/>
      <c r="AG592" s="124"/>
      <c r="AH592" s="124"/>
    </row>
    <row r="593" spans="1:34" x14ac:dyDescent="0.3">
      <c r="A593" s="134" t="s">
        <v>368</v>
      </c>
      <c r="B593" s="134" t="s">
        <v>281</v>
      </c>
      <c r="C593" s="134">
        <v>104707</v>
      </c>
      <c r="D593" s="137">
        <v>44330</v>
      </c>
      <c r="E593" s="138">
        <v>45.292000000000002</v>
      </c>
      <c r="F593" s="138">
        <v>-0.51919999999999999</v>
      </c>
      <c r="G593" s="138">
        <v>-1.181</v>
      </c>
      <c r="H593" s="138">
        <v>-0.7742</v>
      </c>
      <c r="I593" s="138">
        <v>9.2600000000000002E-2</v>
      </c>
      <c r="J593" s="138">
        <v>1.2928999999999999</v>
      </c>
      <c r="K593" s="138">
        <v>-4.0110999999999999</v>
      </c>
      <c r="L593" s="138">
        <v>15.983700000000001</v>
      </c>
      <c r="M593" s="138">
        <v>31.040299999999998</v>
      </c>
      <c r="N593" s="138">
        <v>56.755000000000003</v>
      </c>
      <c r="O593" s="138">
        <v>6.1867000000000001</v>
      </c>
      <c r="P593" s="138">
        <v>11.637</v>
      </c>
      <c r="Q593" s="138">
        <v>11.088699999999999</v>
      </c>
      <c r="R593" s="138">
        <v>13.759499999999999</v>
      </c>
      <c r="S593" s="120"/>
      <c r="T593" s="123"/>
      <c r="U593" s="124"/>
      <c r="V593" s="124"/>
      <c r="W593" s="124"/>
      <c r="X593" s="124"/>
      <c r="Y593" s="124"/>
      <c r="Z593" s="124"/>
      <c r="AA593" s="124"/>
      <c r="AB593" s="124"/>
      <c r="AC593" s="124"/>
      <c r="AD593" s="124"/>
      <c r="AE593" s="124"/>
      <c r="AF593" s="124"/>
      <c r="AG593" s="124"/>
      <c r="AH593" s="124"/>
    </row>
    <row r="594" spans="1:34" x14ac:dyDescent="0.3">
      <c r="A594" s="134" t="s">
        <v>368</v>
      </c>
      <c r="B594" s="134" t="s">
        <v>178</v>
      </c>
      <c r="C594" s="134">
        <v>120079</v>
      </c>
      <c r="D594" s="137">
        <v>44330</v>
      </c>
      <c r="E594" s="138">
        <v>48.651800000000001</v>
      </c>
      <c r="F594" s="138">
        <v>-0.51239999999999997</v>
      </c>
      <c r="G594" s="138">
        <v>-1.1709000000000001</v>
      </c>
      <c r="H594" s="138">
        <v>-0.75049999999999994</v>
      </c>
      <c r="I594" s="138">
        <v>0.1406</v>
      </c>
      <c r="J594" s="138">
        <v>1.4001999999999999</v>
      </c>
      <c r="K594" s="138">
        <v>-3.7061000000000002</v>
      </c>
      <c r="L594" s="138">
        <v>16.717700000000001</v>
      </c>
      <c r="M594" s="138">
        <v>32.282499999999999</v>
      </c>
      <c r="N594" s="138">
        <v>58.742800000000003</v>
      </c>
      <c r="O594" s="138">
        <v>7.3464</v>
      </c>
      <c r="P594" s="138">
        <v>12.6861</v>
      </c>
      <c r="Q594" s="138">
        <v>13.418100000000001</v>
      </c>
      <c r="R594" s="138">
        <v>15.203799999999999</v>
      </c>
      <c r="S594" s="120"/>
      <c r="T594" s="123"/>
      <c r="U594" s="124"/>
      <c r="V594" s="124"/>
      <c r="W594" s="124"/>
      <c r="X594" s="124"/>
      <c r="Y594" s="124"/>
      <c r="Z594" s="124"/>
      <c r="AA594" s="124"/>
      <c r="AB594" s="124"/>
      <c r="AC594" s="124"/>
      <c r="AD594" s="124"/>
      <c r="AE594" s="124"/>
      <c r="AF594" s="124"/>
      <c r="AG594" s="124"/>
      <c r="AH594" s="124"/>
    </row>
    <row r="595" spans="1:34" x14ac:dyDescent="0.3">
      <c r="A595" s="134" t="s">
        <v>368</v>
      </c>
      <c r="B595" s="134" t="s">
        <v>282</v>
      </c>
      <c r="C595" s="134">
        <v>100354</v>
      </c>
      <c r="D595" s="137">
        <v>44330</v>
      </c>
      <c r="E595" s="138">
        <v>485.86</v>
      </c>
      <c r="F595" s="138">
        <v>-0.57499999999999996</v>
      </c>
      <c r="G595" s="138">
        <v>-1.3703000000000001</v>
      </c>
      <c r="H595" s="138">
        <v>-0.4854</v>
      </c>
      <c r="I595" s="138">
        <v>1.1534</v>
      </c>
      <c r="J595" s="138">
        <v>2.4416000000000002</v>
      </c>
      <c r="K595" s="138">
        <v>-0.62180000000000002</v>
      </c>
      <c r="L595" s="138">
        <v>21.9467</v>
      </c>
      <c r="M595" s="138">
        <v>35.9619</v>
      </c>
      <c r="N595" s="138">
        <v>63.100499999999997</v>
      </c>
      <c r="O595" s="138">
        <v>10.8987</v>
      </c>
      <c r="P595" s="138">
        <v>12.770899999999999</v>
      </c>
      <c r="Q595" s="138">
        <v>19.546900000000001</v>
      </c>
      <c r="R595" s="138">
        <v>14.702400000000001</v>
      </c>
      <c r="S595" s="120"/>
      <c r="T595" s="123"/>
      <c r="U595" s="124"/>
      <c r="V595" s="124"/>
      <c r="W595" s="124"/>
      <c r="X595" s="124"/>
      <c r="Y595" s="124"/>
      <c r="Z595" s="124"/>
      <c r="AA595" s="124"/>
      <c r="AB595" s="124"/>
      <c r="AC595" s="124"/>
      <c r="AD595" s="124"/>
      <c r="AE595" s="124"/>
      <c r="AF595" s="124"/>
      <c r="AG595" s="124"/>
      <c r="AH595" s="124"/>
    </row>
    <row r="596" spans="1:34" x14ac:dyDescent="0.3">
      <c r="A596" s="134" t="s">
        <v>368</v>
      </c>
      <c r="B596" s="134" t="s">
        <v>179</v>
      </c>
      <c r="C596" s="134">
        <v>120592</v>
      </c>
      <c r="D596" s="137">
        <v>44330</v>
      </c>
      <c r="E596" s="138">
        <v>524.53</v>
      </c>
      <c r="F596" s="138">
        <v>-0.5706</v>
      </c>
      <c r="G596" s="138">
        <v>-1.3633</v>
      </c>
      <c r="H596" s="138">
        <v>-0.47249999999999998</v>
      </c>
      <c r="I596" s="138">
        <v>1.1825000000000001</v>
      </c>
      <c r="J596" s="138">
        <v>2.5072999999999999</v>
      </c>
      <c r="K596" s="138">
        <v>-0.50460000000000005</v>
      </c>
      <c r="L596" s="138">
        <v>22.305099999999999</v>
      </c>
      <c r="M596" s="138">
        <v>36.639099999999999</v>
      </c>
      <c r="N596" s="138">
        <v>64.264700000000005</v>
      </c>
      <c r="O596" s="138">
        <v>11.749700000000001</v>
      </c>
      <c r="P596" s="138">
        <v>13.8466</v>
      </c>
      <c r="Q596" s="138">
        <v>15.3233</v>
      </c>
      <c r="R596" s="138">
        <v>15.508599999999999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34" t="s">
        <v>368</v>
      </c>
      <c r="B597" s="134" t="s">
        <v>283</v>
      </c>
      <c r="C597" s="134">
        <v>142136</v>
      </c>
      <c r="D597" s="137">
        <v>44330</v>
      </c>
      <c r="E597" s="138">
        <v>12.94</v>
      </c>
      <c r="F597" s="138">
        <v>-0.99460000000000004</v>
      </c>
      <c r="G597" s="138">
        <v>-1.2214</v>
      </c>
      <c r="H597" s="138">
        <v>-0.38490000000000002</v>
      </c>
      <c r="I597" s="138">
        <v>0.15479999999999999</v>
      </c>
      <c r="J597" s="138">
        <v>2.1309999999999998</v>
      </c>
      <c r="K597" s="138">
        <v>-4.9927000000000001</v>
      </c>
      <c r="L597" s="138">
        <v>14.7163</v>
      </c>
      <c r="M597" s="138">
        <v>31.906199999999998</v>
      </c>
      <c r="N597" s="138">
        <v>62.767299999999999</v>
      </c>
      <c r="O597" s="138">
        <v>7.1723999999999997</v>
      </c>
      <c r="P597" s="138"/>
      <c r="Q597" s="138">
        <v>8.5397999999999996</v>
      </c>
      <c r="R597" s="138">
        <v>11.582000000000001</v>
      </c>
      <c r="S597" s="120"/>
      <c r="T597" s="123"/>
      <c r="U597" s="124"/>
      <c r="V597" s="124"/>
      <c r="W597" s="124"/>
      <c r="X597" s="124"/>
      <c r="Y597" s="124"/>
      <c r="Z597" s="124"/>
      <c r="AA597" s="124"/>
      <c r="AB597" s="124"/>
      <c r="AC597" s="124"/>
      <c r="AD597" s="124"/>
      <c r="AE597" s="124"/>
      <c r="AF597" s="124"/>
      <c r="AG597" s="124"/>
      <c r="AH597" s="124"/>
    </row>
    <row r="598" spans="1:34" x14ac:dyDescent="0.3">
      <c r="A598" s="134" t="s">
        <v>368</v>
      </c>
      <c r="B598" s="134" t="s">
        <v>180</v>
      </c>
      <c r="C598" s="134">
        <v>142134</v>
      </c>
      <c r="D598" s="137">
        <v>44330</v>
      </c>
      <c r="E598" s="138">
        <v>13.29</v>
      </c>
      <c r="F598" s="138">
        <v>-0.96870000000000001</v>
      </c>
      <c r="G598" s="138">
        <v>-1.1896</v>
      </c>
      <c r="H598" s="138">
        <v>-0.37480000000000002</v>
      </c>
      <c r="I598" s="138">
        <v>0.22620000000000001</v>
      </c>
      <c r="J598" s="138">
        <v>2.1522000000000001</v>
      </c>
      <c r="K598" s="138">
        <v>-4.9356</v>
      </c>
      <c r="L598" s="138">
        <v>14.965400000000001</v>
      </c>
      <c r="M598" s="138">
        <v>32.3705</v>
      </c>
      <c r="N598" s="138">
        <v>63.67</v>
      </c>
      <c r="O598" s="138">
        <v>8.0266000000000002</v>
      </c>
      <c r="P598" s="138"/>
      <c r="Q598" s="138">
        <v>9.4647000000000006</v>
      </c>
      <c r="R598" s="138">
        <v>12.113300000000001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34" t="s">
        <v>368</v>
      </c>
      <c r="B599" s="134" t="s">
        <v>181</v>
      </c>
      <c r="C599" s="134">
        <v>123637</v>
      </c>
      <c r="D599" s="137">
        <v>44330</v>
      </c>
      <c r="E599" s="138">
        <v>34.58</v>
      </c>
      <c r="F599" s="138">
        <v>-0.71779999999999999</v>
      </c>
      <c r="G599" s="138">
        <v>-2.0118999999999998</v>
      </c>
      <c r="H599" s="138">
        <v>-1.6496</v>
      </c>
      <c r="I599" s="138">
        <v>-5.7799999999999997E-2</v>
      </c>
      <c r="J599" s="138">
        <v>1.9157</v>
      </c>
      <c r="K599" s="138">
        <v>-2.7012</v>
      </c>
      <c r="L599" s="138">
        <v>14.731299999999999</v>
      </c>
      <c r="M599" s="138">
        <v>28.645800000000001</v>
      </c>
      <c r="N599" s="138">
        <v>43.010800000000003</v>
      </c>
      <c r="O599" s="138">
        <v>6.2313000000000001</v>
      </c>
      <c r="P599" s="138">
        <v>11.327</v>
      </c>
      <c r="Q599" s="138">
        <v>17.534300000000002</v>
      </c>
      <c r="R599" s="138">
        <v>14.6881</v>
      </c>
      <c r="S599" s="120"/>
      <c r="T599" s="123"/>
      <c r="U599" s="124"/>
      <c r="V599" s="124"/>
      <c r="W599" s="124"/>
      <c r="X599" s="124"/>
      <c r="Y599" s="124"/>
      <c r="Z599" s="124"/>
      <c r="AA599" s="124"/>
      <c r="AB599" s="124"/>
      <c r="AC599" s="124"/>
      <c r="AD599" s="124"/>
      <c r="AE599" s="124"/>
      <c r="AF599" s="124"/>
      <c r="AG599" s="124"/>
      <c r="AH599" s="124"/>
    </row>
    <row r="600" spans="1:34" x14ac:dyDescent="0.3">
      <c r="A600" s="134" t="s">
        <v>368</v>
      </c>
      <c r="B600" s="134" t="s">
        <v>284</v>
      </c>
      <c r="C600" s="134">
        <v>123638</v>
      </c>
      <c r="D600" s="137">
        <v>44330</v>
      </c>
      <c r="E600" s="138">
        <v>31.59</v>
      </c>
      <c r="F600" s="138">
        <v>-0.754</v>
      </c>
      <c r="G600" s="138">
        <v>-2.0465</v>
      </c>
      <c r="H600" s="138">
        <v>-1.6807000000000001</v>
      </c>
      <c r="I600" s="138">
        <v>-0.1265</v>
      </c>
      <c r="J600" s="138">
        <v>1.7719</v>
      </c>
      <c r="K600" s="138">
        <v>-2.9790999999999999</v>
      </c>
      <c r="L600" s="138">
        <v>14.0845</v>
      </c>
      <c r="M600" s="138">
        <v>27.4818</v>
      </c>
      <c r="N600" s="138">
        <v>41.342300000000002</v>
      </c>
      <c r="O600" s="138">
        <v>4.8021000000000003</v>
      </c>
      <c r="P600" s="138">
        <v>9.7601999999999993</v>
      </c>
      <c r="Q600" s="138">
        <v>16.158300000000001</v>
      </c>
      <c r="R600" s="138">
        <v>13.300800000000001</v>
      </c>
      <c r="S600" s="120"/>
      <c r="T600" s="123"/>
      <c r="U600" s="124"/>
      <c r="V600" s="124"/>
      <c r="W600" s="124"/>
      <c r="X600" s="124"/>
      <c r="Y600" s="124"/>
      <c r="Z600" s="124"/>
      <c r="AA600" s="124"/>
      <c r="AB600" s="124"/>
      <c r="AC600" s="124"/>
      <c r="AD600" s="124"/>
      <c r="AE600" s="124"/>
      <c r="AF600" s="124"/>
      <c r="AG600" s="124"/>
      <c r="AH600" s="124"/>
    </row>
    <row r="601" spans="1:34" x14ac:dyDescent="0.3">
      <c r="A601" s="134" t="s">
        <v>368</v>
      </c>
      <c r="B601" s="134" t="s">
        <v>182</v>
      </c>
      <c r="C601" s="134">
        <v>118473</v>
      </c>
      <c r="D601" s="137">
        <v>44330</v>
      </c>
      <c r="E601" s="138">
        <v>85.59</v>
      </c>
      <c r="F601" s="138">
        <v>-0.97189999999999999</v>
      </c>
      <c r="G601" s="138">
        <v>-1.6772</v>
      </c>
      <c r="H601" s="138">
        <v>-0.86870000000000003</v>
      </c>
      <c r="I601" s="138">
        <v>0.94350000000000001</v>
      </c>
      <c r="J601" s="138">
        <v>4.2508999999999997</v>
      </c>
      <c r="K601" s="138">
        <v>5.3026999999999997</v>
      </c>
      <c r="L601" s="138">
        <v>34.829900000000002</v>
      </c>
      <c r="M601" s="138">
        <v>51.513500000000001</v>
      </c>
      <c r="N601" s="138">
        <v>90.751099999999994</v>
      </c>
      <c r="O601" s="138">
        <v>11.0197</v>
      </c>
      <c r="P601" s="138">
        <v>16.8797</v>
      </c>
      <c r="Q601" s="138">
        <v>17.4253</v>
      </c>
      <c r="R601" s="138">
        <v>21.728899999999999</v>
      </c>
      <c r="S601" s="120"/>
      <c r="T601" s="123"/>
      <c r="U601" s="124"/>
      <c r="V601" s="124"/>
      <c r="W601" s="124"/>
      <c r="X601" s="124"/>
      <c r="Y601" s="124"/>
      <c r="Z601" s="124"/>
      <c r="AA601" s="124"/>
      <c r="AB601" s="124"/>
      <c r="AC601" s="124"/>
      <c r="AD601" s="124"/>
      <c r="AE601" s="124"/>
      <c r="AF601" s="124"/>
      <c r="AG601" s="124"/>
      <c r="AH601" s="124"/>
    </row>
    <row r="602" spans="1:34" x14ac:dyDescent="0.3">
      <c r="A602" s="134" t="s">
        <v>368</v>
      </c>
      <c r="B602" s="134" t="s">
        <v>285</v>
      </c>
      <c r="C602" s="134">
        <v>111569</v>
      </c>
      <c r="D602" s="137">
        <v>44330</v>
      </c>
      <c r="E602" s="138">
        <v>78.17</v>
      </c>
      <c r="F602" s="138">
        <v>-0.97540000000000004</v>
      </c>
      <c r="G602" s="138">
        <v>-1.6853</v>
      </c>
      <c r="H602" s="138">
        <v>-0.90010000000000001</v>
      </c>
      <c r="I602" s="138">
        <v>0.89059999999999995</v>
      </c>
      <c r="J602" s="138">
        <v>4.1571999999999996</v>
      </c>
      <c r="K602" s="138">
        <v>5.0248999999999997</v>
      </c>
      <c r="L602" s="138">
        <v>34.1053</v>
      </c>
      <c r="M602" s="138">
        <v>50.298000000000002</v>
      </c>
      <c r="N602" s="138">
        <v>88.725300000000004</v>
      </c>
      <c r="O602" s="138">
        <v>9.7394999999999996</v>
      </c>
      <c r="P602" s="138">
        <v>15.5398</v>
      </c>
      <c r="Q602" s="138">
        <v>18.054600000000001</v>
      </c>
      <c r="R602" s="138">
        <v>20.408000000000001</v>
      </c>
      <c r="S602" s="120"/>
      <c r="T602" s="123"/>
      <c r="U602" s="124"/>
      <c r="V602" s="124"/>
      <c r="W602" s="124"/>
      <c r="X602" s="124"/>
      <c r="Y602" s="124"/>
      <c r="Z602" s="124"/>
      <c r="AA602" s="124"/>
      <c r="AB602" s="124"/>
      <c r="AC602" s="124"/>
      <c r="AD602" s="124"/>
      <c r="AE602" s="124"/>
      <c r="AF602" s="124"/>
      <c r="AG602" s="124"/>
      <c r="AH602" s="124"/>
    </row>
    <row r="603" spans="1:34" x14ac:dyDescent="0.3">
      <c r="A603" s="134" t="s">
        <v>368</v>
      </c>
      <c r="B603" s="134" t="s">
        <v>183</v>
      </c>
      <c r="C603" s="134">
        <v>141808</v>
      </c>
      <c r="D603" s="137">
        <v>44330</v>
      </c>
      <c r="E603" s="138">
        <v>11.98</v>
      </c>
      <c r="F603" s="138">
        <v>8.3500000000000005E-2</v>
      </c>
      <c r="G603" s="138">
        <v>-0.49830000000000002</v>
      </c>
      <c r="H603" s="138">
        <v>-0.33279999999999998</v>
      </c>
      <c r="I603" s="138">
        <v>0.33500000000000002</v>
      </c>
      <c r="J603" s="138">
        <v>1.0118</v>
      </c>
      <c r="K603" s="138">
        <v>-3.3871000000000002</v>
      </c>
      <c r="L603" s="138">
        <v>13.446999999999999</v>
      </c>
      <c r="M603" s="138">
        <v>25.840299999999999</v>
      </c>
      <c r="N603" s="138">
        <v>49.75</v>
      </c>
      <c r="O603" s="138">
        <v>6.8815999999999997</v>
      </c>
      <c r="P603" s="138"/>
      <c r="Q603" s="138">
        <v>5.4934000000000003</v>
      </c>
      <c r="R603" s="138">
        <v>13.235099999999999</v>
      </c>
      <c r="S603" s="120"/>
      <c r="T603" s="123"/>
      <c r="U603" s="124"/>
      <c r="V603" s="124"/>
      <c r="W603" s="124"/>
      <c r="X603" s="124"/>
      <c r="Y603" s="124"/>
      <c r="Z603" s="124"/>
      <c r="AA603" s="124"/>
      <c r="AB603" s="124"/>
      <c r="AC603" s="124"/>
      <c r="AD603" s="124"/>
      <c r="AE603" s="124"/>
      <c r="AF603" s="124"/>
      <c r="AG603" s="124"/>
      <c r="AH603" s="124"/>
    </row>
    <row r="604" spans="1:34" x14ac:dyDescent="0.3">
      <c r="A604" s="134" t="s">
        <v>368</v>
      </c>
      <c r="B604" s="134" t="s">
        <v>286</v>
      </c>
      <c r="C604" s="134">
        <v>141862</v>
      </c>
      <c r="D604" s="137">
        <v>44330</v>
      </c>
      <c r="E604" s="138">
        <v>11.32</v>
      </c>
      <c r="F604" s="138">
        <v>8.8400000000000006E-2</v>
      </c>
      <c r="G604" s="138">
        <v>-0.5272</v>
      </c>
      <c r="H604" s="138">
        <v>-0.35210000000000002</v>
      </c>
      <c r="I604" s="138">
        <v>0.26569999999999999</v>
      </c>
      <c r="J604" s="138">
        <v>0.89129999999999998</v>
      </c>
      <c r="K604" s="138">
        <v>-3.8233000000000001</v>
      </c>
      <c r="L604" s="138">
        <v>10.871700000000001</v>
      </c>
      <c r="M604" s="138">
        <v>22.378399999999999</v>
      </c>
      <c r="N604" s="138">
        <v>45.1282</v>
      </c>
      <c r="O604" s="138">
        <v>5.0262000000000002</v>
      </c>
      <c r="P604" s="138"/>
      <c r="Q604" s="138">
        <v>3.7385000000000002</v>
      </c>
      <c r="R604" s="138">
        <v>10.789</v>
      </c>
      <c r="S604" s="120"/>
      <c r="T604" s="123"/>
      <c r="U604" s="124"/>
      <c r="V604" s="124"/>
      <c r="W604" s="124"/>
      <c r="X604" s="124"/>
      <c r="Y604" s="124"/>
      <c r="Z604" s="124"/>
      <c r="AA604" s="124"/>
      <c r="AB604" s="124"/>
      <c r="AC604" s="124"/>
      <c r="AD604" s="124"/>
      <c r="AE604" s="124"/>
      <c r="AF604" s="124"/>
      <c r="AG604" s="124"/>
      <c r="AH604" s="124"/>
    </row>
    <row r="605" spans="1:34" x14ac:dyDescent="0.3">
      <c r="A605" s="134" t="s">
        <v>368</v>
      </c>
      <c r="B605" s="134" t="s">
        <v>287</v>
      </c>
      <c r="C605" s="134">
        <v>104636</v>
      </c>
      <c r="D605" s="137">
        <v>44330</v>
      </c>
      <c r="E605" s="138">
        <v>67.349999999999994</v>
      </c>
      <c r="F605" s="138">
        <v>-0.75149999999999995</v>
      </c>
      <c r="G605" s="138">
        <v>-1.5206999999999999</v>
      </c>
      <c r="H605" s="138">
        <v>-1.0431999999999999</v>
      </c>
      <c r="I605" s="138">
        <v>-1.1594</v>
      </c>
      <c r="J605" s="138">
        <v>1.4307000000000001</v>
      </c>
      <c r="K605" s="138">
        <v>-2.4337</v>
      </c>
      <c r="L605" s="138">
        <v>17.130400000000002</v>
      </c>
      <c r="M605" s="138">
        <v>30.5992</v>
      </c>
      <c r="N605" s="138">
        <v>55.291699999999999</v>
      </c>
      <c r="O605" s="138">
        <v>10.282299999999999</v>
      </c>
      <c r="P605" s="138">
        <v>14.2323</v>
      </c>
      <c r="Q605" s="138">
        <v>14.1798</v>
      </c>
      <c r="R605" s="138">
        <v>17.936399999999999</v>
      </c>
      <c r="S605" s="120"/>
      <c r="T605" s="123"/>
      <c r="U605" s="124"/>
      <c r="V605" s="124"/>
      <c r="W605" s="124"/>
      <c r="X605" s="124"/>
      <c r="Y605" s="124"/>
      <c r="Z605" s="124"/>
      <c r="AA605" s="124"/>
      <c r="AB605" s="124"/>
      <c r="AC605" s="124"/>
      <c r="AD605" s="124"/>
      <c r="AE605" s="124"/>
      <c r="AF605" s="124"/>
      <c r="AG605" s="124"/>
      <c r="AH605" s="124"/>
    </row>
    <row r="606" spans="1:34" x14ac:dyDescent="0.3">
      <c r="A606" s="134" t="s">
        <v>368</v>
      </c>
      <c r="B606" s="134" t="s">
        <v>184</v>
      </c>
      <c r="C606" s="134">
        <v>120416</v>
      </c>
      <c r="D606" s="137">
        <v>44330</v>
      </c>
      <c r="E606" s="138">
        <v>75.760000000000005</v>
      </c>
      <c r="F606" s="138">
        <v>-0.75980000000000003</v>
      </c>
      <c r="G606" s="138">
        <v>-1.5208999999999999</v>
      </c>
      <c r="H606" s="138">
        <v>-1.032</v>
      </c>
      <c r="I606" s="138">
        <v>-1.1224000000000001</v>
      </c>
      <c r="J606" s="138">
        <v>1.5277000000000001</v>
      </c>
      <c r="K606" s="138">
        <v>-2.1189</v>
      </c>
      <c r="L606" s="138">
        <v>17.877700000000001</v>
      </c>
      <c r="M606" s="138">
        <v>31.848199999999999</v>
      </c>
      <c r="N606" s="138">
        <v>57.243699999999997</v>
      </c>
      <c r="O606" s="138">
        <v>11.736700000000001</v>
      </c>
      <c r="P606" s="138">
        <v>15.8916</v>
      </c>
      <c r="Q606" s="138">
        <v>17.431699999999999</v>
      </c>
      <c r="R606" s="138">
        <v>19.3612</v>
      </c>
      <c r="S606" s="120"/>
      <c r="T606" s="123"/>
      <c r="U606" s="124"/>
      <c r="V606" s="124"/>
      <c r="W606" s="124"/>
      <c r="X606" s="124"/>
      <c r="Y606" s="124"/>
      <c r="Z606" s="124"/>
      <c r="AA606" s="124"/>
      <c r="AB606" s="124"/>
      <c r="AC606" s="124"/>
      <c r="AD606" s="124"/>
      <c r="AE606" s="124"/>
      <c r="AF606" s="124"/>
      <c r="AG606" s="124"/>
      <c r="AH606" s="124"/>
    </row>
    <row r="607" spans="1:34" x14ac:dyDescent="0.3">
      <c r="A607" s="134" t="s">
        <v>368</v>
      </c>
      <c r="B607" s="134" t="s">
        <v>185</v>
      </c>
      <c r="C607" s="134">
        <v>147541</v>
      </c>
      <c r="D607" s="137">
        <v>44330</v>
      </c>
      <c r="E607" s="138">
        <v>13.616400000000001</v>
      </c>
      <c r="F607" s="138">
        <v>-1.0501</v>
      </c>
      <c r="G607" s="138">
        <v>-1.2539</v>
      </c>
      <c r="H607" s="138">
        <v>1.18E-2</v>
      </c>
      <c r="I607" s="138">
        <v>1.3487</v>
      </c>
      <c r="J607" s="138">
        <v>3.7574000000000001</v>
      </c>
      <c r="K607" s="138">
        <v>3.0615999999999999</v>
      </c>
      <c r="L607" s="138">
        <v>24.942900000000002</v>
      </c>
      <c r="M607" s="138">
        <v>35.793300000000002</v>
      </c>
      <c r="N607" s="138">
        <v>67.355800000000002</v>
      </c>
      <c r="O607" s="138"/>
      <c r="P607" s="138"/>
      <c r="Q607" s="138">
        <v>21.688300000000002</v>
      </c>
      <c r="R607" s="138"/>
      <c r="S607" s="120"/>
      <c r="T607" s="123"/>
      <c r="U607" s="124"/>
      <c r="V607" s="124"/>
      <c r="W607" s="124"/>
      <c r="X607" s="124"/>
      <c r="Y607" s="124"/>
      <c r="Z607" s="124"/>
      <c r="AA607" s="124"/>
      <c r="AB607" s="124"/>
      <c r="AC607" s="124"/>
      <c r="AD607" s="124"/>
      <c r="AE607" s="124"/>
      <c r="AF607" s="124"/>
      <c r="AG607" s="124"/>
      <c r="AH607" s="124"/>
    </row>
    <row r="608" spans="1:34" x14ac:dyDescent="0.3">
      <c r="A608" s="134" t="s">
        <v>368</v>
      </c>
      <c r="B608" s="134" t="s">
        <v>288</v>
      </c>
      <c r="C608" s="134">
        <v>147544</v>
      </c>
      <c r="D608" s="137">
        <v>44330</v>
      </c>
      <c r="E608" s="138">
        <v>13.1553</v>
      </c>
      <c r="F608" s="138">
        <v>-1.0619000000000001</v>
      </c>
      <c r="G608" s="138">
        <v>-1.2713000000000001</v>
      </c>
      <c r="H608" s="138">
        <v>-3.1199999999999999E-2</v>
      </c>
      <c r="I608" s="138">
        <v>1.2632000000000001</v>
      </c>
      <c r="J608" s="138">
        <v>3.5630000000000002</v>
      </c>
      <c r="K608" s="138">
        <v>2.4979</v>
      </c>
      <c r="L608" s="138">
        <v>23.579599999999999</v>
      </c>
      <c r="M608" s="138">
        <v>33.576700000000002</v>
      </c>
      <c r="N608" s="138">
        <v>63.714799999999997</v>
      </c>
      <c r="O608" s="138"/>
      <c r="P608" s="138"/>
      <c r="Q608" s="138">
        <v>19.051500000000001</v>
      </c>
      <c r="R608" s="138"/>
      <c r="S608" s="120"/>
      <c r="T608" s="123"/>
      <c r="U608" s="124"/>
      <c r="V608" s="124"/>
      <c r="W608" s="124"/>
      <c r="X608" s="124"/>
      <c r="Y608" s="124"/>
      <c r="Z608" s="124"/>
      <c r="AA608" s="124"/>
      <c r="AB608" s="124"/>
      <c r="AC608" s="124"/>
      <c r="AD608" s="124"/>
      <c r="AE608" s="124"/>
      <c r="AF608" s="124"/>
      <c r="AG608" s="124"/>
      <c r="AH608" s="124"/>
    </row>
    <row r="609" spans="1:34" x14ac:dyDescent="0.3">
      <c r="A609" s="134" t="s">
        <v>368</v>
      </c>
      <c r="B609" s="134" t="s">
        <v>289</v>
      </c>
      <c r="C609" s="134">
        <v>107288</v>
      </c>
      <c r="D609" s="137">
        <v>44330</v>
      </c>
      <c r="E609" s="138">
        <v>23.049399999999999</v>
      </c>
      <c r="F609" s="138">
        <v>-0.37430000000000002</v>
      </c>
      <c r="G609" s="138">
        <v>-0.98160000000000003</v>
      </c>
      <c r="H609" s="138">
        <v>-0.88370000000000004</v>
      </c>
      <c r="I609" s="138">
        <v>-0.18529999999999999</v>
      </c>
      <c r="J609" s="138">
        <v>0.68230000000000002</v>
      </c>
      <c r="K609" s="138">
        <v>-2.9413</v>
      </c>
      <c r="L609" s="138">
        <v>17.716100000000001</v>
      </c>
      <c r="M609" s="138">
        <v>37.055999999999997</v>
      </c>
      <c r="N609" s="138">
        <v>68.386399999999995</v>
      </c>
      <c r="O609" s="138">
        <v>11.3775</v>
      </c>
      <c r="P609" s="138">
        <v>16.021599999999999</v>
      </c>
      <c r="Q609" s="138">
        <v>6.5670999999999999</v>
      </c>
      <c r="R609" s="138">
        <v>19.3475</v>
      </c>
      <c r="S609" s="120"/>
      <c r="T609" s="123"/>
      <c r="U609" s="124"/>
      <c r="V609" s="124"/>
      <c r="W609" s="124"/>
      <c r="X609" s="124"/>
      <c r="Y609" s="124"/>
      <c r="Z609" s="124"/>
      <c r="AA609" s="124"/>
      <c r="AB609" s="124"/>
      <c r="AC609" s="124"/>
      <c r="AD609" s="124"/>
      <c r="AE609" s="124"/>
      <c r="AF609" s="124"/>
      <c r="AG609" s="124"/>
      <c r="AH609" s="124"/>
    </row>
    <row r="610" spans="1:34" x14ac:dyDescent="0.3">
      <c r="A610" s="134" t="s">
        <v>368</v>
      </c>
      <c r="B610" s="134" t="s">
        <v>186</v>
      </c>
      <c r="C610" s="134">
        <v>120494</v>
      </c>
      <c r="D610" s="137">
        <v>44330</v>
      </c>
      <c r="E610" s="138">
        <v>25.214099999999998</v>
      </c>
      <c r="F610" s="138">
        <v>-0.37019999999999997</v>
      </c>
      <c r="G610" s="138">
        <v>-0.97560000000000002</v>
      </c>
      <c r="H610" s="138">
        <v>-0.86929999999999996</v>
      </c>
      <c r="I610" s="138">
        <v>-0.15679999999999999</v>
      </c>
      <c r="J610" s="138">
        <v>0.74639999999999995</v>
      </c>
      <c r="K610" s="138">
        <v>-2.7593999999999999</v>
      </c>
      <c r="L610" s="138">
        <v>18.154199999999999</v>
      </c>
      <c r="M610" s="138">
        <v>37.823399999999999</v>
      </c>
      <c r="N610" s="138">
        <v>69.650300000000001</v>
      </c>
      <c r="O610" s="138">
        <v>12.2133</v>
      </c>
      <c r="P610" s="138">
        <v>17.1966</v>
      </c>
      <c r="Q610" s="138">
        <v>16.257400000000001</v>
      </c>
      <c r="R610" s="138">
        <v>20.242599999999999</v>
      </c>
      <c r="S610" s="120"/>
      <c r="T610" s="123"/>
      <c r="U610" s="124"/>
      <c r="V610" s="124"/>
      <c r="W610" s="124"/>
      <c r="X610" s="124"/>
      <c r="Y610" s="124"/>
      <c r="Z610" s="124"/>
      <c r="AA610" s="124"/>
      <c r="AB610" s="124"/>
      <c r="AC610" s="124"/>
      <c r="AD610" s="124"/>
      <c r="AE610" s="124"/>
      <c r="AF610" s="124"/>
      <c r="AG610" s="124"/>
      <c r="AH610" s="124"/>
    </row>
    <row r="611" spans="1:34" x14ac:dyDescent="0.3">
      <c r="A611" s="134" t="s">
        <v>368</v>
      </c>
      <c r="B611" s="134" t="s">
        <v>290</v>
      </c>
      <c r="C611" s="134">
        <v>103339</v>
      </c>
      <c r="D611" s="137">
        <v>44330</v>
      </c>
      <c r="E611" s="138">
        <v>59.244999999999997</v>
      </c>
      <c r="F611" s="138">
        <v>-0.93640000000000001</v>
      </c>
      <c r="G611" s="138">
        <v>-1.7251000000000001</v>
      </c>
      <c r="H611" s="138">
        <v>-1.0885</v>
      </c>
      <c r="I611" s="138">
        <v>-0.21390000000000001</v>
      </c>
      <c r="J611" s="138">
        <v>1.381</v>
      </c>
      <c r="K611" s="138">
        <v>0.82540000000000002</v>
      </c>
      <c r="L611" s="138">
        <v>20.4754</v>
      </c>
      <c r="M611" s="138">
        <v>35.658999999999999</v>
      </c>
      <c r="N611" s="138">
        <v>61.223999999999997</v>
      </c>
      <c r="O611" s="138">
        <v>12.652799999999999</v>
      </c>
      <c r="P611" s="138">
        <v>14.996600000000001</v>
      </c>
      <c r="Q611" s="138">
        <v>12.1775</v>
      </c>
      <c r="R611" s="138">
        <v>17.8583</v>
      </c>
      <c r="S611" s="120"/>
      <c r="T611" s="123"/>
      <c r="U611" s="124"/>
      <c r="V611" s="124"/>
      <c r="W611" s="124"/>
      <c r="X611" s="124"/>
      <c r="Y611" s="124"/>
      <c r="Z611" s="124"/>
      <c r="AA611" s="124"/>
      <c r="AB611" s="124"/>
      <c r="AC611" s="124"/>
      <c r="AD611" s="124"/>
      <c r="AE611" s="124"/>
      <c r="AF611" s="124"/>
      <c r="AG611" s="124"/>
      <c r="AH611" s="124"/>
    </row>
    <row r="612" spans="1:34" x14ac:dyDescent="0.3">
      <c r="A612" s="134" t="s">
        <v>368</v>
      </c>
      <c r="B612" s="134" t="s">
        <v>187</v>
      </c>
      <c r="C612" s="134">
        <v>119773</v>
      </c>
      <c r="D612" s="137">
        <v>44330</v>
      </c>
      <c r="E612" s="138">
        <v>65.825999999999993</v>
      </c>
      <c r="F612" s="138">
        <v>-0.93010000000000004</v>
      </c>
      <c r="G612" s="138">
        <v>-1.7141</v>
      </c>
      <c r="H612" s="138">
        <v>-1.0641</v>
      </c>
      <c r="I612" s="138">
        <v>-0.1653</v>
      </c>
      <c r="J612" s="138">
        <v>1.4878</v>
      </c>
      <c r="K612" s="138">
        <v>1.1679999999999999</v>
      </c>
      <c r="L612" s="138">
        <v>21.286799999999999</v>
      </c>
      <c r="M612" s="138">
        <v>37.003399999999999</v>
      </c>
      <c r="N612" s="138">
        <v>63.3643</v>
      </c>
      <c r="O612" s="138">
        <v>14.022</v>
      </c>
      <c r="P612" s="138">
        <v>16.4895</v>
      </c>
      <c r="Q612" s="138">
        <v>15.075900000000001</v>
      </c>
      <c r="R612" s="138">
        <v>19.3492</v>
      </c>
      <c r="S612" s="120"/>
      <c r="T612" s="123"/>
      <c r="U612" s="124"/>
      <c r="V612" s="124"/>
      <c r="W612" s="124"/>
      <c r="X612" s="124"/>
      <c r="Y612" s="124"/>
      <c r="Z612" s="124"/>
      <c r="AA612" s="124"/>
      <c r="AB612" s="124"/>
      <c r="AC612" s="124"/>
      <c r="AD612" s="124"/>
      <c r="AE612" s="124"/>
      <c r="AF612" s="124"/>
      <c r="AG612" s="124"/>
      <c r="AH612" s="124"/>
    </row>
    <row r="613" spans="1:34" x14ac:dyDescent="0.3">
      <c r="A613" s="134" t="s">
        <v>368</v>
      </c>
      <c r="B613" s="134" t="s">
        <v>188</v>
      </c>
      <c r="C613" s="134">
        <v>119417</v>
      </c>
      <c r="D613" s="137">
        <v>44330</v>
      </c>
      <c r="E613" s="138">
        <v>71.665999999999997</v>
      </c>
      <c r="F613" s="138">
        <v>-0.18659999999999999</v>
      </c>
      <c r="G613" s="138">
        <v>-0.90159999999999996</v>
      </c>
      <c r="H613" s="138">
        <v>-0.13930000000000001</v>
      </c>
      <c r="I613" s="138">
        <v>0.88260000000000005</v>
      </c>
      <c r="J613" s="138">
        <v>1.3592</v>
      </c>
      <c r="K613" s="138">
        <v>2.2484999999999999</v>
      </c>
      <c r="L613" s="138">
        <v>18.581600000000002</v>
      </c>
      <c r="M613" s="138">
        <v>32.464599999999997</v>
      </c>
      <c r="N613" s="138">
        <v>60.477400000000003</v>
      </c>
      <c r="O613" s="138">
        <v>6.7182000000000004</v>
      </c>
      <c r="P613" s="138">
        <v>13.5273</v>
      </c>
      <c r="Q613" s="138">
        <v>14.1608</v>
      </c>
      <c r="R613" s="138">
        <v>15.664</v>
      </c>
      <c r="S613" s="120"/>
      <c r="T613" s="123"/>
      <c r="U613" s="124"/>
      <c r="V613" s="124"/>
      <c r="W613" s="124"/>
      <c r="X613" s="124"/>
      <c r="Y613" s="124"/>
      <c r="Z613" s="124"/>
      <c r="AA613" s="124"/>
      <c r="AB613" s="124"/>
      <c r="AC613" s="124"/>
      <c r="AD613" s="124"/>
      <c r="AE613" s="124"/>
      <c r="AF613" s="124"/>
      <c r="AG613" s="124"/>
      <c r="AH613" s="124"/>
    </row>
    <row r="614" spans="1:34" x14ac:dyDescent="0.3">
      <c r="A614" s="134" t="s">
        <v>368</v>
      </c>
      <c r="B614" s="134" t="s">
        <v>291</v>
      </c>
      <c r="C614" s="134">
        <v>118047</v>
      </c>
      <c r="D614" s="137">
        <v>44330</v>
      </c>
      <c r="E614" s="138">
        <v>67.938000000000002</v>
      </c>
      <c r="F614" s="138">
        <v>-0.191</v>
      </c>
      <c r="G614" s="138">
        <v>-0.90720000000000001</v>
      </c>
      <c r="H614" s="138">
        <v>-0.15279999999999999</v>
      </c>
      <c r="I614" s="138">
        <v>0.85360000000000003</v>
      </c>
      <c r="J614" s="138">
        <v>1.2942</v>
      </c>
      <c r="K614" s="138">
        <v>2.0733999999999999</v>
      </c>
      <c r="L614" s="138">
        <v>18.194199999999999</v>
      </c>
      <c r="M614" s="138">
        <v>31.8186</v>
      </c>
      <c r="N614" s="138">
        <v>59.4452</v>
      </c>
      <c r="O614" s="138">
        <v>6.0868000000000002</v>
      </c>
      <c r="P614" s="138">
        <v>12.77</v>
      </c>
      <c r="Q614" s="138">
        <v>13.4162</v>
      </c>
      <c r="R614" s="138">
        <v>14.983499999999999</v>
      </c>
      <c r="S614" s="120"/>
      <c r="T614" s="123"/>
      <c r="U614" s="124"/>
      <c r="V614" s="124"/>
      <c r="W614" s="124"/>
      <c r="X614" s="124"/>
      <c r="Y614" s="124"/>
      <c r="Z614" s="124"/>
      <c r="AA614" s="124"/>
      <c r="AB614" s="124"/>
      <c r="AC614" s="124"/>
      <c r="AD614" s="124"/>
      <c r="AE614" s="124"/>
      <c r="AF614" s="124"/>
      <c r="AG614" s="124"/>
      <c r="AH614" s="124"/>
    </row>
    <row r="615" spans="1:34" x14ac:dyDescent="0.3">
      <c r="A615" s="134" t="s">
        <v>368</v>
      </c>
      <c r="B615" s="134" t="s">
        <v>292</v>
      </c>
      <c r="C615" s="134">
        <v>100865</v>
      </c>
      <c r="D615" s="137">
        <v>44330</v>
      </c>
      <c r="E615" s="138">
        <v>81.748199999999997</v>
      </c>
      <c r="F615" s="138">
        <v>-0.4486</v>
      </c>
      <c r="G615" s="138">
        <v>-1.2262999999999999</v>
      </c>
      <c r="H615" s="138">
        <v>-0.88109999999999999</v>
      </c>
      <c r="I615" s="138">
        <v>-0.13789999999999999</v>
      </c>
      <c r="J615" s="138">
        <v>1.1373</v>
      </c>
      <c r="K615" s="138">
        <v>-2.2766999999999999</v>
      </c>
      <c r="L615" s="138">
        <v>13.4312</v>
      </c>
      <c r="M615" s="138">
        <v>28.914400000000001</v>
      </c>
      <c r="N615" s="138">
        <v>50.868400000000001</v>
      </c>
      <c r="O615" s="138">
        <v>7.4763000000000002</v>
      </c>
      <c r="P615" s="138">
        <v>12.3094</v>
      </c>
      <c r="Q615" s="138">
        <v>9.3524999999999991</v>
      </c>
      <c r="R615" s="138">
        <v>13.715199999999999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34" t="s">
        <v>368</v>
      </c>
      <c r="B616" s="134" t="s">
        <v>189</v>
      </c>
      <c r="C616" s="134">
        <v>120270</v>
      </c>
      <c r="D616" s="137">
        <v>44330</v>
      </c>
      <c r="E616" s="138">
        <v>88.910600000000002</v>
      </c>
      <c r="F616" s="138">
        <v>-0.44169999999999998</v>
      </c>
      <c r="G616" s="138">
        <v>-1.216</v>
      </c>
      <c r="H616" s="138">
        <v>-0.8569</v>
      </c>
      <c r="I616" s="138">
        <v>-8.8800000000000004E-2</v>
      </c>
      <c r="J616" s="138">
        <v>1.2475000000000001</v>
      </c>
      <c r="K616" s="138">
        <v>-1.9670000000000001</v>
      </c>
      <c r="L616" s="138">
        <v>14.141500000000001</v>
      </c>
      <c r="M616" s="138">
        <v>30.122499999999999</v>
      </c>
      <c r="N616" s="138">
        <v>52.765799999999999</v>
      </c>
      <c r="O616" s="138">
        <v>8.7405000000000008</v>
      </c>
      <c r="P616" s="138">
        <v>13.594900000000001</v>
      </c>
      <c r="Q616" s="138">
        <v>13.860900000000001</v>
      </c>
      <c r="R616" s="138">
        <v>15.0524</v>
      </c>
      <c r="S616" s="120"/>
      <c r="T616" s="123"/>
      <c r="U616" s="124"/>
      <c r="V616" s="124"/>
      <c r="W616" s="124"/>
      <c r="X616" s="124"/>
      <c r="Y616" s="124"/>
      <c r="Z616" s="124"/>
      <c r="AA616" s="124"/>
      <c r="AB616" s="124"/>
      <c r="AC616" s="124"/>
      <c r="AD616" s="124"/>
      <c r="AE616" s="124"/>
      <c r="AF616" s="124"/>
      <c r="AG616" s="124"/>
      <c r="AH616" s="124"/>
    </row>
    <row r="617" spans="1:34" x14ac:dyDescent="0.3">
      <c r="A617" s="134" t="s">
        <v>368</v>
      </c>
      <c r="B617" s="134" t="s">
        <v>434</v>
      </c>
      <c r="C617" s="134">
        <v>139781</v>
      </c>
      <c r="D617" s="137">
        <v>44330</v>
      </c>
      <c r="E617" s="138">
        <v>16.448599999999999</v>
      </c>
      <c r="F617" s="138">
        <v>-0.80269999999999997</v>
      </c>
      <c r="G617" s="138">
        <v>-1.4303999999999999</v>
      </c>
      <c r="H617" s="138">
        <v>-0.92159999999999997</v>
      </c>
      <c r="I617" s="138">
        <v>0.4249</v>
      </c>
      <c r="J617" s="138">
        <v>2.117</v>
      </c>
      <c r="K617" s="138">
        <v>0.52070000000000005</v>
      </c>
      <c r="L617" s="138">
        <v>24.512499999999999</v>
      </c>
      <c r="M617" s="138">
        <v>38.287399999999998</v>
      </c>
      <c r="N617" s="138">
        <v>64.757900000000006</v>
      </c>
      <c r="O617" s="138">
        <v>10.349600000000001</v>
      </c>
      <c r="P617" s="138"/>
      <c r="Q617" s="138">
        <v>11.4977</v>
      </c>
      <c r="R617" s="138">
        <v>18.4102</v>
      </c>
      <c r="S617" s="120"/>
      <c r="T617" s="123"/>
      <c r="U617" s="124"/>
      <c r="V617" s="124"/>
      <c r="W617" s="124"/>
      <c r="X617" s="124"/>
      <c r="Y617" s="124"/>
      <c r="Z617" s="124"/>
      <c r="AA617" s="124"/>
      <c r="AB617" s="124"/>
      <c r="AC617" s="124"/>
      <c r="AD617" s="124"/>
      <c r="AE617" s="124"/>
      <c r="AF617" s="124"/>
      <c r="AG617" s="124"/>
      <c r="AH617" s="124"/>
    </row>
    <row r="618" spans="1:34" x14ac:dyDescent="0.3">
      <c r="A618" s="134" t="s">
        <v>368</v>
      </c>
      <c r="B618" s="134" t="s">
        <v>435</v>
      </c>
      <c r="C618" s="134">
        <v>139783</v>
      </c>
      <c r="D618" s="137">
        <v>44330</v>
      </c>
      <c r="E618" s="138">
        <v>15.0191</v>
      </c>
      <c r="F618" s="138">
        <v>-0.81159999999999999</v>
      </c>
      <c r="G618" s="138">
        <v>-1.4437</v>
      </c>
      <c r="H618" s="138">
        <v>-0.95289999999999997</v>
      </c>
      <c r="I618" s="138">
        <v>0.3629</v>
      </c>
      <c r="J618" s="138">
        <v>1.9764999999999999</v>
      </c>
      <c r="K618" s="138">
        <v>0.114</v>
      </c>
      <c r="L618" s="138">
        <v>23.510300000000001</v>
      </c>
      <c r="M618" s="138">
        <v>36.6081</v>
      </c>
      <c r="N618" s="138">
        <v>62.051600000000001</v>
      </c>
      <c r="O618" s="138">
        <v>8.4099000000000004</v>
      </c>
      <c r="P618" s="138"/>
      <c r="Q618" s="138">
        <v>9.3026999999999997</v>
      </c>
      <c r="R618" s="138">
        <v>16.445399999999999</v>
      </c>
      <c r="S618" s="120"/>
      <c r="T618" s="123"/>
      <c r="U618" s="124"/>
      <c r="V618" s="124"/>
      <c r="W618" s="124"/>
      <c r="X618" s="124"/>
      <c r="Y618" s="124"/>
      <c r="Z618" s="124"/>
      <c r="AA618" s="124"/>
      <c r="AB618" s="124"/>
      <c r="AC618" s="124"/>
      <c r="AD618" s="124"/>
      <c r="AE618" s="124"/>
      <c r="AF618" s="124"/>
      <c r="AG618" s="124"/>
      <c r="AH618" s="124"/>
    </row>
    <row r="619" spans="1:34" x14ac:dyDescent="0.3">
      <c r="A619" s="134" t="s">
        <v>368</v>
      </c>
      <c r="B619" s="134" t="s">
        <v>191</v>
      </c>
      <c r="C619" s="134">
        <v>135781</v>
      </c>
      <c r="D619" s="137">
        <v>44330</v>
      </c>
      <c r="E619" s="138">
        <v>27.872</v>
      </c>
      <c r="F619" s="138">
        <v>-0.46779999999999999</v>
      </c>
      <c r="G619" s="138">
        <v>-1.4497</v>
      </c>
      <c r="H619" s="138">
        <v>-1.0508</v>
      </c>
      <c r="I619" s="138">
        <v>0.87219999999999998</v>
      </c>
      <c r="J619" s="138">
        <v>2.8942999999999999</v>
      </c>
      <c r="K619" s="138">
        <v>0.31669999999999998</v>
      </c>
      <c r="L619" s="138">
        <v>22.589700000000001</v>
      </c>
      <c r="M619" s="138">
        <v>41.921700000000001</v>
      </c>
      <c r="N619" s="138">
        <v>78.004900000000006</v>
      </c>
      <c r="O619" s="138">
        <v>17.597300000000001</v>
      </c>
      <c r="P619" s="138">
        <v>22.4024</v>
      </c>
      <c r="Q619" s="138">
        <v>20.985199999999999</v>
      </c>
      <c r="R619" s="138">
        <v>25.728200000000001</v>
      </c>
      <c r="S619" s="120"/>
      <c r="T619" s="123"/>
      <c r="U619" s="124"/>
      <c r="V619" s="124"/>
      <c r="W619" s="124"/>
      <c r="X619" s="124"/>
      <c r="Y619" s="124"/>
      <c r="Z619" s="124"/>
      <c r="AA619" s="124"/>
      <c r="AB619" s="124"/>
      <c r="AC619" s="124"/>
      <c r="AD619" s="124"/>
      <c r="AE619" s="124"/>
      <c r="AF619" s="124"/>
      <c r="AG619" s="124"/>
      <c r="AH619" s="124"/>
    </row>
    <row r="620" spans="1:34" x14ac:dyDescent="0.3">
      <c r="A620" s="134" t="s">
        <v>368</v>
      </c>
      <c r="B620" s="134" t="s">
        <v>294</v>
      </c>
      <c r="C620" s="134">
        <v>135784</v>
      </c>
      <c r="D620" s="137">
        <v>44330</v>
      </c>
      <c r="E620" s="138">
        <v>25.779</v>
      </c>
      <c r="F620" s="138">
        <v>-0.47489999999999999</v>
      </c>
      <c r="G620" s="138">
        <v>-1.4601999999999999</v>
      </c>
      <c r="H620" s="138">
        <v>-1.0745</v>
      </c>
      <c r="I620" s="138">
        <v>0.82530000000000003</v>
      </c>
      <c r="J620" s="138">
        <v>2.7871000000000001</v>
      </c>
      <c r="K620" s="138">
        <v>-4.65E-2</v>
      </c>
      <c r="L620" s="138">
        <v>21.667899999999999</v>
      </c>
      <c r="M620" s="138">
        <v>40.332099999999997</v>
      </c>
      <c r="N620" s="138">
        <v>75.331599999999995</v>
      </c>
      <c r="O620" s="138">
        <v>15.8292</v>
      </c>
      <c r="P620" s="138">
        <v>20.653700000000001</v>
      </c>
      <c r="Q620" s="138">
        <v>19.242699999999999</v>
      </c>
      <c r="R620" s="138">
        <v>23.789400000000001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34" t="s">
        <v>368</v>
      </c>
      <c r="B621" s="134" t="s">
        <v>192</v>
      </c>
      <c r="C621" s="134">
        <v>133386</v>
      </c>
      <c r="D621" s="137">
        <v>44330</v>
      </c>
      <c r="E621" s="138">
        <v>23.879200000000001</v>
      </c>
      <c r="F621" s="138">
        <v>-0.27479999999999999</v>
      </c>
      <c r="G621" s="138">
        <v>-1.5153000000000001</v>
      </c>
      <c r="H621" s="138">
        <v>-1.3827</v>
      </c>
      <c r="I621" s="138">
        <v>-0.58250000000000002</v>
      </c>
      <c r="J621" s="138">
        <v>1.3053999999999999</v>
      </c>
      <c r="K621" s="138">
        <v>-1.6305000000000001</v>
      </c>
      <c r="L621" s="138">
        <v>19.859300000000001</v>
      </c>
      <c r="M621" s="138">
        <v>36.936900000000001</v>
      </c>
      <c r="N621" s="138">
        <v>57.452199999999998</v>
      </c>
      <c r="O621" s="138">
        <v>7.92</v>
      </c>
      <c r="P621" s="138">
        <v>16.008900000000001</v>
      </c>
      <c r="Q621" s="138">
        <v>14.7783</v>
      </c>
      <c r="R621" s="138">
        <v>17.548200000000001</v>
      </c>
      <c r="S621" s="120"/>
      <c r="T621" s="123"/>
      <c r="U621" s="124"/>
      <c r="V621" s="124"/>
      <c r="W621" s="124"/>
      <c r="X621" s="124"/>
      <c r="Y621" s="124"/>
      <c r="Z621" s="124"/>
      <c r="AA621" s="124"/>
      <c r="AB621" s="124"/>
      <c r="AC621" s="124"/>
      <c r="AD621" s="124"/>
      <c r="AE621" s="124"/>
      <c r="AF621" s="124"/>
      <c r="AG621" s="124"/>
      <c r="AH621" s="124"/>
    </row>
    <row r="622" spans="1:34" x14ac:dyDescent="0.3">
      <c r="A622" s="134" t="s">
        <v>368</v>
      </c>
      <c r="B622" s="134" t="s">
        <v>295</v>
      </c>
      <c r="C622" s="134">
        <v>133385</v>
      </c>
      <c r="D622" s="137">
        <v>44330</v>
      </c>
      <c r="E622" s="138">
        <v>21.929500000000001</v>
      </c>
      <c r="F622" s="138">
        <v>-0.28149999999999997</v>
      </c>
      <c r="G622" s="138">
        <v>-1.5254000000000001</v>
      </c>
      <c r="H622" s="138">
        <v>-1.4068000000000001</v>
      </c>
      <c r="I622" s="138">
        <v>-0.6321</v>
      </c>
      <c r="J622" s="138">
        <v>1.1983999999999999</v>
      </c>
      <c r="K622" s="138">
        <v>-1.9468000000000001</v>
      </c>
      <c r="L622" s="138">
        <v>19.0792</v>
      </c>
      <c r="M622" s="138">
        <v>35.568100000000001</v>
      </c>
      <c r="N622" s="138">
        <v>55.309199999999997</v>
      </c>
      <c r="O622" s="138">
        <v>6.5198999999999998</v>
      </c>
      <c r="P622" s="138">
        <v>14.458</v>
      </c>
      <c r="Q622" s="138">
        <v>13.2407</v>
      </c>
      <c r="R622" s="138">
        <v>15.981400000000001</v>
      </c>
      <c r="S622" s="120"/>
      <c r="T622" s="123"/>
      <c r="U622" s="124"/>
      <c r="V622" s="124"/>
      <c r="W622" s="124"/>
      <c r="X622" s="124"/>
      <c r="Y622" s="124"/>
      <c r="Z622" s="124"/>
      <c r="AA622" s="124"/>
      <c r="AB622" s="124"/>
      <c r="AC622" s="124"/>
      <c r="AD622" s="124"/>
      <c r="AE622" s="124"/>
      <c r="AF622" s="124"/>
      <c r="AG622" s="124"/>
      <c r="AH622" s="124"/>
    </row>
    <row r="623" spans="1:34" x14ac:dyDescent="0.3">
      <c r="A623" s="134" t="s">
        <v>368</v>
      </c>
      <c r="B623" s="134" t="s">
        <v>2017</v>
      </c>
      <c r="C623" s="134">
        <v>135654</v>
      </c>
      <c r="D623" s="137">
        <v>44330</v>
      </c>
      <c r="E623" s="138">
        <v>18.664000000000001</v>
      </c>
      <c r="F623" s="138">
        <v>-0.76559999999999995</v>
      </c>
      <c r="G623" s="138">
        <v>-1.571</v>
      </c>
      <c r="H623" s="138">
        <v>-1.0633999999999999</v>
      </c>
      <c r="I623" s="138">
        <v>-4.9299999999999997E-2</v>
      </c>
      <c r="J623" s="138">
        <v>1.9067000000000001</v>
      </c>
      <c r="K623" s="138">
        <v>-2.8801999999999999</v>
      </c>
      <c r="L623" s="138">
        <v>15.4322</v>
      </c>
      <c r="M623" s="138">
        <v>28.860299999999999</v>
      </c>
      <c r="N623" s="138">
        <v>54.971600000000002</v>
      </c>
      <c r="O623" s="138">
        <v>8.5263000000000009</v>
      </c>
      <c r="P623" s="138">
        <v>12.4039</v>
      </c>
      <c r="Q623" s="138">
        <v>12.3094</v>
      </c>
      <c r="R623" s="138">
        <v>12.9366</v>
      </c>
      <c r="S623" s="120"/>
      <c r="T623" s="123"/>
      <c r="U623" s="124"/>
      <c r="V623" s="124"/>
      <c r="W623" s="124"/>
      <c r="X623" s="124"/>
      <c r="Y623" s="124"/>
      <c r="Z623" s="124"/>
      <c r="AA623" s="124"/>
      <c r="AB623" s="124"/>
      <c r="AC623" s="124"/>
      <c r="AD623" s="124"/>
      <c r="AE623" s="124"/>
      <c r="AF623" s="124"/>
      <c r="AG623" s="124"/>
      <c r="AH623" s="124"/>
    </row>
    <row r="624" spans="1:34" x14ac:dyDescent="0.3">
      <c r="A624" s="134" t="s">
        <v>368</v>
      </c>
      <c r="B624" s="134" t="s">
        <v>2018</v>
      </c>
      <c r="C624" s="134">
        <v>135655</v>
      </c>
      <c r="D624" s="137">
        <v>44330</v>
      </c>
      <c r="E624" s="138">
        <v>17.049299999999999</v>
      </c>
      <c r="F624" s="138">
        <v>-0.77639999999999998</v>
      </c>
      <c r="G624" s="138">
        <v>-1.5868</v>
      </c>
      <c r="H624" s="138">
        <v>-1.101</v>
      </c>
      <c r="I624" s="138">
        <v>-0.12540000000000001</v>
      </c>
      <c r="J624" s="138">
        <v>1.7364999999999999</v>
      </c>
      <c r="K624" s="138">
        <v>-3.3580000000000001</v>
      </c>
      <c r="L624" s="138">
        <v>14.301299999999999</v>
      </c>
      <c r="M624" s="138">
        <v>26.9588</v>
      </c>
      <c r="N624" s="138">
        <v>52.019599999999997</v>
      </c>
      <c r="O624" s="138">
        <v>6.6374000000000004</v>
      </c>
      <c r="P624" s="138">
        <v>10.521100000000001</v>
      </c>
      <c r="Q624" s="138">
        <v>10.434699999999999</v>
      </c>
      <c r="R624" s="138">
        <v>10.992900000000001</v>
      </c>
      <c r="S624" s="120"/>
      <c r="T624" s="123"/>
      <c r="U624" s="124"/>
      <c r="V624" s="124"/>
      <c r="W624" s="124"/>
      <c r="X624" s="124"/>
      <c r="Y624" s="124"/>
      <c r="Z624" s="124"/>
      <c r="AA624" s="124"/>
      <c r="AB624" s="124"/>
      <c r="AC624" s="124"/>
      <c r="AD624" s="124"/>
      <c r="AE624" s="124"/>
      <c r="AF624" s="124"/>
      <c r="AG624" s="124"/>
      <c r="AH624" s="124"/>
    </row>
    <row r="625" spans="1:34" x14ac:dyDescent="0.3">
      <c r="A625" s="134" t="s">
        <v>368</v>
      </c>
      <c r="B625" s="134" t="s">
        <v>296</v>
      </c>
      <c r="C625" s="134">
        <v>103196</v>
      </c>
      <c r="D625" s="137">
        <v>44330</v>
      </c>
      <c r="E625" s="138">
        <v>63.067399999999999</v>
      </c>
      <c r="F625" s="138">
        <v>-0.93320000000000003</v>
      </c>
      <c r="G625" s="138">
        <v>-2.0154000000000001</v>
      </c>
      <c r="H625" s="138">
        <v>-1.3647</v>
      </c>
      <c r="I625" s="138">
        <v>0.63460000000000005</v>
      </c>
      <c r="J625" s="138">
        <v>1.8685</v>
      </c>
      <c r="K625" s="138">
        <v>2.0221</v>
      </c>
      <c r="L625" s="138">
        <v>26.191299999999998</v>
      </c>
      <c r="M625" s="138">
        <v>41.0443</v>
      </c>
      <c r="N625" s="138">
        <v>66.565200000000004</v>
      </c>
      <c r="O625" s="138">
        <v>2.2679</v>
      </c>
      <c r="P625" s="138">
        <v>7.7422000000000004</v>
      </c>
      <c r="Q625" s="138">
        <v>12.4838</v>
      </c>
      <c r="R625" s="138">
        <v>9.266</v>
      </c>
      <c r="S625" s="120"/>
      <c r="T625" s="123"/>
      <c r="U625" s="124"/>
      <c r="V625" s="124"/>
      <c r="W625" s="124"/>
      <c r="X625" s="124"/>
      <c r="Y625" s="124"/>
      <c r="Z625" s="124"/>
      <c r="AA625" s="124"/>
      <c r="AB625" s="124"/>
      <c r="AC625" s="124"/>
      <c r="AD625" s="124"/>
      <c r="AE625" s="124"/>
      <c r="AF625" s="124"/>
      <c r="AG625" s="124"/>
      <c r="AH625" s="124"/>
    </row>
    <row r="626" spans="1:34" x14ac:dyDescent="0.3">
      <c r="A626" s="134" t="s">
        <v>368</v>
      </c>
      <c r="B626" s="134" t="s">
        <v>193</v>
      </c>
      <c r="C626" s="134">
        <v>118803</v>
      </c>
      <c r="D626" s="137">
        <v>44330</v>
      </c>
      <c r="E626" s="138">
        <v>67.247399999999999</v>
      </c>
      <c r="F626" s="138">
        <v>-0.92989999999999995</v>
      </c>
      <c r="G626" s="138">
        <v>-2.0104000000000002</v>
      </c>
      <c r="H626" s="138">
        <v>-1.3531</v>
      </c>
      <c r="I626" s="138">
        <v>0.6603</v>
      </c>
      <c r="J626" s="138">
        <v>1.9297</v>
      </c>
      <c r="K626" s="138">
        <v>2.2084000000000001</v>
      </c>
      <c r="L626" s="138">
        <v>26.6508</v>
      </c>
      <c r="M626" s="138">
        <v>41.8033</v>
      </c>
      <c r="N626" s="138">
        <v>67.757400000000004</v>
      </c>
      <c r="O626" s="138">
        <v>3.0341999999999998</v>
      </c>
      <c r="P626" s="138">
        <v>8.6266999999999996</v>
      </c>
      <c r="Q626" s="138">
        <v>12.6595</v>
      </c>
      <c r="R626" s="138">
        <v>10.0244</v>
      </c>
      <c r="S626" s="120"/>
      <c r="T626" s="123"/>
      <c r="U626" s="124"/>
      <c r="V626" s="124"/>
      <c r="W626" s="124"/>
      <c r="X626" s="124"/>
      <c r="Y626" s="124"/>
      <c r="Z626" s="124"/>
      <c r="AA626" s="124"/>
      <c r="AB626" s="124"/>
      <c r="AC626" s="124"/>
      <c r="AD626" s="124"/>
      <c r="AE626" s="124"/>
      <c r="AF626" s="124"/>
      <c r="AG626" s="124"/>
      <c r="AH626" s="124"/>
    </row>
    <row r="627" spans="1:34" x14ac:dyDescent="0.3">
      <c r="A627" s="134" t="s">
        <v>368</v>
      </c>
      <c r="B627" s="134" t="s">
        <v>194</v>
      </c>
      <c r="C627" s="134">
        <v>147481</v>
      </c>
      <c r="D627" s="137">
        <v>44330</v>
      </c>
      <c r="E627" s="138">
        <v>15.51</v>
      </c>
      <c r="F627" s="138">
        <v>-0.43590000000000001</v>
      </c>
      <c r="G627" s="138">
        <v>-1.0583</v>
      </c>
      <c r="H627" s="138">
        <v>-0.46460000000000001</v>
      </c>
      <c r="I627" s="138">
        <v>2.145</v>
      </c>
      <c r="J627" s="138">
        <v>4.6848000000000001</v>
      </c>
      <c r="K627" s="138">
        <v>3.5331999999999999</v>
      </c>
      <c r="L627" s="138">
        <v>19.012</v>
      </c>
      <c r="M627" s="138">
        <v>32.107900000000001</v>
      </c>
      <c r="N627" s="138">
        <v>67.4602</v>
      </c>
      <c r="O627" s="138"/>
      <c r="P627" s="138"/>
      <c r="Q627" s="138">
        <v>27.471800000000002</v>
      </c>
      <c r="R627" s="138"/>
      <c r="S627" s="120"/>
      <c r="T627" s="123"/>
      <c r="U627" s="124"/>
      <c r="V627" s="124"/>
      <c r="W627" s="124"/>
      <c r="X627" s="124"/>
      <c r="Y627" s="124"/>
      <c r="Z627" s="124"/>
      <c r="AA627" s="124"/>
      <c r="AB627" s="124"/>
      <c r="AC627" s="124"/>
      <c r="AD627" s="124"/>
      <c r="AE627" s="124"/>
      <c r="AF627" s="124"/>
      <c r="AG627" s="124"/>
      <c r="AH627" s="124"/>
    </row>
    <row r="628" spans="1:34" x14ac:dyDescent="0.3">
      <c r="A628" s="134" t="s">
        <v>368</v>
      </c>
      <c r="B628" s="134" t="s">
        <v>297</v>
      </c>
      <c r="C628" s="134">
        <v>147482</v>
      </c>
      <c r="D628" s="137">
        <v>44330</v>
      </c>
      <c r="E628" s="138">
        <v>15.174200000000001</v>
      </c>
      <c r="F628" s="138">
        <v>-0.44350000000000001</v>
      </c>
      <c r="G628" s="138">
        <v>-1.0686</v>
      </c>
      <c r="H628" s="138">
        <v>-0.4899</v>
      </c>
      <c r="I628" s="138">
        <v>2.0937999999999999</v>
      </c>
      <c r="J628" s="138">
        <v>4.5689000000000002</v>
      </c>
      <c r="K628" s="138">
        <v>3.2229999999999999</v>
      </c>
      <c r="L628" s="138">
        <v>18.309000000000001</v>
      </c>
      <c r="M628" s="138">
        <v>30.9453</v>
      </c>
      <c r="N628" s="138">
        <v>65.465699999999998</v>
      </c>
      <c r="O628" s="138"/>
      <c r="P628" s="138"/>
      <c r="Q628" s="138">
        <v>25.938099999999999</v>
      </c>
      <c r="R628" s="138"/>
      <c r="S628" s="120"/>
      <c r="T628" s="123"/>
      <c r="U628" s="124"/>
      <c r="V628" s="124"/>
      <c r="W628" s="124"/>
      <c r="X628" s="124"/>
      <c r="Y628" s="124"/>
      <c r="Z628" s="124"/>
      <c r="AA628" s="124"/>
      <c r="AB628" s="124"/>
      <c r="AC628" s="124"/>
      <c r="AD628" s="124"/>
      <c r="AE628" s="124"/>
      <c r="AF628" s="124"/>
      <c r="AG628" s="124"/>
      <c r="AH628" s="124"/>
    </row>
    <row r="629" spans="1:34" x14ac:dyDescent="0.3">
      <c r="A629" s="134" t="s">
        <v>368</v>
      </c>
      <c r="B629" s="134" t="s">
        <v>195</v>
      </c>
      <c r="C629" s="134">
        <v>135601</v>
      </c>
      <c r="D629" s="137">
        <v>44330</v>
      </c>
      <c r="E629" s="138">
        <v>20.89</v>
      </c>
      <c r="F629" s="138">
        <v>-0.38150000000000001</v>
      </c>
      <c r="G629" s="138">
        <v>-1.1357999999999999</v>
      </c>
      <c r="H629" s="138">
        <v>0.57779999999999998</v>
      </c>
      <c r="I629" s="138">
        <v>2.6031</v>
      </c>
      <c r="J629" s="138">
        <v>5.3453999999999997</v>
      </c>
      <c r="K629" s="138">
        <v>3.7239</v>
      </c>
      <c r="L629" s="138">
        <v>26.529399999999999</v>
      </c>
      <c r="M629" s="138">
        <v>38.527900000000002</v>
      </c>
      <c r="N629" s="138">
        <v>70.252600000000001</v>
      </c>
      <c r="O629" s="138">
        <v>12.8262</v>
      </c>
      <c r="P629" s="138">
        <v>15.995100000000001</v>
      </c>
      <c r="Q629" s="138">
        <v>14.537800000000001</v>
      </c>
      <c r="R629" s="138">
        <v>20.040099999999999</v>
      </c>
      <c r="S629" s="120"/>
      <c r="T629" s="123"/>
      <c r="U629" s="124"/>
      <c r="V629" s="124"/>
      <c r="W629" s="124"/>
      <c r="X629" s="124"/>
      <c r="Y629" s="124"/>
      <c r="Z629" s="124"/>
      <c r="AA629" s="124"/>
      <c r="AB629" s="124"/>
      <c r="AC629" s="124"/>
      <c r="AD629" s="124"/>
      <c r="AE629" s="124"/>
      <c r="AF629" s="124"/>
      <c r="AG629" s="124"/>
      <c r="AH629" s="124"/>
    </row>
    <row r="630" spans="1:34" x14ac:dyDescent="0.3">
      <c r="A630" s="134" t="s">
        <v>368</v>
      </c>
      <c r="B630" s="134" t="s">
        <v>298</v>
      </c>
      <c r="C630" s="134">
        <v>135598</v>
      </c>
      <c r="D630" s="137">
        <v>44330</v>
      </c>
      <c r="E630" s="138">
        <v>19.39</v>
      </c>
      <c r="F630" s="138">
        <v>-0.35970000000000002</v>
      </c>
      <c r="G630" s="138">
        <v>-1.1218999999999999</v>
      </c>
      <c r="H630" s="138">
        <v>0.57050000000000001</v>
      </c>
      <c r="I630" s="138">
        <v>2.5383</v>
      </c>
      <c r="J630" s="138">
        <v>5.266</v>
      </c>
      <c r="K630" s="138">
        <v>3.4133</v>
      </c>
      <c r="L630" s="138">
        <v>25.827400000000001</v>
      </c>
      <c r="M630" s="138">
        <v>37.420299999999997</v>
      </c>
      <c r="N630" s="138">
        <v>68.316000000000003</v>
      </c>
      <c r="O630" s="138">
        <v>11.140499999999999</v>
      </c>
      <c r="P630" s="138">
        <v>14.327199999999999</v>
      </c>
      <c r="Q630" s="138">
        <v>12.976000000000001</v>
      </c>
      <c r="R630" s="138">
        <v>18.465299999999999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34" t="s">
        <v>368</v>
      </c>
      <c r="B631" s="134" t="s">
        <v>299</v>
      </c>
      <c r="C631" s="134">
        <v>101815</v>
      </c>
      <c r="D631" s="137">
        <v>44330</v>
      </c>
      <c r="E631" s="138">
        <v>735.90079534596805</v>
      </c>
      <c r="F631" s="138">
        <v>-0.4209</v>
      </c>
      <c r="G631" s="138">
        <v>-1.3149</v>
      </c>
      <c r="H631" s="138">
        <v>-0.2009</v>
      </c>
      <c r="I631" s="138">
        <v>1.2554000000000001</v>
      </c>
      <c r="J631" s="138">
        <v>3.4308000000000001</v>
      </c>
      <c r="K631" s="138">
        <v>-1.8568</v>
      </c>
      <c r="L631" s="138">
        <v>19.026399999999999</v>
      </c>
      <c r="M631" s="138">
        <v>34.078200000000002</v>
      </c>
      <c r="N631" s="138">
        <v>64.2012</v>
      </c>
      <c r="O631" s="138">
        <v>7.5715000000000003</v>
      </c>
      <c r="P631" s="138">
        <v>11.2593</v>
      </c>
      <c r="Q631" s="138">
        <v>18.6495</v>
      </c>
      <c r="R631" s="138">
        <v>15.6381</v>
      </c>
      <c r="S631" s="120"/>
      <c r="T631" s="123"/>
      <c r="U631" s="124"/>
      <c r="V631" s="124"/>
      <c r="W631" s="124"/>
      <c r="X631" s="124"/>
      <c r="Y631" s="124"/>
      <c r="Z631" s="124"/>
      <c r="AA631" s="124"/>
      <c r="AB631" s="124"/>
      <c r="AC631" s="124"/>
      <c r="AD631" s="124"/>
      <c r="AE631" s="124"/>
      <c r="AF631" s="124"/>
      <c r="AG631" s="124"/>
      <c r="AH631" s="124"/>
    </row>
    <row r="632" spans="1:34" x14ac:dyDescent="0.3">
      <c r="A632" s="134" t="s">
        <v>368</v>
      </c>
      <c r="B632" s="134" t="s">
        <v>196</v>
      </c>
      <c r="C632" s="134">
        <v>119486</v>
      </c>
      <c r="D632" s="137">
        <v>44330</v>
      </c>
      <c r="E632" s="138">
        <v>259.52999999999997</v>
      </c>
      <c r="F632" s="138">
        <v>-0.42209999999999998</v>
      </c>
      <c r="G632" s="138">
        <v>-1.3119000000000001</v>
      </c>
      <c r="H632" s="138">
        <v>-0.1961</v>
      </c>
      <c r="I632" s="138">
        <v>1.2721</v>
      </c>
      <c r="J632" s="138">
        <v>3.4685000000000001</v>
      </c>
      <c r="K632" s="138">
        <v>-1.7602</v>
      </c>
      <c r="L632" s="138">
        <v>19.2638</v>
      </c>
      <c r="M632" s="138">
        <v>34.485399999999998</v>
      </c>
      <c r="N632" s="138">
        <v>64.875200000000007</v>
      </c>
      <c r="O632" s="138">
        <v>7.9946999999999999</v>
      </c>
      <c r="P632" s="138">
        <v>11.7888</v>
      </c>
      <c r="Q632" s="138">
        <v>11.8238</v>
      </c>
      <c r="R632" s="138">
        <v>16.064499999999999</v>
      </c>
      <c r="S632" s="120"/>
      <c r="T632" s="123"/>
      <c r="U632" s="124"/>
      <c r="V632" s="124"/>
      <c r="W632" s="124"/>
      <c r="X632" s="124"/>
      <c r="Y632" s="124"/>
      <c r="Z632" s="124"/>
      <c r="AA632" s="124"/>
      <c r="AB632" s="124"/>
      <c r="AC632" s="124"/>
      <c r="AD632" s="124"/>
      <c r="AE632" s="124"/>
      <c r="AF632" s="124"/>
      <c r="AG632" s="124"/>
      <c r="AH632" s="124"/>
    </row>
    <row r="633" spans="1:34" x14ac:dyDescent="0.3">
      <c r="A633" s="134" t="s">
        <v>368</v>
      </c>
      <c r="B633" s="134" t="s">
        <v>300</v>
      </c>
      <c r="C633" s="134">
        <v>100156</v>
      </c>
      <c r="D633" s="137">
        <v>44330</v>
      </c>
      <c r="E633" s="138">
        <v>401.50163058715702</v>
      </c>
      <c r="F633" s="138">
        <v>-0.42280000000000001</v>
      </c>
      <c r="G633" s="138">
        <v>-1.3052999999999999</v>
      </c>
      <c r="H633" s="138">
        <v>-0.19500000000000001</v>
      </c>
      <c r="I633" s="138">
        <v>1.2284999999999999</v>
      </c>
      <c r="J633" s="138">
        <v>3.3872</v>
      </c>
      <c r="K633" s="138">
        <v>-1.8620000000000001</v>
      </c>
      <c r="L633" s="138">
        <v>18.9755</v>
      </c>
      <c r="M633" s="138">
        <v>33.7286</v>
      </c>
      <c r="N633" s="138">
        <v>63.348500000000001</v>
      </c>
      <c r="O633" s="138">
        <v>7.4676</v>
      </c>
      <c r="P633" s="138">
        <v>14.384</v>
      </c>
      <c r="Q633" s="138">
        <v>15.8238</v>
      </c>
      <c r="R633" s="138">
        <v>15.827500000000001</v>
      </c>
      <c r="S633" s="120"/>
      <c r="T633" s="123"/>
      <c r="U633" s="124"/>
      <c r="V633" s="124"/>
      <c r="W633" s="124"/>
      <c r="X633" s="124"/>
      <c r="Y633" s="124"/>
      <c r="Z633" s="124"/>
      <c r="AA633" s="124"/>
      <c r="AB633" s="124"/>
      <c r="AC633" s="124"/>
      <c r="AD633" s="124"/>
      <c r="AE633" s="124"/>
      <c r="AF633" s="124"/>
      <c r="AG633" s="124"/>
      <c r="AH633" s="124"/>
    </row>
    <row r="634" spans="1:34" x14ac:dyDescent="0.3">
      <c r="A634" s="134" t="s">
        <v>368</v>
      </c>
      <c r="B634" s="134" t="s">
        <v>197</v>
      </c>
      <c r="C634" s="134">
        <v>119489</v>
      </c>
      <c r="D634" s="137">
        <v>44330</v>
      </c>
      <c r="E634" s="138">
        <v>277.95999999999998</v>
      </c>
      <c r="F634" s="138">
        <v>-0.41920000000000002</v>
      </c>
      <c r="G634" s="138">
        <v>-1.3030999999999999</v>
      </c>
      <c r="H634" s="138">
        <v>-0.1867</v>
      </c>
      <c r="I634" s="138">
        <v>1.2457</v>
      </c>
      <c r="J634" s="138">
        <v>3.4308000000000001</v>
      </c>
      <c r="K634" s="138">
        <v>-1.7358</v>
      </c>
      <c r="L634" s="138">
        <v>19.280799999999999</v>
      </c>
      <c r="M634" s="138">
        <v>34.241300000000003</v>
      </c>
      <c r="N634" s="138">
        <v>64.191599999999994</v>
      </c>
      <c r="O634" s="138">
        <v>8.109</v>
      </c>
      <c r="P634" s="138">
        <v>14.9816</v>
      </c>
      <c r="Q634" s="138">
        <v>15.095599999999999</v>
      </c>
      <c r="R634" s="138">
        <v>16.3935</v>
      </c>
      <c r="S634" s="120"/>
      <c r="T634" s="123"/>
      <c r="U634" s="124"/>
      <c r="V634" s="124"/>
      <c r="W634" s="124"/>
      <c r="X634" s="124"/>
      <c r="Y634" s="124"/>
      <c r="Z634" s="124"/>
      <c r="AA634" s="124"/>
      <c r="AB634" s="124"/>
      <c r="AC634" s="124"/>
      <c r="AD634" s="124"/>
      <c r="AE634" s="124"/>
      <c r="AF634" s="124"/>
      <c r="AG634" s="124"/>
      <c r="AH634" s="124"/>
    </row>
    <row r="635" spans="1:34" x14ac:dyDescent="0.3">
      <c r="A635" s="134" t="s">
        <v>368</v>
      </c>
      <c r="B635" s="134" t="s">
        <v>301</v>
      </c>
      <c r="C635" s="134">
        <v>100175</v>
      </c>
      <c r="D635" s="137">
        <v>44330</v>
      </c>
      <c r="E635" s="138">
        <v>181.32689999999999</v>
      </c>
      <c r="F635" s="138">
        <v>-1.2605999999999999</v>
      </c>
      <c r="G635" s="138">
        <v>-2.4790999999999999</v>
      </c>
      <c r="H635" s="138">
        <v>5.4300000000000001E-2</v>
      </c>
      <c r="I635" s="138">
        <v>6.0578000000000003</v>
      </c>
      <c r="J635" s="138">
        <v>11.634</v>
      </c>
      <c r="K635" s="138">
        <v>21.242699999999999</v>
      </c>
      <c r="L635" s="138">
        <v>51.531599999999997</v>
      </c>
      <c r="M635" s="138">
        <v>67.946399999999997</v>
      </c>
      <c r="N635" s="138">
        <v>126.6915</v>
      </c>
      <c r="O635" s="138">
        <v>25.875900000000001</v>
      </c>
      <c r="P635" s="138">
        <v>22.596699999999998</v>
      </c>
      <c r="Q635" s="138">
        <v>14.695399999999999</v>
      </c>
      <c r="R635" s="138">
        <v>43.102699999999999</v>
      </c>
      <c r="S635" s="120"/>
      <c r="T635" s="123"/>
      <c r="U635" s="124"/>
      <c r="V635" s="124"/>
      <c r="W635" s="124"/>
      <c r="X635" s="124"/>
      <c r="Y635" s="124"/>
      <c r="Z635" s="124"/>
      <c r="AA635" s="124"/>
      <c r="AB635" s="124"/>
      <c r="AC635" s="124"/>
      <c r="AD635" s="124"/>
      <c r="AE635" s="124"/>
      <c r="AF635" s="124"/>
      <c r="AG635" s="124"/>
      <c r="AH635" s="124"/>
    </row>
    <row r="636" spans="1:34" x14ac:dyDescent="0.3">
      <c r="A636" s="134" t="s">
        <v>368</v>
      </c>
      <c r="B636" s="134" t="s">
        <v>198</v>
      </c>
      <c r="C636" s="134">
        <v>120847</v>
      </c>
      <c r="D636" s="137">
        <v>44330</v>
      </c>
      <c r="E636" s="138">
        <v>191.28530000000001</v>
      </c>
      <c r="F636" s="138">
        <v>-1.2233000000000001</v>
      </c>
      <c r="G636" s="138">
        <v>-2.4371999999999998</v>
      </c>
      <c r="H636" s="138">
        <v>0.1173</v>
      </c>
      <c r="I636" s="138">
        <v>6.1729000000000003</v>
      </c>
      <c r="J636" s="138">
        <v>11.8477</v>
      </c>
      <c r="K636" s="138">
        <v>21.909600000000001</v>
      </c>
      <c r="L636" s="138">
        <v>53.1982</v>
      </c>
      <c r="M636" s="138">
        <v>70.604900000000001</v>
      </c>
      <c r="N636" s="138">
        <v>131.3092</v>
      </c>
      <c r="O636" s="138">
        <v>27.664300000000001</v>
      </c>
      <c r="P636" s="138">
        <v>23.6845</v>
      </c>
      <c r="Q636" s="138">
        <v>20.9129</v>
      </c>
      <c r="R636" s="138">
        <v>45.725000000000001</v>
      </c>
      <c r="S636" s="120"/>
      <c r="T636" s="123"/>
      <c r="U636" s="124"/>
      <c r="V636" s="124"/>
      <c r="W636" s="124"/>
      <c r="X636" s="124"/>
      <c r="Y636" s="124"/>
      <c r="Z636" s="124"/>
      <c r="AA636" s="124"/>
      <c r="AB636" s="124"/>
      <c r="AC636" s="124"/>
      <c r="AD636" s="124"/>
      <c r="AE636" s="124"/>
      <c r="AF636" s="124"/>
      <c r="AG636" s="124"/>
      <c r="AH636" s="124"/>
    </row>
    <row r="637" spans="1:34" x14ac:dyDescent="0.3">
      <c r="A637" s="134" t="s">
        <v>368</v>
      </c>
      <c r="B637" s="134" t="s">
        <v>199</v>
      </c>
      <c r="C637" s="134">
        <v>111549</v>
      </c>
      <c r="D637" s="137">
        <v>44330</v>
      </c>
      <c r="E637" s="138">
        <v>67.42</v>
      </c>
      <c r="F637" s="138">
        <v>-1.3028999999999999</v>
      </c>
      <c r="G637" s="138">
        <v>-2.0628000000000002</v>
      </c>
      <c r="H637" s="138">
        <v>-1.0276000000000001</v>
      </c>
      <c r="I637" s="138">
        <v>1.0643</v>
      </c>
      <c r="J637" s="138">
        <v>2.8685</v>
      </c>
      <c r="K637" s="138">
        <v>-0.29580000000000001</v>
      </c>
      <c r="L637" s="138">
        <v>22.137699999999999</v>
      </c>
      <c r="M637" s="138">
        <v>39.211199999999998</v>
      </c>
      <c r="N637" s="138">
        <v>67.628</v>
      </c>
      <c r="O637" s="138">
        <v>8.4602000000000004</v>
      </c>
      <c r="P637" s="138">
        <v>11.516</v>
      </c>
      <c r="Q637" s="138">
        <v>16.641400000000001</v>
      </c>
      <c r="R637" s="138">
        <v>12.408300000000001</v>
      </c>
      <c r="S637" s="120"/>
      <c r="T637" s="123"/>
      <c r="U637" s="124"/>
      <c r="V637" s="124"/>
      <c r="W637" s="124"/>
      <c r="X637" s="124"/>
      <c r="Y637" s="124"/>
      <c r="Z637" s="124"/>
      <c r="AA637" s="124"/>
      <c r="AB637" s="124"/>
      <c r="AC637" s="124"/>
      <c r="AD637" s="124"/>
      <c r="AE637" s="124"/>
      <c r="AF637" s="124"/>
      <c r="AG637" s="124"/>
      <c r="AH637" s="124"/>
    </row>
    <row r="638" spans="1:34" x14ac:dyDescent="0.3">
      <c r="A638" s="134" t="s">
        <v>368</v>
      </c>
      <c r="B638" s="134" t="s">
        <v>302</v>
      </c>
      <c r="C638" s="134">
        <v>141070</v>
      </c>
      <c r="D638" s="137">
        <v>44330</v>
      </c>
      <c r="E638" s="138">
        <v>66.45</v>
      </c>
      <c r="F638" s="138">
        <v>-1.3069999999999999</v>
      </c>
      <c r="G638" s="138">
        <v>-2.0777999999999999</v>
      </c>
      <c r="H638" s="138">
        <v>-1.0424</v>
      </c>
      <c r="I638" s="138">
        <v>1.0492999999999999</v>
      </c>
      <c r="J638" s="138">
        <v>2.8159999999999998</v>
      </c>
      <c r="K638" s="138">
        <v>-0.41959999999999997</v>
      </c>
      <c r="L638" s="138">
        <v>21.859500000000001</v>
      </c>
      <c r="M638" s="138">
        <v>38.697600000000001</v>
      </c>
      <c r="N638" s="138">
        <v>66.834000000000003</v>
      </c>
      <c r="O638" s="138">
        <v>8.0061999999999998</v>
      </c>
      <c r="P638" s="138">
        <v>11.148899999999999</v>
      </c>
      <c r="Q638" s="138">
        <v>16.309899999999999</v>
      </c>
      <c r="R638" s="138">
        <v>11.849399999999999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34" t="s">
        <v>368</v>
      </c>
      <c r="B639" s="134" t="s">
        <v>370</v>
      </c>
      <c r="C639" s="134">
        <v>119723</v>
      </c>
      <c r="D639" s="137">
        <v>44330</v>
      </c>
      <c r="E639" s="138">
        <v>195.69669999999999</v>
      </c>
      <c r="F639" s="138">
        <v>-0.7359</v>
      </c>
      <c r="G639" s="138">
        <v>-1.5692999999999999</v>
      </c>
      <c r="H639" s="138">
        <v>-6.0100000000000001E-2</v>
      </c>
      <c r="I639" s="138">
        <v>1.8013999999999999</v>
      </c>
      <c r="J639" s="138">
        <v>3.6930000000000001</v>
      </c>
      <c r="K639" s="138">
        <v>0.1313</v>
      </c>
      <c r="L639" s="138">
        <v>23.434200000000001</v>
      </c>
      <c r="M639" s="138">
        <v>31.841100000000001</v>
      </c>
      <c r="N639" s="138">
        <v>63.744599999999998</v>
      </c>
      <c r="O639" s="138">
        <v>10.4442</v>
      </c>
      <c r="P639" s="138">
        <v>12.225899999999999</v>
      </c>
      <c r="Q639" s="138">
        <v>13.5495</v>
      </c>
      <c r="R639" s="138">
        <v>17.098099999999999</v>
      </c>
      <c r="S639" s="120"/>
      <c r="T639" s="123"/>
      <c r="U639" s="124"/>
      <c r="V639" s="124"/>
      <c r="W639" s="124"/>
      <c r="X639" s="124"/>
      <c r="Y639" s="124"/>
      <c r="Z639" s="124"/>
      <c r="AA639" s="124"/>
      <c r="AB639" s="124"/>
      <c r="AC639" s="124"/>
      <c r="AD639" s="124"/>
      <c r="AE639" s="124"/>
      <c r="AF639" s="124"/>
      <c r="AG639" s="124"/>
      <c r="AH639" s="124"/>
    </row>
    <row r="640" spans="1:34" x14ac:dyDescent="0.3">
      <c r="A640" s="134" t="s">
        <v>368</v>
      </c>
      <c r="B640" s="134" t="s">
        <v>373</v>
      </c>
      <c r="C640" s="134">
        <v>105628</v>
      </c>
      <c r="D640" s="137">
        <v>44330</v>
      </c>
      <c r="E640" s="138">
        <v>577.84078948774197</v>
      </c>
      <c r="F640" s="138">
        <v>-0.73939999999999995</v>
      </c>
      <c r="G640" s="138">
        <v>-1.5745</v>
      </c>
      <c r="H640" s="138">
        <v>-7.2400000000000006E-2</v>
      </c>
      <c r="I640" s="138">
        <v>1.7764</v>
      </c>
      <c r="J640" s="138">
        <v>3.6366000000000001</v>
      </c>
      <c r="K640" s="138">
        <v>-3.2899999999999999E-2</v>
      </c>
      <c r="L640" s="138">
        <v>23.035900000000002</v>
      </c>
      <c r="M640" s="138">
        <v>31.221800000000002</v>
      </c>
      <c r="N640" s="138">
        <v>62.724699999999999</v>
      </c>
      <c r="O640" s="138">
        <v>9.7372999999999994</v>
      </c>
      <c r="P640" s="138">
        <v>11.4993</v>
      </c>
      <c r="Q640" s="138">
        <v>15.507300000000001</v>
      </c>
      <c r="R640" s="138">
        <v>16.373000000000001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34" t="s">
        <v>368</v>
      </c>
      <c r="B641" s="134" t="s">
        <v>201</v>
      </c>
      <c r="C641" s="134">
        <v>132933</v>
      </c>
      <c r="D641" s="137">
        <v>44330</v>
      </c>
      <c r="E641" s="138">
        <v>20.252600000000001</v>
      </c>
      <c r="F641" s="138">
        <v>0.16569999999999999</v>
      </c>
      <c r="G641" s="138">
        <v>-0.6855</v>
      </c>
      <c r="H641" s="138">
        <v>-0.24229999999999999</v>
      </c>
      <c r="I641" s="138">
        <v>-0.41549999999999998</v>
      </c>
      <c r="J641" s="138">
        <v>3.2985000000000002</v>
      </c>
      <c r="K641" s="138">
        <v>7.0812999999999997</v>
      </c>
      <c r="L641" s="138">
        <v>28.561800000000002</v>
      </c>
      <c r="M641" s="138">
        <v>41.338999999999999</v>
      </c>
      <c r="N641" s="138">
        <v>86.251400000000004</v>
      </c>
      <c r="O641" s="138">
        <v>13.0762</v>
      </c>
      <c r="P641" s="138">
        <v>15.2392</v>
      </c>
      <c r="Q641" s="138">
        <v>12.005100000000001</v>
      </c>
      <c r="R641" s="138">
        <v>23.635200000000001</v>
      </c>
      <c r="S641" s="120"/>
      <c r="T641" s="123"/>
      <c r="U641" s="124"/>
      <c r="V641" s="124"/>
      <c r="W641" s="124"/>
      <c r="X641" s="124"/>
      <c r="Y641" s="124"/>
      <c r="Z641" s="124"/>
      <c r="AA641" s="124"/>
      <c r="AB641" s="124"/>
      <c r="AC641" s="124"/>
      <c r="AD641" s="124"/>
      <c r="AE641" s="124"/>
      <c r="AF641" s="124"/>
      <c r="AG641" s="124"/>
      <c r="AH641" s="124"/>
    </row>
    <row r="642" spans="1:34" x14ac:dyDescent="0.3">
      <c r="A642" s="134" t="s">
        <v>368</v>
      </c>
      <c r="B642" s="134" t="s">
        <v>306</v>
      </c>
      <c r="C642" s="134">
        <v>132924</v>
      </c>
      <c r="D642" s="137">
        <v>44330</v>
      </c>
      <c r="E642" s="138">
        <v>19.764299999999999</v>
      </c>
      <c r="F642" s="138">
        <v>0.16420000000000001</v>
      </c>
      <c r="G642" s="138">
        <v>-0.68789999999999996</v>
      </c>
      <c r="H642" s="138">
        <v>-0.24879999999999999</v>
      </c>
      <c r="I642" s="138">
        <v>-0.42820000000000003</v>
      </c>
      <c r="J642" s="138">
        <v>3.2682000000000002</v>
      </c>
      <c r="K642" s="138">
        <v>6.9885000000000002</v>
      </c>
      <c r="L642" s="138">
        <v>28.3354</v>
      </c>
      <c r="M642" s="138">
        <v>40.9651</v>
      </c>
      <c r="N642" s="138">
        <v>85.594200000000001</v>
      </c>
      <c r="O642" s="138">
        <v>12.4194</v>
      </c>
      <c r="P642" s="138">
        <v>14.7578</v>
      </c>
      <c r="Q642" s="138">
        <v>11.5693</v>
      </c>
      <c r="R642" s="138">
        <v>23.202500000000001</v>
      </c>
      <c r="S642" s="120"/>
      <c r="T642" s="123"/>
      <c r="U642" s="124"/>
      <c r="V642" s="124"/>
      <c r="W642" s="124"/>
      <c r="X642" s="124"/>
      <c r="Y642" s="124"/>
      <c r="Z642" s="124"/>
      <c r="AA642" s="124"/>
      <c r="AB642" s="124"/>
      <c r="AC642" s="124"/>
      <c r="AD642" s="124"/>
      <c r="AE642" s="124"/>
      <c r="AF642" s="124"/>
      <c r="AG642" s="124"/>
      <c r="AH642" s="124"/>
    </row>
    <row r="643" spans="1:34" x14ac:dyDescent="0.3">
      <c r="A643" s="134" t="s">
        <v>368</v>
      </c>
      <c r="B643" s="134" t="s">
        <v>202</v>
      </c>
      <c r="C643" s="134">
        <v>133364</v>
      </c>
      <c r="D643" s="137">
        <v>44330</v>
      </c>
      <c r="E643" s="138">
        <v>21.401800000000001</v>
      </c>
      <c r="F643" s="138">
        <v>5.2400000000000002E-2</v>
      </c>
      <c r="G643" s="138">
        <v>-0.81569999999999998</v>
      </c>
      <c r="H643" s="138">
        <v>-0.38119999999999998</v>
      </c>
      <c r="I643" s="138">
        <v>-0.57699999999999996</v>
      </c>
      <c r="J643" s="138">
        <v>3.3235000000000001</v>
      </c>
      <c r="K643" s="138">
        <v>6.4802999999999997</v>
      </c>
      <c r="L643" s="138">
        <v>27.5306</v>
      </c>
      <c r="M643" s="138">
        <v>40.617199999999997</v>
      </c>
      <c r="N643" s="138">
        <v>83.157799999999995</v>
      </c>
      <c r="O643" s="138">
        <v>14.178100000000001</v>
      </c>
      <c r="P643" s="138">
        <v>16.409400000000002</v>
      </c>
      <c r="Q643" s="138">
        <v>13.186299999999999</v>
      </c>
      <c r="R643" s="138">
        <v>25.177199999999999</v>
      </c>
      <c r="S643" s="120"/>
      <c r="T643" s="123"/>
      <c r="U643" s="124"/>
      <c r="V643" s="124"/>
      <c r="W643" s="124"/>
      <c r="X643" s="124"/>
      <c r="Y643" s="124"/>
      <c r="Z643" s="124"/>
      <c r="AA643" s="124"/>
      <c r="AB643" s="124"/>
      <c r="AC643" s="124"/>
      <c r="AD643" s="124"/>
      <c r="AE643" s="124"/>
      <c r="AF643" s="124"/>
      <c r="AG643" s="124"/>
      <c r="AH643" s="124"/>
    </row>
    <row r="644" spans="1:34" x14ac:dyDescent="0.3">
      <c r="A644" s="134" t="s">
        <v>368</v>
      </c>
      <c r="B644" s="134" t="s">
        <v>305</v>
      </c>
      <c r="C644" s="134">
        <v>133361</v>
      </c>
      <c r="D644" s="137">
        <v>44330</v>
      </c>
      <c r="E644" s="138">
        <v>20.8917</v>
      </c>
      <c r="F644" s="138">
        <v>5.0799999999999998E-2</v>
      </c>
      <c r="G644" s="138">
        <v>-0.81850000000000001</v>
      </c>
      <c r="H644" s="138">
        <v>-0.3876</v>
      </c>
      <c r="I644" s="138">
        <v>-0.59</v>
      </c>
      <c r="J644" s="138">
        <v>3.2928000000000002</v>
      </c>
      <c r="K644" s="138">
        <v>6.3883999999999999</v>
      </c>
      <c r="L644" s="138">
        <v>27.309200000000001</v>
      </c>
      <c r="M644" s="138">
        <v>40.251300000000001</v>
      </c>
      <c r="N644" s="138">
        <v>82.519199999999998</v>
      </c>
      <c r="O644" s="138">
        <v>13.5191</v>
      </c>
      <c r="P644" s="138">
        <v>15.936</v>
      </c>
      <c r="Q644" s="138">
        <v>12.7417</v>
      </c>
      <c r="R644" s="138">
        <v>24.745799999999999</v>
      </c>
      <c r="S644" s="120"/>
      <c r="T644" s="123"/>
      <c r="U644" s="124"/>
      <c r="V644" s="124"/>
      <c r="W644" s="124"/>
      <c r="X644" s="124"/>
      <c r="Y644" s="124"/>
      <c r="Z644" s="124"/>
      <c r="AA644" s="124"/>
      <c r="AB644" s="124"/>
      <c r="AC644" s="124"/>
      <c r="AD644" s="124"/>
      <c r="AE644" s="124"/>
      <c r="AF644" s="124"/>
      <c r="AG644" s="124"/>
      <c r="AH644" s="124"/>
    </row>
    <row r="645" spans="1:34" x14ac:dyDescent="0.3">
      <c r="A645" s="134" t="s">
        <v>368</v>
      </c>
      <c r="B645" s="134" t="s">
        <v>203</v>
      </c>
      <c r="C645" s="134">
        <v>136007</v>
      </c>
      <c r="D645" s="137">
        <v>44330</v>
      </c>
      <c r="E645" s="138">
        <v>21.182600000000001</v>
      </c>
      <c r="F645" s="138">
        <v>0.31209999999999999</v>
      </c>
      <c r="G645" s="138">
        <v>-0.5927</v>
      </c>
      <c r="H645" s="138">
        <v>-9.8100000000000007E-2</v>
      </c>
      <c r="I645" s="138">
        <v>-0.31950000000000001</v>
      </c>
      <c r="J645" s="138">
        <v>3.3822000000000001</v>
      </c>
      <c r="K645" s="138">
        <v>7.2157</v>
      </c>
      <c r="L645" s="138">
        <v>28.697600000000001</v>
      </c>
      <c r="M645" s="138">
        <v>41.524000000000001</v>
      </c>
      <c r="N645" s="138">
        <v>84.012500000000003</v>
      </c>
      <c r="O645" s="138">
        <v>15.6045</v>
      </c>
      <c r="P645" s="138">
        <v>15.401999999999999</v>
      </c>
      <c r="Q645" s="138">
        <v>15.7782</v>
      </c>
      <c r="R645" s="138">
        <v>25.1633</v>
      </c>
      <c r="S645" s="120"/>
      <c r="T645" s="123"/>
      <c r="U645" s="124"/>
      <c r="V645" s="124"/>
      <c r="W645" s="124"/>
      <c r="X645" s="124"/>
      <c r="Y645" s="124"/>
      <c r="Z645" s="124"/>
      <c r="AA645" s="124"/>
      <c r="AB645" s="124"/>
      <c r="AC645" s="124"/>
      <c r="AD645" s="124"/>
      <c r="AE645" s="124"/>
      <c r="AF645" s="124"/>
      <c r="AG645" s="124"/>
      <c r="AH645" s="124"/>
    </row>
    <row r="646" spans="1:34" x14ac:dyDescent="0.3">
      <c r="A646" s="134" t="s">
        <v>368</v>
      </c>
      <c r="B646" s="134" t="s">
        <v>304</v>
      </c>
      <c r="C646" s="134">
        <v>136004</v>
      </c>
      <c r="D646" s="137">
        <v>44330</v>
      </c>
      <c r="E646" s="138">
        <v>20.2182</v>
      </c>
      <c r="F646" s="138">
        <v>0.30959999999999999</v>
      </c>
      <c r="G646" s="138">
        <v>-0.59640000000000004</v>
      </c>
      <c r="H646" s="138">
        <v>-0.1067</v>
      </c>
      <c r="I646" s="138">
        <v>-0.3367</v>
      </c>
      <c r="J646" s="138">
        <v>3.3428</v>
      </c>
      <c r="K646" s="138">
        <v>7.0959000000000003</v>
      </c>
      <c r="L646" s="138">
        <v>28.3964</v>
      </c>
      <c r="M646" s="138">
        <v>41.017200000000003</v>
      </c>
      <c r="N646" s="138">
        <v>83.122600000000006</v>
      </c>
      <c r="O646" s="138">
        <v>14.8256</v>
      </c>
      <c r="P646" s="138">
        <v>14.364100000000001</v>
      </c>
      <c r="Q646" s="138">
        <v>14.73</v>
      </c>
      <c r="R646" s="138">
        <v>24.557600000000001</v>
      </c>
      <c r="S646" s="120"/>
      <c r="T646" s="123"/>
      <c r="U646" s="124"/>
      <c r="V646" s="124"/>
      <c r="W646" s="124"/>
      <c r="X646" s="124"/>
      <c r="Y646" s="124"/>
      <c r="Z646" s="124"/>
      <c r="AA646" s="124"/>
      <c r="AB646" s="124"/>
      <c r="AC646" s="124"/>
      <c r="AD646" s="124"/>
      <c r="AE646" s="124"/>
      <c r="AF646" s="124"/>
      <c r="AG646" s="124"/>
      <c r="AH646" s="124"/>
    </row>
    <row r="647" spans="1:34" x14ac:dyDescent="0.3">
      <c r="A647" s="134" t="s">
        <v>368</v>
      </c>
      <c r="B647" s="134" t="s">
        <v>204</v>
      </c>
      <c r="C647" s="134">
        <v>140487</v>
      </c>
      <c r="D647" s="137">
        <v>44330</v>
      </c>
      <c r="E647" s="138">
        <v>22.3432</v>
      </c>
      <c r="F647" s="138">
        <v>-1.0435000000000001</v>
      </c>
      <c r="G647" s="138">
        <v>-1.7185999999999999</v>
      </c>
      <c r="H647" s="138">
        <v>-0.78549999999999998</v>
      </c>
      <c r="I647" s="138">
        <v>1.4650000000000001</v>
      </c>
      <c r="J647" s="138">
        <v>4.8007</v>
      </c>
      <c r="K647" s="138">
        <v>7.8689</v>
      </c>
      <c r="L647" s="138">
        <v>35.0197</v>
      </c>
      <c r="M647" s="138">
        <v>50.201300000000003</v>
      </c>
      <c r="N647" s="138">
        <v>88.170699999999997</v>
      </c>
      <c r="O647" s="138">
        <v>18.585699999999999</v>
      </c>
      <c r="P647" s="138"/>
      <c r="Q647" s="138">
        <v>21.527999999999999</v>
      </c>
      <c r="R647" s="138">
        <v>34.643000000000001</v>
      </c>
      <c r="S647" s="120"/>
      <c r="T647" s="123"/>
      <c r="U647" s="124"/>
      <c r="V647" s="124"/>
      <c r="W647" s="124"/>
      <c r="X647" s="124"/>
      <c r="Y647" s="124"/>
      <c r="Z647" s="124"/>
      <c r="AA647" s="124"/>
      <c r="AB647" s="124"/>
      <c r="AC647" s="124"/>
      <c r="AD647" s="124"/>
      <c r="AE647" s="124"/>
      <c r="AF647" s="124"/>
      <c r="AG647" s="124"/>
      <c r="AH647" s="124"/>
    </row>
    <row r="648" spans="1:34" x14ac:dyDescent="0.3">
      <c r="A648" s="134" t="s">
        <v>368</v>
      </c>
      <c r="B648" s="134" t="s">
        <v>307</v>
      </c>
      <c r="C648" s="134">
        <v>140488</v>
      </c>
      <c r="D648" s="137">
        <v>44330</v>
      </c>
      <c r="E648" s="138">
        <v>21.683800000000002</v>
      </c>
      <c r="F648" s="138">
        <v>-1.046</v>
      </c>
      <c r="G648" s="138">
        <v>-1.7222999999999999</v>
      </c>
      <c r="H648" s="138">
        <v>-0.79420000000000002</v>
      </c>
      <c r="I648" s="138">
        <v>1.4475</v>
      </c>
      <c r="J648" s="138">
        <v>4.7607999999999997</v>
      </c>
      <c r="K648" s="138">
        <v>7.7488000000000001</v>
      </c>
      <c r="L648" s="138">
        <v>34.704599999999999</v>
      </c>
      <c r="M648" s="138">
        <v>49.665199999999999</v>
      </c>
      <c r="N648" s="138">
        <v>87.260199999999998</v>
      </c>
      <c r="O648" s="138">
        <v>17.818999999999999</v>
      </c>
      <c r="P648" s="138"/>
      <c r="Q648" s="138">
        <v>20.648299999999999</v>
      </c>
      <c r="R648" s="138">
        <v>33.981099999999998</v>
      </c>
      <c r="S648" s="120"/>
      <c r="T648" s="123"/>
      <c r="U648" s="124"/>
      <c r="V648" s="124"/>
      <c r="W648" s="124"/>
      <c r="X648" s="124"/>
      <c r="Y648" s="124"/>
      <c r="Z648" s="124"/>
      <c r="AA648" s="124"/>
      <c r="AB648" s="124"/>
      <c r="AC648" s="124"/>
      <c r="AD648" s="124"/>
      <c r="AE648" s="124"/>
      <c r="AF648" s="124"/>
      <c r="AG648" s="124"/>
      <c r="AH648" s="124"/>
    </row>
    <row r="649" spans="1:34" x14ac:dyDescent="0.3">
      <c r="A649" s="134" t="s">
        <v>368</v>
      </c>
      <c r="B649" s="134" t="s">
        <v>205</v>
      </c>
      <c r="C649" s="134">
        <v>142138</v>
      </c>
      <c r="D649" s="137">
        <v>44330</v>
      </c>
      <c r="E649" s="138">
        <v>13.668900000000001</v>
      </c>
      <c r="F649" s="138">
        <v>-0.74139999999999995</v>
      </c>
      <c r="G649" s="138">
        <v>-1.6180000000000001</v>
      </c>
      <c r="H649" s="138">
        <v>-1.2577</v>
      </c>
      <c r="I649" s="138">
        <v>-0.11840000000000001</v>
      </c>
      <c r="J649" s="138">
        <v>2.6200999999999999</v>
      </c>
      <c r="K649" s="138">
        <v>-0.27939999999999998</v>
      </c>
      <c r="L649" s="138">
        <v>19.554500000000001</v>
      </c>
      <c r="M649" s="138">
        <v>32.968499999999999</v>
      </c>
      <c r="N649" s="138">
        <v>57.927</v>
      </c>
      <c r="O649" s="138">
        <v>10.329000000000001</v>
      </c>
      <c r="P649" s="138"/>
      <c r="Q649" s="138">
        <v>10.485799999999999</v>
      </c>
      <c r="R649" s="138">
        <v>17.651700000000002</v>
      </c>
      <c r="S649" s="120"/>
      <c r="T649" s="123"/>
      <c r="U649" s="124"/>
      <c r="V649" s="124"/>
      <c r="W649" s="124"/>
      <c r="X649" s="124"/>
      <c r="Y649" s="124"/>
      <c r="Z649" s="124"/>
      <c r="AA649" s="124"/>
      <c r="AB649" s="124"/>
      <c r="AC649" s="124"/>
      <c r="AD649" s="124"/>
      <c r="AE649" s="124"/>
      <c r="AF649" s="124"/>
      <c r="AG649" s="124"/>
      <c r="AH649" s="124"/>
    </row>
    <row r="650" spans="1:34" x14ac:dyDescent="0.3">
      <c r="A650" s="134" t="s">
        <v>368</v>
      </c>
      <c r="B650" s="134" t="s">
        <v>309</v>
      </c>
      <c r="C650" s="134">
        <v>142139</v>
      </c>
      <c r="D650" s="137">
        <v>44330</v>
      </c>
      <c r="E650" s="138">
        <v>13.363899999999999</v>
      </c>
      <c r="F650" s="138">
        <v>-0.74350000000000005</v>
      </c>
      <c r="G650" s="138">
        <v>-1.621</v>
      </c>
      <c r="H650" s="138">
        <v>-1.2656000000000001</v>
      </c>
      <c r="I650" s="138">
        <v>-0.13450000000000001</v>
      </c>
      <c r="J650" s="138">
        <v>2.5853999999999999</v>
      </c>
      <c r="K650" s="138">
        <v>-0.34970000000000001</v>
      </c>
      <c r="L650" s="138">
        <v>19.330100000000002</v>
      </c>
      <c r="M650" s="138">
        <v>32.520499999999998</v>
      </c>
      <c r="N650" s="138">
        <v>57.157600000000002</v>
      </c>
      <c r="O650" s="138">
        <v>9.5640000000000001</v>
      </c>
      <c r="P650" s="138"/>
      <c r="Q650" s="138">
        <v>9.6931999999999992</v>
      </c>
      <c r="R650" s="138">
        <v>17.018000000000001</v>
      </c>
      <c r="S650" s="120"/>
      <c r="T650" s="123"/>
      <c r="U650" s="124"/>
      <c r="V650" s="124"/>
      <c r="W650" s="124"/>
      <c r="X650" s="124"/>
      <c r="Y650" s="124"/>
      <c r="Z650" s="124"/>
      <c r="AA650" s="124"/>
      <c r="AB650" s="124"/>
      <c r="AC650" s="124"/>
      <c r="AD650" s="124"/>
      <c r="AE650" s="124"/>
      <c r="AF650" s="124"/>
      <c r="AG650" s="124"/>
      <c r="AH650" s="124"/>
    </row>
    <row r="651" spans="1:34" x14ac:dyDescent="0.3">
      <c r="A651" s="134" t="s">
        <v>368</v>
      </c>
      <c r="B651" s="134" t="s">
        <v>206</v>
      </c>
      <c r="C651" s="134">
        <v>143178</v>
      </c>
      <c r="D651" s="137">
        <v>44330</v>
      </c>
      <c r="E651" s="138">
        <v>14.9762</v>
      </c>
      <c r="F651" s="138">
        <v>-0.66659999999999997</v>
      </c>
      <c r="G651" s="138">
        <v>-1.6167</v>
      </c>
      <c r="H651" s="138">
        <v>-0.64219999999999999</v>
      </c>
      <c r="I651" s="138">
        <v>1.3803000000000001</v>
      </c>
      <c r="J651" s="138">
        <v>2.4763000000000002</v>
      </c>
      <c r="K651" s="138">
        <v>0.2611</v>
      </c>
      <c r="L651" s="138">
        <v>22.429600000000001</v>
      </c>
      <c r="M651" s="138">
        <v>38.671100000000003</v>
      </c>
      <c r="N651" s="138">
        <v>69.291499999999999</v>
      </c>
      <c r="O651" s="138"/>
      <c r="P651" s="138"/>
      <c r="Q651" s="138">
        <v>15.355</v>
      </c>
      <c r="R651" s="138">
        <v>21.4559</v>
      </c>
      <c r="S651" s="120"/>
      <c r="T651" s="123"/>
      <c r="U651" s="124"/>
      <c r="V651" s="124"/>
      <c r="W651" s="124"/>
      <c r="X651" s="124"/>
      <c r="Y651" s="124"/>
      <c r="Z651" s="124"/>
      <c r="AA651" s="124"/>
      <c r="AB651" s="124"/>
      <c r="AC651" s="124"/>
      <c r="AD651" s="124"/>
      <c r="AE651" s="124"/>
      <c r="AF651" s="124"/>
      <c r="AG651" s="124"/>
      <c r="AH651" s="124"/>
    </row>
    <row r="652" spans="1:34" x14ac:dyDescent="0.3">
      <c r="A652" s="134" t="s">
        <v>368</v>
      </c>
      <c r="B652" s="134" t="s">
        <v>308</v>
      </c>
      <c r="C652" s="134">
        <v>143176</v>
      </c>
      <c r="D652" s="137">
        <v>44330</v>
      </c>
      <c r="E652" s="138">
        <v>14.6463</v>
      </c>
      <c r="F652" s="138">
        <v>-0.66869999999999996</v>
      </c>
      <c r="G652" s="138">
        <v>-1.6202000000000001</v>
      </c>
      <c r="H652" s="138">
        <v>-0.64980000000000004</v>
      </c>
      <c r="I652" s="138">
        <v>1.3648</v>
      </c>
      <c r="J652" s="138">
        <v>2.4409999999999998</v>
      </c>
      <c r="K652" s="138">
        <v>0.19089999999999999</v>
      </c>
      <c r="L652" s="138">
        <v>22.1859</v>
      </c>
      <c r="M652" s="138">
        <v>38.171300000000002</v>
      </c>
      <c r="N652" s="138">
        <v>68.404399999999995</v>
      </c>
      <c r="O652" s="138"/>
      <c r="P652" s="138"/>
      <c r="Q652" s="138">
        <v>14.4498</v>
      </c>
      <c r="R652" s="138">
        <v>20.7182</v>
      </c>
      <c r="S652" s="120"/>
      <c r="T652" s="123"/>
      <c r="U652" s="124"/>
      <c r="V652" s="124"/>
      <c r="W652" s="124"/>
      <c r="X652" s="124"/>
      <c r="Y652" s="124"/>
      <c r="Z652" s="124"/>
      <c r="AA652" s="124"/>
      <c r="AB652" s="124"/>
      <c r="AC652" s="124"/>
      <c r="AD652" s="124"/>
      <c r="AE652" s="124"/>
      <c r="AF652" s="124"/>
      <c r="AG652" s="124"/>
      <c r="AH652" s="124"/>
    </row>
    <row r="653" spans="1:34" x14ac:dyDescent="0.3">
      <c r="A653" s="134" t="s">
        <v>368</v>
      </c>
      <c r="B653" s="134" t="s">
        <v>310</v>
      </c>
      <c r="C653" s="134">
        <v>116352</v>
      </c>
      <c r="D653" s="137">
        <v>44330</v>
      </c>
      <c r="E653" s="138">
        <v>62.9711</v>
      </c>
      <c r="F653" s="138">
        <v>-0.93730000000000002</v>
      </c>
      <c r="G653" s="138">
        <v>-1.6001000000000001</v>
      </c>
      <c r="H653" s="138">
        <v>-1.0178</v>
      </c>
      <c r="I653" s="138">
        <v>0.35859999999999997</v>
      </c>
      <c r="J653" s="138">
        <v>3.9912999999999998</v>
      </c>
      <c r="K653" s="138">
        <v>6.1481000000000003</v>
      </c>
      <c r="L653" s="138">
        <v>26.139199999999999</v>
      </c>
      <c r="M653" s="138">
        <v>48.0471</v>
      </c>
      <c r="N653" s="138">
        <v>83.230199999999996</v>
      </c>
      <c r="O653" s="138">
        <v>22.386299999999999</v>
      </c>
      <c r="P653" s="138">
        <v>22.895</v>
      </c>
      <c r="Q653" s="138">
        <v>22.3249</v>
      </c>
      <c r="R653" s="138">
        <v>35.186</v>
      </c>
      <c r="S653" s="120"/>
      <c r="T653" s="123"/>
      <c r="U653" s="124"/>
      <c r="V653" s="124"/>
      <c r="W653" s="124"/>
      <c r="X653" s="124"/>
      <c r="Y653" s="124"/>
      <c r="Z653" s="124"/>
      <c r="AA653" s="124"/>
      <c r="AB653" s="124"/>
      <c r="AC653" s="124"/>
      <c r="AD653" s="124"/>
      <c r="AE653" s="124"/>
      <c r="AF653" s="124"/>
      <c r="AG653" s="124"/>
      <c r="AH653" s="124"/>
    </row>
    <row r="654" spans="1:34" x14ac:dyDescent="0.3">
      <c r="A654" s="134" t="s">
        <v>368</v>
      </c>
      <c r="B654" s="134" t="s">
        <v>207</v>
      </c>
      <c r="C654" s="134">
        <v>126279</v>
      </c>
      <c r="D654" s="137">
        <v>44330</v>
      </c>
      <c r="E654" s="138">
        <v>46.214599999999997</v>
      </c>
      <c r="F654" s="138">
        <v>-0.67630000000000001</v>
      </c>
      <c r="G654" s="138">
        <v>-1.5629999999999999</v>
      </c>
      <c r="H654" s="138">
        <v>-1.0112000000000001</v>
      </c>
      <c r="I654" s="138">
        <v>0.1406</v>
      </c>
      <c r="J654" s="138">
        <v>4.0944000000000003</v>
      </c>
      <c r="K654" s="138">
        <v>5.9085999999999999</v>
      </c>
      <c r="L654" s="138">
        <v>27.099</v>
      </c>
      <c r="M654" s="138">
        <v>46.842100000000002</v>
      </c>
      <c r="N654" s="138">
        <v>82.659899999999993</v>
      </c>
      <c r="O654" s="138">
        <v>24.664899999999999</v>
      </c>
      <c r="P654" s="138">
        <v>23.517800000000001</v>
      </c>
      <c r="Q654" s="138">
        <v>23.9314</v>
      </c>
      <c r="R654" s="138">
        <v>38.392600000000002</v>
      </c>
      <c r="S654" s="120"/>
      <c r="T654" s="123"/>
      <c r="U654" s="124"/>
      <c r="V654" s="124"/>
      <c r="W654" s="124"/>
      <c r="X654" s="124"/>
      <c r="Y654" s="124"/>
      <c r="Z654" s="124"/>
      <c r="AA654" s="124"/>
      <c r="AB654" s="124"/>
      <c r="AC654" s="124"/>
      <c r="AD654" s="124"/>
      <c r="AE654" s="124"/>
      <c r="AF654" s="124"/>
      <c r="AG654" s="124"/>
      <c r="AH654" s="124"/>
    </row>
    <row r="655" spans="1:34" x14ac:dyDescent="0.3">
      <c r="A655" s="134" t="s">
        <v>368</v>
      </c>
      <c r="B655" s="134" t="s">
        <v>311</v>
      </c>
      <c r="C655" s="134">
        <v>126379</v>
      </c>
      <c r="D655" s="137">
        <v>44330</v>
      </c>
      <c r="E655" s="138">
        <v>44.886899999999997</v>
      </c>
      <c r="F655" s="138">
        <v>-0.6784</v>
      </c>
      <c r="G655" s="138">
        <v>-1.5662</v>
      </c>
      <c r="H655" s="138">
        <v>-1.0187999999999999</v>
      </c>
      <c r="I655" s="138">
        <v>0.12509999999999999</v>
      </c>
      <c r="J655" s="138">
        <v>4.0593000000000004</v>
      </c>
      <c r="K655" s="138">
        <v>5.8010000000000002</v>
      </c>
      <c r="L655" s="138">
        <v>26.8171</v>
      </c>
      <c r="M655" s="138">
        <v>46.3339</v>
      </c>
      <c r="N655" s="138">
        <v>81.797499999999999</v>
      </c>
      <c r="O655" s="138">
        <v>23.818100000000001</v>
      </c>
      <c r="P655" s="138">
        <v>22.9086</v>
      </c>
      <c r="Q655" s="138">
        <v>23.426100000000002</v>
      </c>
      <c r="R655" s="138">
        <v>37.724400000000003</v>
      </c>
      <c r="S655" s="120"/>
      <c r="T655" s="123"/>
      <c r="U655" s="124"/>
      <c r="V655" s="124"/>
      <c r="W655" s="124"/>
      <c r="X655" s="124"/>
      <c r="Y655" s="124"/>
      <c r="Z655" s="124"/>
      <c r="AA655" s="124"/>
      <c r="AB655" s="124"/>
      <c r="AC655" s="124"/>
      <c r="AD655" s="124"/>
      <c r="AE655" s="124"/>
      <c r="AF655" s="124"/>
      <c r="AG655" s="124"/>
      <c r="AH655" s="124"/>
    </row>
    <row r="656" spans="1:34" x14ac:dyDescent="0.3">
      <c r="A656" s="134" t="s">
        <v>368</v>
      </c>
      <c r="B656" s="134" t="s">
        <v>208</v>
      </c>
      <c r="C656" s="134">
        <v>145819</v>
      </c>
      <c r="D656" s="137">
        <v>44330</v>
      </c>
      <c r="E656" s="138">
        <v>13.7081</v>
      </c>
      <c r="F656" s="138">
        <v>-0.34310000000000002</v>
      </c>
      <c r="G656" s="138">
        <v>-1.0881000000000001</v>
      </c>
      <c r="H656" s="138">
        <v>-0.6623</v>
      </c>
      <c r="I656" s="138">
        <v>0.5</v>
      </c>
      <c r="J656" s="138">
        <v>1.2116</v>
      </c>
      <c r="K656" s="138">
        <v>-3.0215000000000001</v>
      </c>
      <c r="L656" s="138">
        <v>9.7719000000000005</v>
      </c>
      <c r="M656" s="138">
        <v>21.273099999999999</v>
      </c>
      <c r="N656" s="138">
        <v>43.140099999999997</v>
      </c>
      <c r="O656" s="138"/>
      <c r="P656" s="138"/>
      <c r="Q656" s="138">
        <v>14.688499999999999</v>
      </c>
      <c r="R656" s="138">
        <v>16.476800000000001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34" t="s">
        <v>368</v>
      </c>
      <c r="B657" s="134" t="s">
        <v>312</v>
      </c>
      <c r="C657" s="134">
        <v>145820</v>
      </c>
      <c r="D657" s="137">
        <v>44330</v>
      </c>
      <c r="E657" s="138">
        <v>13.112</v>
      </c>
      <c r="F657" s="138">
        <v>-0.35260000000000002</v>
      </c>
      <c r="G657" s="138">
        <v>-1.1020000000000001</v>
      </c>
      <c r="H657" s="138">
        <v>-0.69599999999999995</v>
      </c>
      <c r="I657" s="138">
        <v>0.43120000000000003</v>
      </c>
      <c r="J657" s="138">
        <v>1.052</v>
      </c>
      <c r="K657" s="138">
        <v>-3.4710999999999999</v>
      </c>
      <c r="L657" s="138">
        <v>8.7518999999999991</v>
      </c>
      <c r="M657" s="138">
        <v>19.600100000000001</v>
      </c>
      <c r="N657" s="138">
        <v>40.4998</v>
      </c>
      <c r="O657" s="138"/>
      <c r="P657" s="138"/>
      <c r="Q657" s="138">
        <v>12.494199999999999</v>
      </c>
      <c r="R657" s="138">
        <v>14.257899999999999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34" t="s">
        <v>368</v>
      </c>
      <c r="B658" s="134" t="s">
        <v>313</v>
      </c>
      <c r="C658" s="134">
        <v>101853</v>
      </c>
      <c r="D658" s="137">
        <v>44330</v>
      </c>
      <c r="E658" s="138">
        <v>120.90349999999999</v>
      </c>
      <c r="F658" s="138">
        <v>-0.44900000000000001</v>
      </c>
      <c r="G658" s="138">
        <v>-1.4508000000000001</v>
      </c>
      <c r="H658" s="138">
        <v>-0.97430000000000005</v>
      </c>
      <c r="I658" s="138">
        <v>0.19259999999999999</v>
      </c>
      <c r="J658" s="138">
        <v>1.2767999999999999</v>
      </c>
      <c r="K658" s="138">
        <v>-2.2654999999999998</v>
      </c>
      <c r="L658" s="138">
        <v>18.616299999999999</v>
      </c>
      <c r="M658" s="138">
        <v>31.369599999999998</v>
      </c>
      <c r="N658" s="138">
        <v>60.475700000000003</v>
      </c>
      <c r="O658" s="138">
        <v>5.0008999999999997</v>
      </c>
      <c r="P658" s="138">
        <v>10.7918</v>
      </c>
      <c r="Q658" s="138">
        <v>14.8003</v>
      </c>
      <c r="R658" s="138">
        <v>11.2532</v>
      </c>
      <c r="S658" s="120"/>
      <c r="T658" s="123"/>
      <c r="U658" s="124"/>
      <c r="V658" s="124"/>
      <c r="W658" s="124"/>
      <c r="X658" s="124"/>
      <c r="Y658" s="124"/>
      <c r="Z658" s="124"/>
      <c r="AA658" s="124"/>
      <c r="AB658" s="124"/>
      <c r="AC658" s="124"/>
      <c r="AD658" s="124"/>
      <c r="AE658" s="124"/>
      <c r="AF658" s="124"/>
      <c r="AG658" s="124"/>
      <c r="AH658" s="124"/>
    </row>
    <row r="659" spans="1:34" x14ac:dyDescent="0.3">
      <c r="A659" s="134" t="s">
        <v>368</v>
      </c>
      <c r="B659" s="134" t="s">
        <v>209</v>
      </c>
      <c r="C659" s="134">
        <v>119549</v>
      </c>
      <c r="D659" s="137">
        <v>44330</v>
      </c>
      <c r="E659" s="138">
        <v>125.09010000000001</v>
      </c>
      <c r="F659" s="138">
        <v>-0.44440000000000002</v>
      </c>
      <c r="G659" s="138">
        <v>-1.4439</v>
      </c>
      <c r="H659" s="138">
        <v>-0.95809999999999995</v>
      </c>
      <c r="I659" s="138">
        <v>0.22520000000000001</v>
      </c>
      <c r="J659" s="138">
        <v>1.3503000000000001</v>
      </c>
      <c r="K659" s="138">
        <v>-2.1032000000000002</v>
      </c>
      <c r="L659" s="138">
        <v>18.917999999999999</v>
      </c>
      <c r="M659" s="138">
        <v>31.819500000000001</v>
      </c>
      <c r="N659" s="138">
        <v>61.169699999999999</v>
      </c>
      <c r="O659" s="138">
        <v>5.4519000000000002</v>
      </c>
      <c r="P659" s="138">
        <v>11.3093</v>
      </c>
      <c r="Q659" s="138">
        <v>11.9358</v>
      </c>
      <c r="R659" s="138">
        <v>11.702299999999999</v>
      </c>
      <c r="S659" s="120"/>
      <c r="T659" s="123"/>
      <c r="U659" s="124"/>
      <c r="V659" s="124"/>
      <c r="W659" s="124"/>
      <c r="X659" s="124"/>
      <c r="Y659" s="124"/>
      <c r="Z659" s="124"/>
      <c r="AA659" s="124"/>
      <c r="AB659" s="124"/>
      <c r="AC659" s="124"/>
      <c r="AD659" s="124"/>
      <c r="AE659" s="124"/>
      <c r="AF659" s="124"/>
      <c r="AG659" s="124"/>
      <c r="AH659" s="124"/>
    </row>
    <row r="660" spans="1:34" x14ac:dyDescent="0.3">
      <c r="A660" s="134" t="s">
        <v>368</v>
      </c>
      <c r="B660" s="134" t="s">
        <v>210</v>
      </c>
      <c r="C660" s="134">
        <v>139711</v>
      </c>
      <c r="D660" s="137">
        <v>44330</v>
      </c>
      <c r="E660" s="138">
        <v>13.527100000000001</v>
      </c>
      <c r="F660" s="138">
        <v>-0.37559999999999999</v>
      </c>
      <c r="G660" s="138">
        <v>-0.86909999999999998</v>
      </c>
      <c r="H660" s="138">
        <v>1.0345</v>
      </c>
      <c r="I660" s="138">
        <v>4.6826999999999996</v>
      </c>
      <c r="J660" s="138">
        <v>9.7970000000000006</v>
      </c>
      <c r="K660" s="138">
        <v>11.7019</v>
      </c>
      <c r="L660" s="138">
        <v>44.412300000000002</v>
      </c>
      <c r="M660" s="138">
        <v>60.203499999999998</v>
      </c>
      <c r="N660" s="138">
        <v>99.594200000000001</v>
      </c>
      <c r="O660" s="138">
        <v>0.11990000000000001</v>
      </c>
      <c r="P660" s="138"/>
      <c r="Q660" s="138">
        <v>6.9638</v>
      </c>
      <c r="R660" s="138">
        <v>15.674899999999999</v>
      </c>
      <c r="S660" s="120"/>
      <c r="T660" s="123"/>
      <c r="U660" s="124"/>
      <c r="V660" s="124"/>
      <c r="W660" s="124"/>
      <c r="X660" s="124"/>
      <c r="Y660" s="124"/>
      <c r="Z660" s="124"/>
      <c r="AA660" s="124"/>
      <c r="AB660" s="124"/>
      <c r="AC660" s="124"/>
      <c r="AD660" s="124"/>
      <c r="AE660" s="124"/>
      <c r="AF660" s="124"/>
      <c r="AG660" s="124"/>
      <c r="AH660" s="124"/>
    </row>
    <row r="661" spans="1:34" x14ac:dyDescent="0.3">
      <c r="A661" s="134" t="s">
        <v>368</v>
      </c>
      <c r="B661" s="134" t="s">
        <v>314</v>
      </c>
      <c r="C661" s="134">
        <v>139709</v>
      </c>
      <c r="D661" s="137">
        <v>44330</v>
      </c>
      <c r="E661" s="138">
        <v>13.2326</v>
      </c>
      <c r="F661" s="138">
        <v>-0.37640000000000001</v>
      </c>
      <c r="G661" s="138">
        <v>-0.87050000000000005</v>
      </c>
      <c r="H661" s="138">
        <v>1.0306999999999999</v>
      </c>
      <c r="I661" s="138">
        <v>4.6767000000000003</v>
      </c>
      <c r="J661" s="138">
        <v>9.7830999999999992</v>
      </c>
      <c r="K661" s="138">
        <v>11.6722</v>
      </c>
      <c r="L661" s="138">
        <v>44.312600000000003</v>
      </c>
      <c r="M661" s="138">
        <v>60.0227</v>
      </c>
      <c r="N661" s="138">
        <v>99.286100000000005</v>
      </c>
      <c r="O661" s="138">
        <v>-0.14649999999999999</v>
      </c>
      <c r="P661" s="138"/>
      <c r="Q661" s="138">
        <v>6.4404000000000003</v>
      </c>
      <c r="R661" s="138">
        <v>15.498799999999999</v>
      </c>
      <c r="S661" s="120"/>
      <c r="T661" s="123"/>
      <c r="U661" s="124"/>
      <c r="V661" s="124"/>
      <c r="W661" s="124"/>
      <c r="X661" s="124"/>
      <c r="Y661" s="124"/>
      <c r="Z661" s="124"/>
      <c r="AA661" s="124"/>
      <c r="AB661" s="124"/>
      <c r="AC661" s="124"/>
      <c r="AD661" s="124"/>
      <c r="AE661" s="124"/>
      <c r="AF661" s="124"/>
      <c r="AG661" s="124"/>
      <c r="AH661" s="124"/>
    </row>
    <row r="662" spans="1:34" x14ac:dyDescent="0.3">
      <c r="A662" s="134" t="s">
        <v>368</v>
      </c>
      <c r="B662" s="134" t="s">
        <v>211</v>
      </c>
      <c r="C662" s="134">
        <v>139990</v>
      </c>
      <c r="D662" s="137">
        <v>44330</v>
      </c>
      <c r="E662" s="138">
        <v>11.604799999999999</v>
      </c>
      <c r="F662" s="138">
        <v>-0.46739999999999998</v>
      </c>
      <c r="G662" s="138">
        <v>-0.99219999999999997</v>
      </c>
      <c r="H662" s="138">
        <v>0.77900000000000003</v>
      </c>
      <c r="I662" s="138">
        <v>4.5148000000000001</v>
      </c>
      <c r="J662" s="138">
        <v>9.5381</v>
      </c>
      <c r="K662" s="138">
        <v>12.3527</v>
      </c>
      <c r="L662" s="138">
        <v>45.3307</v>
      </c>
      <c r="M662" s="138">
        <v>62.259500000000003</v>
      </c>
      <c r="N662" s="138">
        <v>102.9414</v>
      </c>
      <c r="O662" s="138">
        <v>0.51459999999999995</v>
      </c>
      <c r="P662" s="138"/>
      <c r="Q662" s="138">
        <v>3.6581999999999999</v>
      </c>
      <c r="R662" s="138">
        <v>16.673999999999999</v>
      </c>
      <c r="S662" s="120"/>
      <c r="T662" s="123"/>
      <c r="U662" s="124"/>
      <c r="V662" s="124"/>
      <c r="W662" s="124"/>
      <c r="X662" s="124"/>
      <c r="Y662" s="124"/>
      <c r="Z662" s="124"/>
      <c r="AA662" s="124"/>
      <c r="AB662" s="124"/>
      <c r="AC662" s="124"/>
      <c r="AD662" s="124"/>
      <c r="AE662" s="124"/>
      <c r="AF662" s="124"/>
      <c r="AG662" s="124"/>
      <c r="AH662" s="124"/>
    </row>
    <row r="663" spans="1:34" x14ac:dyDescent="0.3">
      <c r="A663" s="134" t="s">
        <v>368</v>
      </c>
      <c r="B663" s="134" t="s">
        <v>315</v>
      </c>
      <c r="C663" s="134">
        <v>139992</v>
      </c>
      <c r="D663" s="137">
        <v>44330</v>
      </c>
      <c r="E663" s="138">
        <v>11.4016</v>
      </c>
      <c r="F663" s="138">
        <v>-0.46789999999999998</v>
      </c>
      <c r="G663" s="138">
        <v>-0.99250000000000005</v>
      </c>
      <c r="H663" s="138">
        <v>0.77690000000000003</v>
      </c>
      <c r="I663" s="138">
        <v>4.5068999999999999</v>
      </c>
      <c r="J663" s="138">
        <v>9.5244</v>
      </c>
      <c r="K663" s="138">
        <v>12.318899999999999</v>
      </c>
      <c r="L663" s="138">
        <v>45.250700000000002</v>
      </c>
      <c r="M663" s="138">
        <v>62.136499999999998</v>
      </c>
      <c r="N663" s="138">
        <v>102.7492</v>
      </c>
      <c r="O663" s="138">
        <v>0.20150000000000001</v>
      </c>
      <c r="P663" s="138"/>
      <c r="Q663" s="138">
        <v>3.2170999999999998</v>
      </c>
      <c r="R663" s="138">
        <v>16.534300000000002</v>
      </c>
      <c r="S663" s="120"/>
      <c r="T663" s="123"/>
      <c r="U663" s="124"/>
      <c r="V663" s="124"/>
      <c r="W663" s="124"/>
      <c r="X663" s="124"/>
      <c r="Y663" s="124"/>
      <c r="Z663" s="124"/>
      <c r="AA663" s="124"/>
      <c r="AB663" s="124"/>
      <c r="AC663" s="124"/>
      <c r="AD663" s="124"/>
      <c r="AE663" s="124"/>
      <c r="AF663" s="124"/>
      <c r="AG663" s="124"/>
      <c r="AH663" s="124"/>
    </row>
    <row r="664" spans="1:34" x14ac:dyDescent="0.3">
      <c r="A664" s="134" t="s">
        <v>368</v>
      </c>
      <c r="B664" s="134" t="s">
        <v>212</v>
      </c>
      <c r="C664" s="134">
        <v>141141</v>
      </c>
      <c r="D664" s="137">
        <v>44330</v>
      </c>
      <c r="E664" s="138">
        <v>11.547800000000001</v>
      </c>
      <c r="F664" s="138">
        <v>-0.50060000000000004</v>
      </c>
      <c r="G664" s="138">
        <v>-1.1377999999999999</v>
      </c>
      <c r="H664" s="138">
        <v>0.8286</v>
      </c>
      <c r="I664" s="138">
        <v>4.9781000000000004</v>
      </c>
      <c r="J664" s="138">
        <v>10.498900000000001</v>
      </c>
      <c r="K664" s="138">
        <v>13.8264</v>
      </c>
      <c r="L664" s="138">
        <v>49.0289</v>
      </c>
      <c r="M664" s="138">
        <v>65.013400000000004</v>
      </c>
      <c r="N664" s="138">
        <v>106.8201</v>
      </c>
      <c r="O664" s="138">
        <v>1.5678000000000001</v>
      </c>
      <c r="P664" s="138"/>
      <c r="Q664" s="138">
        <v>3.7982999999999998</v>
      </c>
      <c r="R664" s="138">
        <v>17.848800000000001</v>
      </c>
      <c r="S664" s="120"/>
      <c r="T664" s="123"/>
      <c r="U664" s="124"/>
      <c r="V664" s="124"/>
      <c r="W664" s="124"/>
      <c r="X664" s="124"/>
      <c r="Y664" s="124"/>
      <c r="Z664" s="124"/>
      <c r="AA664" s="124"/>
      <c r="AB664" s="124"/>
      <c r="AC664" s="124"/>
      <c r="AD664" s="124"/>
      <c r="AE664" s="124"/>
      <c r="AF664" s="124"/>
      <c r="AG664" s="124"/>
      <c r="AH664" s="124"/>
    </row>
    <row r="665" spans="1:34" x14ac:dyDescent="0.3">
      <c r="A665" s="134" t="s">
        <v>368</v>
      </c>
      <c r="B665" s="134" t="s">
        <v>317</v>
      </c>
      <c r="C665" s="134">
        <v>141139</v>
      </c>
      <c r="D665" s="137">
        <v>44330</v>
      </c>
      <c r="E665" s="138">
        <v>11.331099999999999</v>
      </c>
      <c r="F665" s="138">
        <v>-0.50139999999999996</v>
      </c>
      <c r="G665" s="138">
        <v>-1.1394</v>
      </c>
      <c r="H665" s="138">
        <v>0.82489999999999997</v>
      </c>
      <c r="I665" s="138">
        <v>4.9710999999999999</v>
      </c>
      <c r="J665" s="138">
        <v>10.480499999999999</v>
      </c>
      <c r="K665" s="138">
        <v>13.751200000000001</v>
      </c>
      <c r="L665" s="138">
        <v>48.8095</v>
      </c>
      <c r="M665" s="138">
        <v>64.638800000000003</v>
      </c>
      <c r="N665" s="138">
        <v>106.1812</v>
      </c>
      <c r="O665" s="138">
        <v>1.1825000000000001</v>
      </c>
      <c r="P665" s="138"/>
      <c r="Q665" s="138">
        <v>3.2902</v>
      </c>
      <c r="R665" s="138">
        <v>17.477799999999998</v>
      </c>
      <c r="S665" s="120"/>
      <c r="T665" s="123"/>
      <c r="U665" s="124"/>
      <c r="V665" s="124"/>
      <c r="W665" s="124"/>
      <c r="X665" s="124"/>
      <c r="Y665" s="124"/>
      <c r="Z665" s="124"/>
      <c r="AA665" s="124"/>
      <c r="AB665" s="124"/>
      <c r="AC665" s="124"/>
      <c r="AD665" s="124"/>
      <c r="AE665" s="124"/>
      <c r="AF665" s="124"/>
      <c r="AG665" s="124"/>
      <c r="AH665" s="124"/>
    </row>
    <row r="666" spans="1:34" x14ac:dyDescent="0.3">
      <c r="A666" s="134" t="s">
        <v>368</v>
      </c>
      <c r="B666" s="134" t="s">
        <v>213</v>
      </c>
      <c r="C666" s="134">
        <v>141564</v>
      </c>
      <c r="D666" s="137">
        <v>44330</v>
      </c>
      <c r="E666" s="138">
        <v>10.767200000000001</v>
      </c>
      <c r="F666" s="138">
        <v>-0.7732</v>
      </c>
      <c r="G666" s="138">
        <v>-1.2509999999999999</v>
      </c>
      <c r="H666" s="138">
        <v>0.17680000000000001</v>
      </c>
      <c r="I666" s="138">
        <v>4.0861999999999998</v>
      </c>
      <c r="J666" s="138">
        <v>10.025399999999999</v>
      </c>
      <c r="K666" s="138">
        <v>13.452400000000001</v>
      </c>
      <c r="L666" s="138">
        <v>47.7834</v>
      </c>
      <c r="M666" s="138">
        <v>63.471299999999999</v>
      </c>
      <c r="N666" s="138">
        <v>106.9143</v>
      </c>
      <c r="O666" s="138">
        <v>0.56999999999999995</v>
      </c>
      <c r="P666" s="138"/>
      <c r="Q666" s="138">
        <v>2.0587</v>
      </c>
      <c r="R666" s="138">
        <v>16.327500000000001</v>
      </c>
      <c r="S666" s="120"/>
      <c r="T666" s="123"/>
      <c r="U666" s="124"/>
      <c r="V666" s="124"/>
      <c r="W666" s="124"/>
      <c r="X666" s="124"/>
      <c r="Y666" s="124"/>
      <c r="Z666" s="124"/>
      <c r="AA666" s="124"/>
      <c r="AB666" s="124"/>
      <c r="AC666" s="124"/>
      <c r="AD666" s="124"/>
      <c r="AE666" s="124"/>
      <c r="AF666" s="124"/>
      <c r="AG666" s="124"/>
      <c r="AH666" s="124"/>
    </row>
    <row r="667" spans="1:34" x14ac:dyDescent="0.3">
      <c r="A667" s="134" t="s">
        <v>368</v>
      </c>
      <c r="B667" s="134" t="s">
        <v>316</v>
      </c>
      <c r="C667" s="134">
        <v>141565</v>
      </c>
      <c r="D667" s="137">
        <v>44330</v>
      </c>
      <c r="E667" s="138">
        <v>10.372299999999999</v>
      </c>
      <c r="F667" s="138">
        <v>-0.77390000000000003</v>
      </c>
      <c r="G667" s="138">
        <v>-1.2528999999999999</v>
      </c>
      <c r="H667" s="138">
        <v>0.1729</v>
      </c>
      <c r="I667" s="138">
        <v>4.0789999999999997</v>
      </c>
      <c r="J667" s="138">
        <v>10.008900000000001</v>
      </c>
      <c r="K667" s="138">
        <v>13.384499999999999</v>
      </c>
      <c r="L667" s="138">
        <v>47.591700000000003</v>
      </c>
      <c r="M667" s="138">
        <v>63.145499999999998</v>
      </c>
      <c r="N667" s="138">
        <v>106.3523</v>
      </c>
      <c r="O667" s="138">
        <v>-0.2094</v>
      </c>
      <c r="P667" s="138"/>
      <c r="Q667" s="138">
        <v>1.0127999999999999</v>
      </c>
      <c r="R667" s="138">
        <v>16.006599999999999</v>
      </c>
      <c r="S667" s="120"/>
      <c r="T667" s="123"/>
      <c r="U667" s="124"/>
      <c r="V667" s="124"/>
      <c r="W667" s="124"/>
      <c r="X667" s="124"/>
      <c r="Y667" s="124"/>
      <c r="Z667" s="124"/>
      <c r="AA667" s="124"/>
      <c r="AB667" s="124"/>
      <c r="AC667" s="124"/>
      <c r="AD667" s="124"/>
      <c r="AE667" s="124"/>
      <c r="AF667" s="124"/>
      <c r="AG667" s="124"/>
      <c r="AH667" s="124"/>
    </row>
    <row r="668" spans="1:34" x14ac:dyDescent="0.3">
      <c r="A668" s="134" t="s">
        <v>368</v>
      </c>
      <c r="B668" s="134" t="s">
        <v>214</v>
      </c>
      <c r="C668" s="134">
        <v>133324</v>
      </c>
      <c r="D668" s="137">
        <v>44330</v>
      </c>
      <c r="E668" s="138">
        <v>18.067599999999999</v>
      </c>
      <c r="F668" s="138">
        <v>-0.88109999999999999</v>
      </c>
      <c r="G668" s="138">
        <v>-1.6044</v>
      </c>
      <c r="H668" s="138">
        <v>-1.0206</v>
      </c>
      <c r="I668" s="138">
        <v>0.77139999999999997</v>
      </c>
      <c r="J668" s="138">
        <v>2.1766999999999999</v>
      </c>
      <c r="K668" s="138">
        <v>-0.41120000000000001</v>
      </c>
      <c r="L668" s="138">
        <v>19.877700000000001</v>
      </c>
      <c r="M668" s="138">
        <v>32.787500000000001</v>
      </c>
      <c r="N668" s="138">
        <v>65.7654</v>
      </c>
      <c r="O668" s="138">
        <v>9.5422999999999991</v>
      </c>
      <c r="P668" s="138">
        <v>13.733499999999999</v>
      </c>
      <c r="Q668" s="138">
        <v>10.113899999999999</v>
      </c>
      <c r="R668" s="138">
        <v>16.289000000000001</v>
      </c>
      <c r="S668" s="120"/>
      <c r="T668" s="123"/>
      <c r="U668" s="124"/>
      <c r="V668" s="124"/>
      <c r="W668" s="124"/>
      <c r="X668" s="124"/>
      <c r="Y668" s="124"/>
      <c r="Z668" s="124"/>
      <c r="AA668" s="124"/>
      <c r="AB668" s="124"/>
      <c r="AC668" s="124"/>
      <c r="AD668" s="124"/>
      <c r="AE668" s="124"/>
      <c r="AF668" s="124"/>
      <c r="AG668" s="124"/>
      <c r="AH668" s="124"/>
    </row>
    <row r="669" spans="1:34" x14ac:dyDescent="0.3">
      <c r="A669" s="134" t="s">
        <v>368</v>
      </c>
      <c r="B669" s="134" t="s">
        <v>320</v>
      </c>
      <c r="C669" s="134">
        <v>133322</v>
      </c>
      <c r="D669" s="137">
        <v>44330</v>
      </c>
      <c r="E669" s="138">
        <v>17.6874</v>
      </c>
      <c r="F669" s="138">
        <v>-0.88200000000000001</v>
      </c>
      <c r="G669" s="138">
        <v>-1.6049</v>
      </c>
      <c r="H669" s="138">
        <v>-1.0213000000000001</v>
      </c>
      <c r="I669" s="138">
        <v>0.78859999999999997</v>
      </c>
      <c r="J669" s="138">
        <v>2.1932</v>
      </c>
      <c r="K669" s="138">
        <v>-0.39760000000000001</v>
      </c>
      <c r="L669" s="138">
        <v>19.8886</v>
      </c>
      <c r="M669" s="138">
        <v>32.7943</v>
      </c>
      <c r="N669" s="138">
        <v>65.767600000000002</v>
      </c>
      <c r="O669" s="138">
        <v>9.2678999999999991</v>
      </c>
      <c r="P669" s="138">
        <v>13.4002</v>
      </c>
      <c r="Q669" s="138">
        <v>9.7332000000000001</v>
      </c>
      <c r="R669" s="138">
        <v>16.059899999999999</v>
      </c>
      <c r="S669" s="120"/>
      <c r="T669" s="123"/>
      <c r="U669" s="124"/>
      <c r="V669" s="124"/>
      <c r="W669" s="124"/>
      <c r="X669" s="124"/>
      <c r="Y669" s="124"/>
      <c r="Z669" s="124"/>
      <c r="AA669" s="124"/>
      <c r="AB669" s="124"/>
      <c r="AC669" s="124"/>
      <c r="AD669" s="124"/>
      <c r="AE669" s="124"/>
      <c r="AF669" s="124"/>
      <c r="AG669" s="124"/>
      <c r="AH669" s="124"/>
    </row>
    <row r="670" spans="1:34" x14ac:dyDescent="0.3">
      <c r="A670" s="134" t="s">
        <v>368</v>
      </c>
      <c r="B670" s="134" t="s">
        <v>215</v>
      </c>
      <c r="C670" s="134">
        <v>135682</v>
      </c>
      <c r="D670" s="137">
        <v>44330</v>
      </c>
      <c r="E670" s="138">
        <v>19.689299999999999</v>
      </c>
      <c r="F670" s="138">
        <v>-0.7651</v>
      </c>
      <c r="G670" s="138">
        <v>-1.3804000000000001</v>
      </c>
      <c r="H670" s="138">
        <v>-0.89890000000000003</v>
      </c>
      <c r="I670" s="138">
        <v>0.61939999999999995</v>
      </c>
      <c r="J670" s="138">
        <v>1.9104000000000001</v>
      </c>
      <c r="K670" s="138">
        <v>-0.89690000000000003</v>
      </c>
      <c r="L670" s="138">
        <v>18.9923</v>
      </c>
      <c r="M670" s="138">
        <v>31.8916</v>
      </c>
      <c r="N670" s="138">
        <v>64.354200000000006</v>
      </c>
      <c r="O670" s="138">
        <v>10.061</v>
      </c>
      <c r="P670" s="138">
        <v>14.173</v>
      </c>
      <c r="Q670" s="138">
        <v>14.057700000000001</v>
      </c>
      <c r="R670" s="138">
        <v>17.099299999999999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34" t="s">
        <v>368</v>
      </c>
      <c r="B671" s="134" t="s">
        <v>319</v>
      </c>
      <c r="C671" s="134">
        <v>135684</v>
      </c>
      <c r="D671" s="137">
        <v>44330</v>
      </c>
      <c r="E671" s="138">
        <v>19.262599999999999</v>
      </c>
      <c r="F671" s="138">
        <v>-0.76549999999999996</v>
      </c>
      <c r="G671" s="138">
        <v>-1.3817999999999999</v>
      </c>
      <c r="H671" s="138">
        <v>-0.90180000000000005</v>
      </c>
      <c r="I671" s="138">
        <v>0.61219999999999997</v>
      </c>
      <c r="J671" s="138">
        <v>1.8958999999999999</v>
      </c>
      <c r="K671" s="138">
        <v>-0.93700000000000006</v>
      </c>
      <c r="L671" s="138">
        <v>18.895399999999999</v>
      </c>
      <c r="M671" s="138">
        <v>31.7317</v>
      </c>
      <c r="N671" s="138">
        <v>64.089200000000005</v>
      </c>
      <c r="O671" s="138">
        <v>9.6519999999999992</v>
      </c>
      <c r="P671" s="138">
        <v>13.686199999999999</v>
      </c>
      <c r="Q671" s="138">
        <v>13.573499999999999</v>
      </c>
      <c r="R671" s="138">
        <v>16.8596</v>
      </c>
      <c r="S671" s="120"/>
      <c r="T671" s="123"/>
      <c r="U671" s="124"/>
      <c r="V671" s="124"/>
      <c r="W671" s="124"/>
      <c r="X671" s="124"/>
      <c r="Y671" s="124"/>
      <c r="Z671" s="124"/>
      <c r="AA671" s="124"/>
      <c r="AB671" s="124"/>
      <c r="AC671" s="124"/>
      <c r="AD671" s="124"/>
      <c r="AE671" s="124"/>
      <c r="AF671" s="124"/>
      <c r="AG671" s="124"/>
      <c r="AH671" s="124"/>
    </row>
    <row r="672" spans="1:34" x14ac:dyDescent="0.3">
      <c r="A672" s="134" t="s">
        <v>368</v>
      </c>
      <c r="B672" s="134" t="s">
        <v>216</v>
      </c>
      <c r="C672" s="134">
        <v>142153</v>
      </c>
      <c r="D672" s="137">
        <v>44330</v>
      </c>
      <c r="E672" s="138">
        <v>11.266299999999999</v>
      </c>
      <c r="F672" s="138">
        <v>-0.44800000000000001</v>
      </c>
      <c r="G672" s="138">
        <v>-1.4675</v>
      </c>
      <c r="H672" s="138">
        <v>9.6799999999999997E-2</v>
      </c>
      <c r="I672" s="138">
        <v>3.3132000000000001</v>
      </c>
      <c r="J672" s="138">
        <v>9.0015999999999998</v>
      </c>
      <c r="K672" s="138">
        <v>11.335900000000001</v>
      </c>
      <c r="L672" s="138">
        <v>44.857599999999998</v>
      </c>
      <c r="M672" s="138">
        <v>57.84</v>
      </c>
      <c r="N672" s="138">
        <v>101.9448</v>
      </c>
      <c r="O672" s="138">
        <v>3.9424000000000001</v>
      </c>
      <c r="P672" s="138"/>
      <c r="Q672" s="138">
        <v>3.8809</v>
      </c>
      <c r="R672" s="138">
        <v>16.3916</v>
      </c>
      <c r="S672" s="120"/>
      <c r="T672" s="123"/>
      <c r="U672" s="124"/>
      <c r="V672" s="124"/>
      <c r="W672" s="124"/>
      <c r="X672" s="124"/>
      <c r="Y672" s="124"/>
      <c r="Z672" s="124"/>
      <c r="AA672" s="124"/>
      <c r="AB672" s="124"/>
      <c r="AC672" s="124"/>
      <c r="AD672" s="124"/>
      <c r="AE672" s="124"/>
      <c r="AF672" s="124"/>
      <c r="AG672" s="124"/>
      <c r="AH672" s="124"/>
    </row>
    <row r="673" spans="1:34" x14ac:dyDescent="0.3">
      <c r="A673" s="134" t="s">
        <v>368</v>
      </c>
      <c r="B673" s="134" t="s">
        <v>318</v>
      </c>
      <c r="C673" s="134">
        <v>142151</v>
      </c>
      <c r="D673" s="137">
        <v>44330</v>
      </c>
      <c r="E673" s="138">
        <v>11.0198</v>
      </c>
      <c r="F673" s="138">
        <v>-0.44990000000000002</v>
      </c>
      <c r="G673" s="138">
        <v>-1.4681999999999999</v>
      </c>
      <c r="H673" s="138">
        <v>9.4500000000000001E-2</v>
      </c>
      <c r="I673" s="138">
        <v>3.3083999999999998</v>
      </c>
      <c r="J673" s="138">
        <v>8.9915000000000003</v>
      </c>
      <c r="K673" s="138">
        <v>11.2898</v>
      </c>
      <c r="L673" s="138">
        <v>44.723199999999999</v>
      </c>
      <c r="M673" s="138">
        <v>57.6081</v>
      </c>
      <c r="N673" s="138">
        <v>101.5436</v>
      </c>
      <c r="O673" s="138">
        <v>3.2589999999999999</v>
      </c>
      <c r="P673" s="138"/>
      <c r="Q673" s="138">
        <v>3.1496</v>
      </c>
      <c r="R673" s="138">
        <v>16.153700000000001</v>
      </c>
      <c r="S673" s="120"/>
      <c r="T673" s="123"/>
      <c r="U673" s="124"/>
      <c r="V673" s="124"/>
      <c r="W673" s="124"/>
      <c r="X673" s="124"/>
      <c r="Y673" s="124"/>
      <c r="Z673" s="124"/>
      <c r="AA673" s="124"/>
      <c r="AB673" s="124"/>
      <c r="AC673" s="124"/>
      <c r="AD673" s="124"/>
      <c r="AE673" s="124"/>
      <c r="AF673" s="124"/>
      <c r="AG673" s="124"/>
      <c r="AH673" s="124"/>
    </row>
    <row r="674" spans="1:34" x14ac:dyDescent="0.3">
      <c r="A674" s="134" t="s">
        <v>368</v>
      </c>
      <c r="B674" s="134" t="s">
        <v>217</v>
      </c>
      <c r="C674" s="134">
        <v>143079</v>
      </c>
      <c r="D674" s="137">
        <v>44330</v>
      </c>
      <c r="E674" s="138">
        <v>12.9079</v>
      </c>
      <c r="F674" s="138">
        <v>-0.61670000000000003</v>
      </c>
      <c r="G674" s="138">
        <v>-1.4348000000000001</v>
      </c>
      <c r="H674" s="138">
        <v>-3.2500000000000001E-2</v>
      </c>
      <c r="I674" s="138">
        <v>3.4626999999999999</v>
      </c>
      <c r="J674" s="138">
        <v>8.0755999999999997</v>
      </c>
      <c r="K674" s="138">
        <v>9.6342999999999996</v>
      </c>
      <c r="L674" s="138">
        <v>43.900799999999997</v>
      </c>
      <c r="M674" s="138">
        <v>57.367400000000004</v>
      </c>
      <c r="N674" s="138">
        <v>91.287700000000001</v>
      </c>
      <c r="O674" s="138"/>
      <c r="P674" s="138"/>
      <c r="Q674" s="138">
        <v>9.2787000000000006</v>
      </c>
      <c r="R674" s="138">
        <v>16.288399999999999</v>
      </c>
      <c r="S674" s="120"/>
      <c r="T674" s="123"/>
      <c r="U674" s="124"/>
      <c r="V674" s="124"/>
      <c r="W674" s="124"/>
      <c r="X674" s="124"/>
      <c r="Y674" s="124"/>
      <c r="Z674" s="124"/>
      <c r="AA674" s="124"/>
      <c r="AB674" s="124"/>
      <c r="AC674" s="124"/>
      <c r="AD674" s="124"/>
      <c r="AE674" s="124"/>
      <c r="AF674" s="124"/>
      <c r="AG674" s="124"/>
      <c r="AH674" s="124"/>
    </row>
    <row r="675" spans="1:34" x14ac:dyDescent="0.3">
      <c r="A675" s="134" t="s">
        <v>368</v>
      </c>
      <c r="B675" s="134" t="s">
        <v>321</v>
      </c>
      <c r="C675" s="134">
        <v>143077</v>
      </c>
      <c r="D675" s="137">
        <v>44330</v>
      </c>
      <c r="E675" s="138">
        <v>12.7728</v>
      </c>
      <c r="F675" s="138">
        <v>-0.61860000000000004</v>
      </c>
      <c r="G675" s="138">
        <v>-1.4376</v>
      </c>
      <c r="H675" s="138">
        <v>-3.9100000000000003E-2</v>
      </c>
      <c r="I675" s="138">
        <v>3.4510999999999998</v>
      </c>
      <c r="J675" s="138">
        <v>8.0489999999999995</v>
      </c>
      <c r="K675" s="138">
        <v>9.5549999999999997</v>
      </c>
      <c r="L675" s="138">
        <v>43.693800000000003</v>
      </c>
      <c r="M675" s="138">
        <v>57.0259</v>
      </c>
      <c r="N675" s="138">
        <v>90.732699999999994</v>
      </c>
      <c r="O675" s="138"/>
      <c r="P675" s="138"/>
      <c r="Q675" s="138">
        <v>8.8796999999999997</v>
      </c>
      <c r="R675" s="138">
        <v>15.952500000000001</v>
      </c>
      <c r="S675" s="120"/>
      <c r="T675" s="123"/>
      <c r="U675" s="124"/>
      <c r="V675" s="124"/>
      <c r="W675" s="124"/>
      <c r="X675" s="124"/>
      <c r="Y675" s="124"/>
      <c r="Z675" s="124"/>
      <c r="AA675" s="124"/>
      <c r="AB675" s="124"/>
      <c r="AC675" s="124"/>
      <c r="AD675" s="124"/>
      <c r="AE675" s="124"/>
      <c r="AF675" s="124"/>
      <c r="AG675" s="124"/>
      <c r="AH675" s="124"/>
    </row>
    <row r="676" spans="1:34" x14ac:dyDescent="0.3">
      <c r="A676" s="134" t="s">
        <v>368</v>
      </c>
      <c r="B676" s="134" t="s">
        <v>371</v>
      </c>
      <c r="C676" s="134"/>
      <c r="D676" s="137"/>
      <c r="E676" s="138"/>
      <c r="F676" s="138"/>
      <c r="G676" s="138"/>
      <c r="H676" s="138"/>
      <c r="I676" s="138"/>
      <c r="J676" s="138"/>
      <c r="K676" s="138"/>
      <c r="L676" s="138"/>
      <c r="M676" s="138"/>
      <c r="N676" s="138"/>
      <c r="O676" s="138"/>
      <c r="P676" s="138"/>
      <c r="Q676" s="138"/>
      <c r="R676" s="138"/>
      <c r="S676" s="120"/>
      <c r="T676" s="123"/>
      <c r="U676" s="124"/>
      <c r="V676" s="124"/>
      <c r="W676" s="124"/>
      <c r="X676" s="124"/>
      <c r="Y676" s="124"/>
      <c r="Z676" s="124"/>
      <c r="AA676" s="124"/>
      <c r="AB676" s="124"/>
      <c r="AC676" s="124"/>
      <c r="AD676" s="124"/>
      <c r="AE676" s="124"/>
      <c r="AF676" s="124"/>
      <c r="AG676" s="124"/>
      <c r="AH676" s="124"/>
    </row>
    <row r="677" spans="1:34" x14ac:dyDescent="0.3">
      <c r="A677" s="134" t="s">
        <v>368</v>
      </c>
      <c r="B677" s="134" t="s">
        <v>375</v>
      </c>
      <c r="C677" s="134"/>
      <c r="D677" s="137"/>
      <c r="E677" s="138"/>
      <c r="F677" s="138"/>
      <c r="G677" s="138"/>
      <c r="H677" s="138"/>
      <c r="I677" s="138"/>
      <c r="J677" s="138"/>
      <c r="K677" s="138"/>
      <c r="L677" s="138"/>
      <c r="M677" s="138"/>
      <c r="N677" s="138"/>
      <c r="O677" s="138"/>
      <c r="P677" s="138"/>
      <c r="Q677" s="138"/>
      <c r="R677" s="138"/>
      <c r="S677" s="120"/>
      <c r="T677" s="123"/>
      <c r="U677" s="124"/>
      <c r="V677" s="124"/>
      <c r="W677" s="124"/>
      <c r="X677" s="124"/>
      <c r="Y677" s="124"/>
      <c r="Z677" s="124"/>
      <c r="AA677" s="124"/>
      <c r="AB677" s="124"/>
      <c r="AC677" s="124"/>
      <c r="AD677" s="124"/>
      <c r="AE677" s="124"/>
      <c r="AF677" s="124"/>
      <c r="AG677" s="124"/>
      <c r="AH677" s="124"/>
    </row>
    <row r="678" spans="1:34" x14ac:dyDescent="0.3">
      <c r="A678" s="134" t="s">
        <v>368</v>
      </c>
      <c r="B678" s="134" t="s">
        <v>372</v>
      </c>
      <c r="C678" s="134"/>
      <c r="D678" s="137"/>
      <c r="E678" s="138"/>
      <c r="F678" s="138"/>
      <c r="G678" s="138"/>
      <c r="H678" s="138"/>
      <c r="I678" s="138"/>
      <c r="J678" s="138"/>
      <c r="K678" s="138"/>
      <c r="L678" s="138"/>
      <c r="M678" s="138"/>
      <c r="N678" s="138"/>
      <c r="O678" s="138"/>
      <c r="P678" s="138"/>
      <c r="Q678" s="138"/>
      <c r="R678" s="138"/>
      <c r="S678" s="120"/>
      <c r="T678" s="123"/>
      <c r="U678" s="124"/>
      <c r="V678" s="124"/>
      <c r="W678" s="124"/>
      <c r="X678" s="124"/>
      <c r="Y678" s="124"/>
      <c r="Z678" s="124"/>
      <c r="AA678" s="124"/>
      <c r="AB678" s="124"/>
      <c r="AC678" s="124"/>
      <c r="AD678" s="124"/>
      <c r="AE678" s="124"/>
      <c r="AF678" s="124"/>
      <c r="AG678" s="124"/>
      <c r="AH678" s="124"/>
    </row>
    <row r="679" spans="1:34" x14ac:dyDescent="0.3">
      <c r="A679" s="134" t="s">
        <v>368</v>
      </c>
      <c r="B679" s="134" t="s">
        <v>374</v>
      </c>
      <c r="C679" s="134"/>
      <c r="D679" s="137"/>
      <c r="E679" s="138"/>
      <c r="F679" s="138"/>
      <c r="G679" s="138"/>
      <c r="H679" s="138"/>
      <c r="I679" s="138"/>
      <c r="J679" s="138"/>
      <c r="K679" s="138"/>
      <c r="L679" s="138"/>
      <c r="M679" s="138"/>
      <c r="N679" s="138"/>
      <c r="O679" s="138"/>
      <c r="P679" s="138"/>
      <c r="Q679" s="138"/>
      <c r="R679" s="138"/>
      <c r="S679" s="120"/>
      <c r="T679" s="123"/>
      <c r="U679" s="124"/>
      <c r="V679" s="124"/>
      <c r="W679" s="124"/>
      <c r="X679" s="124"/>
      <c r="Y679" s="124"/>
      <c r="Z679" s="124"/>
      <c r="AA679" s="124"/>
      <c r="AB679" s="124"/>
      <c r="AC679" s="124"/>
      <c r="AD679" s="124"/>
      <c r="AE679" s="124"/>
      <c r="AF679" s="124"/>
      <c r="AG679" s="124"/>
      <c r="AH679" s="124"/>
    </row>
    <row r="680" spans="1:34" x14ac:dyDescent="0.3">
      <c r="A680" s="134" t="s">
        <v>368</v>
      </c>
      <c r="B680" s="134" t="s">
        <v>218</v>
      </c>
      <c r="C680" s="134">
        <v>132756</v>
      </c>
      <c r="D680" s="137">
        <v>44330</v>
      </c>
      <c r="E680" s="138">
        <v>25.1387</v>
      </c>
      <c r="F680" s="138">
        <v>-0.53259999999999996</v>
      </c>
      <c r="G680" s="138">
        <v>-1.4844999999999999</v>
      </c>
      <c r="H680" s="138">
        <v>-0.91720000000000002</v>
      </c>
      <c r="I680" s="138">
        <v>0.14499999999999999</v>
      </c>
      <c r="J680" s="138">
        <v>1.4377</v>
      </c>
      <c r="K680" s="138">
        <v>-4.3185000000000002</v>
      </c>
      <c r="L680" s="138">
        <v>16.965</v>
      </c>
      <c r="M680" s="138">
        <v>32.876800000000003</v>
      </c>
      <c r="N680" s="138">
        <v>59.245800000000003</v>
      </c>
      <c r="O680" s="138">
        <v>10.750400000000001</v>
      </c>
      <c r="P680" s="138">
        <v>15.0413</v>
      </c>
      <c r="Q680" s="138">
        <v>15.0162</v>
      </c>
      <c r="R680" s="138">
        <v>16.8385</v>
      </c>
      <c r="S680" s="120"/>
      <c r="T680" s="123"/>
      <c r="U680" s="124"/>
      <c r="V680" s="124"/>
      <c r="W680" s="124"/>
      <c r="X680" s="124"/>
      <c r="Y680" s="124"/>
      <c r="Z680" s="124"/>
      <c r="AA680" s="124"/>
      <c r="AB680" s="124"/>
      <c r="AC680" s="124"/>
      <c r="AD680" s="124"/>
      <c r="AE680" s="124"/>
      <c r="AF680" s="124"/>
      <c r="AG680" s="124"/>
      <c r="AH680" s="124"/>
    </row>
    <row r="681" spans="1:34" x14ac:dyDescent="0.3">
      <c r="A681" s="134" t="s">
        <v>368</v>
      </c>
      <c r="B681" s="134" t="s">
        <v>322</v>
      </c>
      <c r="C681" s="134">
        <v>132757</v>
      </c>
      <c r="D681" s="137">
        <v>44330</v>
      </c>
      <c r="E681" s="138">
        <v>23.060199999999998</v>
      </c>
      <c r="F681" s="138">
        <v>-0.53959999999999997</v>
      </c>
      <c r="G681" s="138">
        <v>-1.4946999999999999</v>
      </c>
      <c r="H681" s="138">
        <v>-0.94030000000000002</v>
      </c>
      <c r="I681" s="138">
        <v>9.8500000000000004E-2</v>
      </c>
      <c r="J681" s="138">
        <v>1.3328</v>
      </c>
      <c r="K681" s="138">
        <v>-4.6386000000000003</v>
      </c>
      <c r="L681" s="138">
        <v>16.1752</v>
      </c>
      <c r="M681" s="138">
        <v>31.537299999999998</v>
      </c>
      <c r="N681" s="138">
        <v>57.085799999999999</v>
      </c>
      <c r="O681" s="138">
        <v>9.2063000000000006</v>
      </c>
      <c r="P681" s="138">
        <v>13.580399999999999</v>
      </c>
      <c r="Q681" s="138">
        <v>13.519600000000001</v>
      </c>
      <c r="R681" s="138">
        <v>15.161899999999999</v>
      </c>
      <c r="S681" s="120"/>
      <c r="T681" s="123"/>
      <c r="U681" s="124"/>
      <c r="V681" s="124"/>
      <c r="W681" s="124"/>
      <c r="X681" s="124"/>
      <c r="Y681" s="124"/>
      <c r="Z681" s="124"/>
      <c r="AA681" s="124"/>
      <c r="AB681" s="124"/>
      <c r="AC681" s="124"/>
      <c r="AD681" s="124"/>
      <c r="AE681" s="124"/>
      <c r="AF681" s="124"/>
      <c r="AG681" s="124"/>
      <c r="AH681" s="124"/>
    </row>
    <row r="682" spans="1:34" x14ac:dyDescent="0.3">
      <c r="A682" s="134" t="s">
        <v>368</v>
      </c>
      <c r="B682" s="134" t="s">
        <v>219</v>
      </c>
      <c r="C682" s="134">
        <v>118866</v>
      </c>
      <c r="D682" s="137">
        <v>44330</v>
      </c>
      <c r="E682" s="138">
        <v>103.59</v>
      </c>
      <c r="F682" s="138">
        <v>-0.53769999999999996</v>
      </c>
      <c r="G682" s="138">
        <v>-1.3523000000000001</v>
      </c>
      <c r="H682" s="138">
        <v>-0.41339999999999999</v>
      </c>
      <c r="I682" s="138">
        <v>1.3897999999999999</v>
      </c>
      <c r="J682" s="138">
        <v>2.7067000000000001</v>
      </c>
      <c r="K682" s="138">
        <v>-0.35589999999999999</v>
      </c>
      <c r="L682" s="138">
        <v>14.793900000000001</v>
      </c>
      <c r="M682" s="138">
        <v>26.114000000000001</v>
      </c>
      <c r="N682" s="138">
        <v>51.358899999999998</v>
      </c>
      <c r="O682" s="138">
        <v>8.7702000000000009</v>
      </c>
      <c r="P682" s="138">
        <v>14.5731</v>
      </c>
      <c r="Q682" s="138">
        <v>12.487</v>
      </c>
      <c r="R682" s="138">
        <v>14.525499999999999</v>
      </c>
      <c r="S682" s="120"/>
      <c r="T682" s="123"/>
      <c r="U682" s="124"/>
      <c r="V682" s="124"/>
      <c r="W682" s="124"/>
      <c r="X682" s="124"/>
      <c r="Y682" s="124"/>
      <c r="Z682" s="124"/>
      <c r="AA682" s="124"/>
      <c r="AB682" s="124"/>
      <c r="AC682" s="124"/>
      <c r="AD682" s="124"/>
      <c r="AE682" s="124"/>
      <c r="AF682" s="124"/>
      <c r="AG682" s="124"/>
      <c r="AH682" s="124"/>
    </row>
    <row r="683" spans="1:34" x14ac:dyDescent="0.3">
      <c r="A683" s="134" t="s">
        <v>368</v>
      </c>
      <c r="B683" s="134" t="s">
        <v>323</v>
      </c>
      <c r="C683" s="134">
        <v>100480</v>
      </c>
      <c r="D683" s="137">
        <v>44330</v>
      </c>
      <c r="E683" s="138">
        <v>148.35238998553999</v>
      </c>
      <c r="F683" s="138">
        <v>-0.54969999999999997</v>
      </c>
      <c r="G683" s="138">
        <v>-1.3631</v>
      </c>
      <c r="H683" s="138">
        <v>-0.42809999999999998</v>
      </c>
      <c r="I683" s="138">
        <v>1.3592</v>
      </c>
      <c r="J683" s="138">
        <v>2.6371000000000002</v>
      </c>
      <c r="K683" s="138">
        <v>-0.51929999999999998</v>
      </c>
      <c r="L683" s="138">
        <v>14.471500000000001</v>
      </c>
      <c r="M683" s="138">
        <v>25.581700000000001</v>
      </c>
      <c r="N683" s="138">
        <v>50.315399999999997</v>
      </c>
      <c r="O683" s="138">
        <v>8.0106999999999999</v>
      </c>
      <c r="P683" s="138">
        <v>13.8081</v>
      </c>
      <c r="Q683" s="138">
        <v>11.326000000000001</v>
      </c>
      <c r="R683" s="138">
        <v>13.7074</v>
      </c>
      <c r="S683" s="120"/>
      <c r="T683" s="123"/>
      <c r="U683" s="124"/>
      <c r="V683" s="124"/>
      <c r="W683" s="124"/>
      <c r="X683" s="124"/>
      <c r="Y683" s="124"/>
      <c r="Z683" s="124"/>
      <c r="AA683" s="124"/>
      <c r="AB683" s="124"/>
      <c r="AC683" s="124"/>
      <c r="AD683" s="124"/>
      <c r="AE683" s="124"/>
      <c r="AF683" s="124"/>
      <c r="AG683" s="124"/>
      <c r="AH683" s="124"/>
    </row>
    <row r="684" spans="1:34" x14ac:dyDescent="0.3">
      <c r="A684" s="134" t="s">
        <v>368</v>
      </c>
      <c r="B684" s="134" t="s">
        <v>324</v>
      </c>
      <c r="C684" s="134">
        <v>116051</v>
      </c>
      <c r="D684" s="137">
        <v>44330</v>
      </c>
      <c r="E684" s="138">
        <v>33.18</v>
      </c>
      <c r="F684" s="138">
        <v>-0.68840000000000001</v>
      </c>
      <c r="G684" s="138">
        <v>-1.4259999999999999</v>
      </c>
      <c r="H684" s="138">
        <v>-1.1323000000000001</v>
      </c>
      <c r="I684" s="138">
        <v>-0.18049999999999999</v>
      </c>
      <c r="J684" s="138">
        <v>1.2511000000000001</v>
      </c>
      <c r="K684" s="138">
        <v>-1.718</v>
      </c>
      <c r="L684" s="138">
        <v>17.119700000000002</v>
      </c>
      <c r="M684" s="138">
        <v>31.405899999999999</v>
      </c>
      <c r="N684" s="138">
        <v>59.826599999999999</v>
      </c>
      <c r="O684" s="138">
        <v>11.1896</v>
      </c>
      <c r="P684" s="138">
        <v>11.7819</v>
      </c>
      <c r="Q684" s="138">
        <v>13.613099999999999</v>
      </c>
      <c r="R684" s="138">
        <v>19.201899999999998</v>
      </c>
      <c r="S684" s="120"/>
      <c r="T684" s="123"/>
      <c r="U684" s="124"/>
      <c r="V684" s="124"/>
      <c r="W684" s="124"/>
      <c r="X684" s="124"/>
      <c r="Y684" s="124"/>
      <c r="Z684" s="124"/>
      <c r="AA684" s="124"/>
      <c r="AB684" s="124"/>
      <c r="AC684" s="124"/>
      <c r="AD684" s="124"/>
      <c r="AE684" s="124"/>
      <c r="AF684" s="124"/>
      <c r="AG684" s="124"/>
      <c r="AH684" s="124"/>
    </row>
    <row r="685" spans="1:34" x14ac:dyDescent="0.3">
      <c r="A685" s="134" t="s">
        <v>368</v>
      </c>
      <c r="B685" s="134" t="s">
        <v>220</v>
      </c>
      <c r="C685" s="134">
        <v>119307</v>
      </c>
      <c r="D685" s="137">
        <v>44330</v>
      </c>
      <c r="E685" s="138">
        <v>34.78</v>
      </c>
      <c r="F685" s="138">
        <v>-0.65700000000000003</v>
      </c>
      <c r="G685" s="138">
        <v>-1.4172</v>
      </c>
      <c r="H685" s="138">
        <v>-1.1089</v>
      </c>
      <c r="I685" s="138">
        <v>-0.14360000000000001</v>
      </c>
      <c r="J685" s="138">
        <v>1.3108</v>
      </c>
      <c r="K685" s="138">
        <v>-1.5568</v>
      </c>
      <c r="L685" s="138">
        <v>17.4603</v>
      </c>
      <c r="M685" s="138">
        <v>31.942299999999999</v>
      </c>
      <c r="N685" s="138">
        <v>60.7209</v>
      </c>
      <c r="O685" s="138">
        <v>11.7271</v>
      </c>
      <c r="P685" s="138">
        <v>12.521000000000001</v>
      </c>
      <c r="Q685" s="138">
        <v>12.343</v>
      </c>
      <c r="R685" s="138">
        <v>19.729700000000001</v>
      </c>
      <c r="S685" s="120"/>
      <c r="T685" s="123"/>
      <c r="U685" s="124"/>
      <c r="V685" s="124"/>
      <c r="W685" s="124"/>
      <c r="X685" s="124"/>
      <c r="Y685" s="124"/>
      <c r="Z685" s="124"/>
      <c r="AA685" s="124"/>
      <c r="AB685" s="124"/>
      <c r="AC685" s="124"/>
      <c r="AD685" s="124"/>
      <c r="AE685" s="124"/>
      <c r="AF685" s="124"/>
      <c r="AG685" s="124"/>
      <c r="AH685" s="124"/>
    </row>
    <row r="686" spans="1:34" x14ac:dyDescent="0.3">
      <c r="A686" s="134" t="s">
        <v>368</v>
      </c>
      <c r="B686" s="134" t="s">
        <v>325</v>
      </c>
      <c r="C686" s="134">
        <v>135964</v>
      </c>
      <c r="D686" s="137">
        <v>44330</v>
      </c>
      <c r="E686" s="138">
        <v>18.289899999999999</v>
      </c>
      <c r="F686" s="138">
        <v>-0.98260000000000003</v>
      </c>
      <c r="G686" s="138">
        <v>-1.7025999999999999</v>
      </c>
      <c r="H686" s="138">
        <v>0.85860000000000003</v>
      </c>
      <c r="I686" s="138">
        <v>1.9271</v>
      </c>
      <c r="J686" s="138">
        <v>3.7195</v>
      </c>
      <c r="K686" s="138">
        <v>2.8475999999999999</v>
      </c>
      <c r="L686" s="138">
        <v>28.956499999999998</v>
      </c>
      <c r="M686" s="138">
        <v>41.468499999999999</v>
      </c>
      <c r="N686" s="138">
        <v>79.781599999999997</v>
      </c>
      <c r="O686" s="138">
        <v>7.7564000000000002</v>
      </c>
      <c r="P686" s="138">
        <v>12.676399999999999</v>
      </c>
      <c r="Q686" s="138">
        <v>12.5001</v>
      </c>
      <c r="R686" s="138">
        <v>18.525200000000002</v>
      </c>
      <c r="S686" s="120"/>
      <c r="T686" s="123"/>
      <c r="U686" s="124"/>
      <c r="V686" s="124"/>
      <c r="W686" s="124"/>
      <c r="X686" s="124"/>
      <c r="Y686" s="124"/>
      <c r="Z686" s="124"/>
      <c r="AA686" s="124"/>
      <c r="AB686" s="124"/>
      <c r="AC686" s="124"/>
      <c r="AD686" s="124"/>
      <c r="AE686" s="124"/>
      <c r="AF686" s="124"/>
      <c r="AG686" s="124"/>
      <c r="AH686" s="124"/>
    </row>
    <row r="687" spans="1:34" x14ac:dyDescent="0.3">
      <c r="A687" s="134" t="s">
        <v>368</v>
      </c>
      <c r="B687" s="134" t="s">
        <v>221</v>
      </c>
      <c r="C687" s="134">
        <v>135962</v>
      </c>
      <c r="D687" s="137">
        <v>44330</v>
      </c>
      <c r="E687" s="138">
        <v>19.286200000000001</v>
      </c>
      <c r="F687" s="138">
        <v>-0.98170000000000002</v>
      </c>
      <c r="G687" s="138">
        <v>-1.7013</v>
      </c>
      <c r="H687" s="138">
        <v>0.8619</v>
      </c>
      <c r="I687" s="138">
        <v>1.9334</v>
      </c>
      <c r="J687" s="138">
        <v>3.7326999999999999</v>
      </c>
      <c r="K687" s="138">
        <v>2.8860999999999999</v>
      </c>
      <c r="L687" s="138">
        <v>29.053899999999999</v>
      </c>
      <c r="M687" s="138">
        <v>41.6509</v>
      </c>
      <c r="N687" s="138">
        <v>80.079899999999995</v>
      </c>
      <c r="O687" s="138">
        <v>8.1964000000000006</v>
      </c>
      <c r="P687" s="138">
        <v>13.811500000000001</v>
      </c>
      <c r="Q687" s="138">
        <v>13.670199999999999</v>
      </c>
      <c r="R687" s="138">
        <v>18.708400000000001</v>
      </c>
      <c r="S687" s="120"/>
      <c r="T687" s="123"/>
      <c r="U687" s="124"/>
      <c r="V687" s="124"/>
      <c r="W687" s="124"/>
      <c r="X687" s="124"/>
      <c r="Y687" s="124"/>
      <c r="Z687" s="124"/>
      <c r="AA687" s="124"/>
      <c r="AB687" s="124"/>
      <c r="AC687" s="124"/>
      <c r="AD687" s="124"/>
      <c r="AE687" s="124"/>
      <c r="AF687" s="124"/>
      <c r="AG687" s="124"/>
      <c r="AH687" s="124"/>
    </row>
    <row r="688" spans="1:34" x14ac:dyDescent="0.3">
      <c r="A688" s="134" t="s">
        <v>368</v>
      </c>
      <c r="B688" s="134" t="s">
        <v>326</v>
      </c>
      <c r="C688" s="134">
        <v>140045</v>
      </c>
      <c r="D688" s="137">
        <v>44330</v>
      </c>
      <c r="E688" s="138">
        <v>13.355600000000001</v>
      </c>
      <c r="F688" s="138">
        <v>-0.53400000000000003</v>
      </c>
      <c r="G688" s="138">
        <v>-0.84189999999999998</v>
      </c>
      <c r="H688" s="138">
        <v>1.8944000000000001</v>
      </c>
      <c r="I688" s="138">
        <v>3.6974</v>
      </c>
      <c r="J688" s="138">
        <v>5.5987</v>
      </c>
      <c r="K688" s="138">
        <v>1.9799</v>
      </c>
      <c r="L688" s="138">
        <v>31.176500000000001</v>
      </c>
      <c r="M688" s="138">
        <v>44.207099999999997</v>
      </c>
      <c r="N688" s="138">
        <v>75.585999999999999</v>
      </c>
      <c r="O688" s="138">
        <v>5.8159000000000001</v>
      </c>
      <c r="P688" s="138"/>
      <c r="Q688" s="138">
        <v>6.9584000000000001</v>
      </c>
      <c r="R688" s="138">
        <v>15.841799999999999</v>
      </c>
      <c r="S688" s="120"/>
      <c r="T688" s="123"/>
      <c r="U688" s="124"/>
      <c r="V688" s="124"/>
      <c r="W688" s="124"/>
      <c r="X688" s="124"/>
      <c r="Y688" s="124"/>
      <c r="Z688" s="124"/>
      <c r="AA688" s="124"/>
      <c r="AB688" s="124"/>
      <c r="AC688" s="124"/>
      <c r="AD688" s="124"/>
      <c r="AE688" s="124"/>
      <c r="AF688" s="124"/>
      <c r="AG688" s="124"/>
      <c r="AH688" s="124"/>
    </row>
    <row r="689" spans="1:34" x14ac:dyDescent="0.3">
      <c r="A689" s="134" t="s">
        <v>368</v>
      </c>
      <c r="B689" s="134" t="s">
        <v>222</v>
      </c>
      <c r="C689" s="134">
        <v>140046</v>
      </c>
      <c r="D689" s="137">
        <v>44330</v>
      </c>
      <c r="E689" s="138">
        <v>14.0083</v>
      </c>
      <c r="F689" s="138">
        <v>-0.5333</v>
      </c>
      <c r="G689" s="138">
        <v>-0.84089999999999998</v>
      </c>
      <c r="H689" s="138">
        <v>1.8971</v>
      </c>
      <c r="I689" s="138">
        <v>3.7037</v>
      </c>
      <c r="J689" s="138">
        <v>5.6130000000000004</v>
      </c>
      <c r="K689" s="138">
        <v>2.0165000000000002</v>
      </c>
      <c r="L689" s="138">
        <v>31.265899999999998</v>
      </c>
      <c r="M689" s="138">
        <v>44.35</v>
      </c>
      <c r="N689" s="138">
        <v>75.864400000000003</v>
      </c>
      <c r="O689" s="138">
        <v>6.4802999999999997</v>
      </c>
      <c r="P689" s="138"/>
      <c r="Q689" s="138">
        <v>8.1514000000000006</v>
      </c>
      <c r="R689" s="138">
        <v>16.1389</v>
      </c>
      <c r="S689" s="120"/>
      <c r="T689" s="123"/>
      <c r="U689" s="124"/>
      <c r="V689" s="124"/>
      <c r="W689" s="124"/>
      <c r="X689" s="124"/>
      <c r="Y689" s="124"/>
      <c r="Z689" s="124"/>
      <c r="AA689" s="124"/>
      <c r="AB689" s="124"/>
      <c r="AC689" s="124"/>
      <c r="AD689" s="124"/>
      <c r="AE689" s="124"/>
      <c r="AF689" s="124"/>
      <c r="AG689" s="124"/>
      <c r="AH689" s="124"/>
    </row>
    <row r="690" spans="1:34" x14ac:dyDescent="0.3">
      <c r="A690" s="134" t="s">
        <v>368</v>
      </c>
      <c r="B690" s="134" t="s">
        <v>327</v>
      </c>
      <c r="C690" s="134">
        <v>140455</v>
      </c>
      <c r="D690" s="137">
        <v>44330</v>
      </c>
      <c r="E690" s="138">
        <v>12.350199999999999</v>
      </c>
      <c r="F690" s="138">
        <v>-0.44419999999999998</v>
      </c>
      <c r="G690" s="138">
        <v>-0.71709999999999996</v>
      </c>
      <c r="H690" s="138">
        <v>1.7030000000000001</v>
      </c>
      <c r="I690" s="138">
        <v>2.7915999999999999</v>
      </c>
      <c r="J690" s="138">
        <v>4.6014999999999997</v>
      </c>
      <c r="K690" s="138">
        <v>1.8019000000000001</v>
      </c>
      <c r="L690" s="138">
        <v>29.918700000000001</v>
      </c>
      <c r="M690" s="138">
        <v>41.504199999999997</v>
      </c>
      <c r="N690" s="138">
        <v>71.254599999999996</v>
      </c>
      <c r="O690" s="138">
        <v>6.7179000000000002</v>
      </c>
      <c r="P690" s="138"/>
      <c r="Q690" s="138">
        <v>5.2454999999999998</v>
      </c>
      <c r="R690" s="138">
        <v>15.95</v>
      </c>
      <c r="S690" s="120"/>
      <c r="T690" s="123"/>
      <c r="U690" s="124"/>
      <c r="V690" s="124"/>
      <c r="W690" s="124"/>
      <c r="X690" s="124"/>
      <c r="Y690" s="124"/>
      <c r="Z690" s="124"/>
      <c r="AA690" s="124"/>
      <c r="AB690" s="124"/>
      <c r="AC690" s="124"/>
      <c r="AD690" s="124"/>
      <c r="AE690" s="124"/>
      <c r="AF690" s="124"/>
      <c r="AG690" s="124"/>
      <c r="AH690" s="124"/>
    </row>
    <row r="691" spans="1:34" x14ac:dyDescent="0.3">
      <c r="A691" s="134" t="s">
        <v>368</v>
      </c>
      <c r="B691" s="134" t="s">
        <v>223</v>
      </c>
      <c r="C691" s="134">
        <v>140454</v>
      </c>
      <c r="D691" s="137">
        <v>44330</v>
      </c>
      <c r="E691" s="138">
        <v>12.9573</v>
      </c>
      <c r="F691" s="138">
        <v>-0.44409999999999999</v>
      </c>
      <c r="G691" s="138">
        <v>-0.71640000000000004</v>
      </c>
      <c r="H691" s="138">
        <v>1.7049000000000001</v>
      </c>
      <c r="I691" s="138">
        <v>2.7949000000000002</v>
      </c>
      <c r="J691" s="138">
        <v>4.6098999999999997</v>
      </c>
      <c r="K691" s="138">
        <v>1.8270999999999999</v>
      </c>
      <c r="L691" s="138">
        <v>29.985099999999999</v>
      </c>
      <c r="M691" s="138">
        <v>41.612900000000003</v>
      </c>
      <c r="N691" s="138">
        <v>71.476799999999997</v>
      </c>
      <c r="O691" s="138">
        <v>7.5324999999999998</v>
      </c>
      <c r="P691" s="138"/>
      <c r="Q691" s="138">
        <v>6.4759000000000002</v>
      </c>
      <c r="R691" s="138">
        <v>16.2637</v>
      </c>
      <c r="S691" s="120"/>
      <c r="T691" s="123"/>
      <c r="U691" s="124"/>
      <c r="V691" s="124"/>
      <c r="W691" s="124"/>
      <c r="X691" s="124"/>
      <c r="Y691" s="124"/>
      <c r="Z691" s="124"/>
      <c r="AA691" s="124"/>
      <c r="AB691" s="124"/>
      <c r="AC691" s="124"/>
      <c r="AD691" s="124"/>
      <c r="AE691" s="124"/>
      <c r="AF691" s="124"/>
      <c r="AG691" s="124"/>
      <c r="AH691" s="124"/>
    </row>
    <row r="692" spans="1:34" x14ac:dyDescent="0.3">
      <c r="A692" s="134" t="s">
        <v>368</v>
      </c>
      <c r="B692" s="134" t="s">
        <v>328</v>
      </c>
      <c r="C692" s="134">
        <v>141893</v>
      </c>
      <c r="D692" s="137">
        <v>44330</v>
      </c>
      <c r="E692" s="138">
        <v>10.6699</v>
      </c>
      <c r="F692" s="138">
        <v>-0.10390000000000001</v>
      </c>
      <c r="G692" s="138">
        <v>-0.52769999999999995</v>
      </c>
      <c r="H692" s="138">
        <v>0.96519999999999995</v>
      </c>
      <c r="I692" s="138">
        <v>1.4017999999999999</v>
      </c>
      <c r="J692" s="138">
        <v>2.4523999999999999</v>
      </c>
      <c r="K692" s="138">
        <v>-2.6246999999999998</v>
      </c>
      <c r="L692" s="138">
        <v>22.0352</v>
      </c>
      <c r="M692" s="138">
        <v>28.695699999999999</v>
      </c>
      <c r="N692" s="138">
        <v>56.679900000000004</v>
      </c>
      <c r="O692" s="138">
        <v>2.5676000000000001</v>
      </c>
      <c r="P692" s="138"/>
      <c r="Q692" s="138">
        <v>1.9719</v>
      </c>
      <c r="R692" s="138">
        <v>13.5518</v>
      </c>
      <c r="S692" s="120"/>
      <c r="T692" s="123"/>
      <c r="U692" s="124"/>
      <c r="V692" s="124"/>
      <c r="W692" s="124"/>
      <c r="X692" s="124"/>
      <c r="Y692" s="124"/>
      <c r="Z692" s="124"/>
      <c r="AA692" s="124"/>
      <c r="AB692" s="124"/>
      <c r="AC692" s="124"/>
      <c r="AD692" s="124"/>
      <c r="AE692" s="124"/>
      <c r="AF692" s="124"/>
      <c r="AG692" s="124"/>
      <c r="AH692" s="124"/>
    </row>
    <row r="693" spans="1:34" x14ac:dyDescent="0.3">
      <c r="A693" s="134" t="s">
        <v>368</v>
      </c>
      <c r="B693" s="134" t="s">
        <v>224</v>
      </c>
      <c r="C693" s="134">
        <v>141892</v>
      </c>
      <c r="D693" s="137">
        <v>44330</v>
      </c>
      <c r="E693" s="138">
        <v>11.0769</v>
      </c>
      <c r="F693" s="138">
        <v>-0.10100000000000001</v>
      </c>
      <c r="G693" s="138">
        <v>-0.52359999999999995</v>
      </c>
      <c r="H693" s="138">
        <v>0.97450000000000003</v>
      </c>
      <c r="I693" s="138">
        <v>1.4192</v>
      </c>
      <c r="J693" s="138">
        <v>2.4908000000000001</v>
      </c>
      <c r="K693" s="138">
        <v>-2.5280999999999998</v>
      </c>
      <c r="L693" s="138">
        <v>22.272400000000001</v>
      </c>
      <c r="M693" s="138">
        <v>29.084800000000001</v>
      </c>
      <c r="N693" s="138">
        <v>57.328899999999997</v>
      </c>
      <c r="O693" s="138">
        <v>3.6113</v>
      </c>
      <c r="P693" s="138"/>
      <c r="Q693" s="138">
        <v>3.1280000000000001</v>
      </c>
      <c r="R693" s="138">
        <v>14.126899999999999</v>
      </c>
      <c r="S693" s="120"/>
      <c r="T693" s="123"/>
      <c r="U693" s="124"/>
      <c r="V693" s="124"/>
      <c r="W693" s="124"/>
      <c r="X693" s="124"/>
      <c r="Y693" s="124"/>
      <c r="Z693" s="124"/>
      <c r="AA693" s="124"/>
      <c r="AB693" s="124"/>
      <c r="AC693" s="124"/>
      <c r="AD693" s="124"/>
      <c r="AE693" s="124"/>
      <c r="AF693" s="124"/>
      <c r="AG693" s="124"/>
      <c r="AH693" s="124"/>
    </row>
    <row r="694" spans="1:34" x14ac:dyDescent="0.3">
      <c r="A694" s="134" t="s">
        <v>368</v>
      </c>
      <c r="B694" s="134" t="s">
        <v>329</v>
      </c>
      <c r="C694" s="134">
        <v>142169</v>
      </c>
      <c r="D694" s="137">
        <v>44330</v>
      </c>
      <c r="E694" s="138">
        <v>11.127599999999999</v>
      </c>
      <c r="F694" s="138">
        <v>-7.9899999999999999E-2</v>
      </c>
      <c r="G694" s="138">
        <v>-0.3412</v>
      </c>
      <c r="H694" s="138">
        <v>1.1977</v>
      </c>
      <c r="I694" s="138">
        <v>1.6293</v>
      </c>
      <c r="J694" s="138">
        <v>2.8714</v>
      </c>
      <c r="K694" s="138">
        <v>-2.3980000000000001</v>
      </c>
      <c r="L694" s="138">
        <v>21.216999999999999</v>
      </c>
      <c r="M694" s="138">
        <v>27.915199999999999</v>
      </c>
      <c r="N694" s="138">
        <v>55.326599999999999</v>
      </c>
      <c r="O694" s="138">
        <v>3.573</v>
      </c>
      <c r="P694" s="138"/>
      <c r="Q694" s="138">
        <v>3.4676999999999998</v>
      </c>
      <c r="R694" s="138">
        <v>14.4217</v>
      </c>
      <c r="S694" s="120"/>
      <c r="T694" s="123"/>
      <c r="U694" s="124"/>
      <c r="V694" s="124"/>
      <c r="W694" s="124"/>
      <c r="X694" s="124"/>
      <c r="Y694" s="124"/>
      <c r="Z694" s="124"/>
      <c r="AA694" s="124"/>
      <c r="AB694" s="124"/>
      <c r="AC694" s="124"/>
      <c r="AD694" s="124"/>
      <c r="AE694" s="124"/>
      <c r="AF694" s="124"/>
      <c r="AG694" s="124"/>
      <c r="AH694" s="124"/>
    </row>
    <row r="695" spans="1:34" x14ac:dyDescent="0.3">
      <c r="A695" s="134" t="s">
        <v>368</v>
      </c>
      <c r="B695" s="134" t="s">
        <v>225</v>
      </c>
      <c r="C695" s="134">
        <v>142172</v>
      </c>
      <c r="D695" s="137">
        <v>44330</v>
      </c>
      <c r="E695" s="138">
        <v>11.503500000000001</v>
      </c>
      <c r="F695" s="138">
        <v>-7.8200000000000006E-2</v>
      </c>
      <c r="G695" s="138">
        <v>-0.3387</v>
      </c>
      <c r="H695" s="138">
        <v>1.2043999999999999</v>
      </c>
      <c r="I695" s="138">
        <v>1.6426000000000001</v>
      </c>
      <c r="J695" s="138">
        <v>2.9009</v>
      </c>
      <c r="K695" s="138">
        <v>-2.3132000000000001</v>
      </c>
      <c r="L695" s="138">
        <v>21.425599999999999</v>
      </c>
      <c r="M695" s="138">
        <v>28.2456</v>
      </c>
      <c r="N695" s="138">
        <v>55.865499999999997</v>
      </c>
      <c r="O695" s="138">
        <v>4.6161000000000003</v>
      </c>
      <c r="P695" s="138"/>
      <c r="Q695" s="138">
        <v>4.5702999999999996</v>
      </c>
      <c r="R695" s="138">
        <v>14.8916</v>
      </c>
      <c r="S695" s="120"/>
      <c r="T695" s="123"/>
      <c r="U695" s="124"/>
      <c r="V695" s="124"/>
      <c r="W695" s="124"/>
      <c r="X695" s="124"/>
      <c r="Y695" s="124"/>
      <c r="Z695" s="124"/>
      <c r="AA695" s="124"/>
      <c r="AB695" s="124"/>
      <c r="AC695" s="124"/>
      <c r="AD695" s="124"/>
      <c r="AE695" s="124"/>
      <c r="AF695" s="124"/>
      <c r="AG695" s="124"/>
      <c r="AH695" s="124"/>
    </row>
    <row r="696" spans="1:34" x14ac:dyDescent="0.3">
      <c r="A696" s="134" t="s">
        <v>368</v>
      </c>
      <c r="B696" s="134" t="s">
        <v>226</v>
      </c>
      <c r="C696" s="134">
        <v>120715</v>
      </c>
      <c r="D696" s="137">
        <v>44330</v>
      </c>
      <c r="E696" s="138">
        <v>126.99209999999999</v>
      </c>
      <c r="F696" s="138">
        <v>-0.79830000000000001</v>
      </c>
      <c r="G696" s="138">
        <v>-1.548</v>
      </c>
      <c r="H696" s="138">
        <v>-1.4081999999999999</v>
      </c>
      <c r="I696" s="138">
        <v>0.19420000000000001</v>
      </c>
      <c r="J696" s="138">
        <v>1.7732000000000001</v>
      </c>
      <c r="K696" s="138">
        <v>-0.92430000000000001</v>
      </c>
      <c r="L696" s="138">
        <v>19.1966</v>
      </c>
      <c r="M696" s="138">
        <v>35.969799999999999</v>
      </c>
      <c r="N696" s="138">
        <v>64.7</v>
      </c>
      <c r="O696" s="138">
        <v>11.7613</v>
      </c>
      <c r="P696" s="138">
        <v>14.441599999999999</v>
      </c>
      <c r="Q696" s="138">
        <v>13.9831</v>
      </c>
      <c r="R696" s="138">
        <v>20.479500000000002</v>
      </c>
      <c r="S696" s="120"/>
      <c r="T696" s="123"/>
      <c r="U696" s="124"/>
      <c r="V696" s="124"/>
      <c r="W696" s="124"/>
      <c r="X696" s="124"/>
      <c r="Y696" s="124"/>
      <c r="Z696" s="124"/>
      <c r="AA696" s="124"/>
      <c r="AB696" s="124"/>
      <c r="AC696" s="124"/>
      <c r="AD696" s="124"/>
      <c r="AE696" s="124"/>
      <c r="AF696" s="124"/>
      <c r="AG696" s="124"/>
      <c r="AH696" s="124"/>
    </row>
    <row r="697" spans="1:34" x14ac:dyDescent="0.3">
      <c r="A697" s="134" t="s">
        <v>368</v>
      </c>
      <c r="B697" s="134" t="s">
        <v>330</v>
      </c>
      <c r="C697" s="134">
        <v>100821</v>
      </c>
      <c r="D697" s="137">
        <v>44330</v>
      </c>
      <c r="E697" s="138">
        <v>118.2966</v>
      </c>
      <c r="F697" s="138">
        <v>-0.80320000000000003</v>
      </c>
      <c r="G697" s="138">
        <v>-1.5553999999999999</v>
      </c>
      <c r="H697" s="138">
        <v>-1.4249000000000001</v>
      </c>
      <c r="I697" s="138">
        <v>0.161</v>
      </c>
      <c r="J697" s="138">
        <v>1.6932</v>
      </c>
      <c r="K697" s="138">
        <v>-1.167</v>
      </c>
      <c r="L697" s="138">
        <v>18.637599999999999</v>
      </c>
      <c r="M697" s="138">
        <v>35.011600000000001</v>
      </c>
      <c r="N697" s="138">
        <v>63.157600000000002</v>
      </c>
      <c r="O697" s="138">
        <v>10.741400000000001</v>
      </c>
      <c r="P697" s="138">
        <v>13.3935</v>
      </c>
      <c r="Q697" s="138">
        <v>11.4594</v>
      </c>
      <c r="R697" s="138">
        <v>19.359300000000001</v>
      </c>
      <c r="S697" s="120"/>
      <c r="T697" s="123"/>
      <c r="U697" s="124"/>
      <c r="V697" s="124"/>
      <c r="W697" s="124"/>
      <c r="X697" s="124"/>
      <c r="Y697" s="124"/>
      <c r="Z697" s="124"/>
      <c r="AA697" s="124"/>
      <c r="AB697" s="124"/>
      <c r="AC697" s="124"/>
      <c r="AD697" s="124"/>
      <c r="AE697" s="124"/>
      <c r="AF697" s="124"/>
      <c r="AG697" s="124"/>
      <c r="AH697" s="124"/>
    </row>
    <row r="698" spans="1:34" x14ac:dyDescent="0.3">
      <c r="A698" s="134" t="s">
        <v>368</v>
      </c>
      <c r="B698" s="134" t="s">
        <v>331</v>
      </c>
      <c r="C698" s="134">
        <v>101834</v>
      </c>
      <c r="D698" s="137">
        <v>44330</v>
      </c>
      <c r="E698" s="138">
        <v>188.94210259804501</v>
      </c>
      <c r="F698" s="138">
        <v>-0.36859999999999998</v>
      </c>
      <c r="G698" s="138">
        <v>-1.2768999999999999</v>
      </c>
      <c r="H698" s="138">
        <v>-1.0095000000000001</v>
      </c>
      <c r="I698" s="138">
        <v>0.217</v>
      </c>
      <c r="J698" s="138">
        <v>1.1456</v>
      </c>
      <c r="K698" s="138">
        <v>-2.8658999999999999</v>
      </c>
      <c r="L698" s="138">
        <v>15.3363</v>
      </c>
      <c r="M698" s="138">
        <v>30.152200000000001</v>
      </c>
      <c r="N698" s="138">
        <v>57.584200000000003</v>
      </c>
      <c r="O698" s="138">
        <v>8.2220999999999993</v>
      </c>
      <c r="P698" s="138">
        <v>12.2661</v>
      </c>
      <c r="Q698" s="138">
        <v>17.584599999999998</v>
      </c>
      <c r="R698" s="138">
        <v>12.747400000000001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39" t="s">
        <v>27</v>
      </c>
      <c r="B699" s="134"/>
      <c r="C699" s="134"/>
      <c r="D699" s="134"/>
      <c r="E699" s="134"/>
      <c r="F699" s="140">
        <v>-0.59876060606060588</v>
      </c>
      <c r="G699" s="140">
        <v>-1.3565462121212117</v>
      </c>
      <c r="H699" s="140">
        <v>-0.52049924242424239</v>
      </c>
      <c r="I699" s="140">
        <v>0.96135227272727275</v>
      </c>
      <c r="J699" s="140">
        <v>3.3103772727272718</v>
      </c>
      <c r="K699" s="140">
        <v>1.5726439393939398</v>
      </c>
      <c r="L699" s="140">
        <v>23.677358333333324</v>
      </c>
      <c r="M699" s="140">
        <v>37.819929545454542</v>
      </c>
      <c r="N699" s="140">
        <v>68.210953030303017</v>
      </c>
      <c r="O699" s="140">
        <v>9.3410075000000052</v>
      </c>
      <c r="P699" s="140">
        <v>14.280528888888893</v>
      </c>
      <c r="Q699" s="140">
        <v>13.301955303030306</v>
      </c>
      <c r="R699" s="140">
        <v>18.493846093749994</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39" t="s">
        <v>408</v>
      </c>
      <c r="B700" s="134"/>
      <c r="C700" s="134"/>
      <c r="D700" s="134"/>
      <c r="E700" s="134"/>
      <c r="F700" s="140">
        <v>-0.61765000000000003</v>
      </c>
      <c r="G700" s="140">
        <v>-1.3995</v>
      </c>
      <c r="H700" s="140">
        <v>-0.77984999999999993</v>
      </c>
      <c r="I700" s="140">
        <v>0.55610000000000004</v>
      </c>
      <c r="J700" s="140">
        <v>2.68425</v>
      </c>
      <c r="K700" s="140">
        <v>-0.25345000000000001</v>
      </c>
      <c r="L700" s="140">
        <v>21.68985</v>
      </c>
      <c r="M700" s="140">
        <v>35.965850000000003</v>
      </c>
      <c r="N700" s="140">
        <v>64.527100000000004</v>
      </c>
      <c r="O700" s="140">
        <v>8.75535</v>
      </c>
      <c r="P700" s="140">
        <v>13.770799999999999</v>
      </c>
      <c r="Q700" s="140">
        <v>13.593299999999999</v>
      </c>
      <c r="R700" s="140">
        <v>16.42745</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8"/>
      <c r="B701" s="128"/>
      <c r="C701" s="128"/>
      <c r="D701" s="130"/>
      <c r="E701" s="131"/>
      <c r="F701" s="131"/>
      <c r="G701" s="131"/>
      <c r="H701" s="131"/>
      <c r="I701" s="131"/>
      <c r="J701" s="131"/>
      <c r="K701" s="131"/>
      <c r="L701" s="131"/>
      <c r="M701" s="131"/>
      <c r="N701" s="131"/>
      <c r="O701" s="131"/>
      <c r="P701" s="131"/>
      <c r="Q701" s="131"/>
      <c r="R701" s="131"/>
      <c r="S701" s="119"/>
      <c r="T701" s="119"/>
      <c r="U701" s="119"/>
      <c r="V701" s="119"/>
      <c r="W701" s="119"/>
      <c r="X701" s="119"/>
      <c r="Y701" s="119"/>
      <c r="Z701" s="119"/>
      <c r="AA701" s="119"/>
      <c r="AB701" s="119"/>
      <c r="AC701" s="119"/>
      <c r="AD701" s="119"/>
      <c r="AE701" s="119"/>
      <c r="AF701" s="119"/>
      <c r="AG701" s="119"/>
      <c r="AH701" s="119"/>
    </row>
    <row r="702" spans="1:34" x14ac:dyDescent="0.3">
      <c r="A702" s="136" t="s">
        <v>776</v>
      </c>
      <c r="B702" s="136"/>
      <c r="C702" s="136"/>
      <c r="D702" s="136"/>
      <c r="E702" s="136"/>
      <c r="F702" s="136"/>
      <c r="G702" s="136"/>
      <c r="H702" s="136"/>
      <c r="I702" s="136"/>
      <c r="J702" s="136"/>
      <c r="K702" s="136"/>
      <c r="L702" s="136"/>
      <c r="M702" s="136"/>
      <c r="N702" s="136"/>
      <c r="O702" s="136"/>
      <c r="P702" s="136"/>
      <c r="Q702" s="136"/>
      <c r="R702" s="136"/>
      <c r="S702" s="122"/>
      <c r="T702" s="122"/>
      <c r="U702" s="122"/>
      <c r="V702" s="122"/>
      <c r="W702" s="122"/>
      <c r="X702" s="122"/>
      <c r="Y702" s="122"/>
      <c r="Z702" s="122"/>
      <c r="AA702" s="122"/>
      <c r="AB702" s="122"/>
      <c r="AC702" s="122"/>
      <c r="AD702" s="122"/>
      <c r="AE702" s="122"/>
      <c r="AF702" s="122"/>
      <c r="AG702" s="122"/>
      <c r="AH702" s="122"/>
    </row>
    <row r="703" spans="1:34" x14ac:dyDescent="0.3">
      <c r="A703" s="134" t="s">
        <v>777</v>
      </c>
      <c r="B703" s="134" t="s">
        <v>778</v>
      </c>
      <c r="C703" s="134">
        <v>132180</v>
      </c>
      <c r="D703" s="137">
        <v>44330</v>
      </c>
      <c r="E703" s="138">
        <v>29.434699999999999</v>
      </c>
      <c r="F703" s="138">
        <v>-0.504</v>
      </c>
      <c r="G703" s="138">
        <v>-1.0864</v>
      </c>
      <c r="H703" s="138">
        <v>-0.72150000000000003</v>
      </c>
      <c r="I703" s="138">
        <v>0.36959999999999998</v>
      </c>
      <c r="J703" s="138">
        <v>2.516</v>
      </c>
      <c r="K703" s="138">
        <v>-0.4778</v>
      </c>
      <c r="L703" s="138">
        <v>13.6975</v>
      </c>
      <c r="M703" s="138">
        <v>23.248000000000001</v>
      </c>
      <c r="N703" s="138">
        <v>40.071199999999997</v>
      </c>
      <c r="O703" s="138">
        <v>9.8737999999999992</v>
      </c>
      <c r="P703" s="138">
        <v>11.919</v>
      </c>
      <c r="Q703" s="138">
        <v>11.373900000000001</v>
      </c>
      <c r="R703" s="138">
        <v>15.7539</v>
      </c>
      <c r="S703" s="120"/>
      <c r="T703" s="123"/>
      <c r="U703" s="124"/>
      <c r="V703" s="124"/>
      <c r="W703" s="124"/>
      <c r="X703" s="124"/>
      <c r="Y703" s="124"/>
      <c r="Z703" s="124"/>
      <c r="AA703" s="124"/>
      <c r="AB703" s="124"/>
      <c r="AC703" s="124"/>
      <c r="AD703" s="124"/>
      <c r="AE703" s="124"/>
      <c r="AF703" s="124"/>
      <c r="AG703" s="124"/>
      <c r="AH703" s="124"/>
    </row>
    <row r="704" spans="1:34" x14ac:dyDescent="0.3">
      <c r="A704" s="134" t="s">
        <v>777</v>
      </c>
      <c r="B704" s="134" t="s">
        <v>779</v>
      </c>
      <c r="C704" s="134">
        <v>132186</v>
      </c>
      <c r="D704" s="137">
        <v>44330</v>
      </c>
      <c r="E704" s="138">
        <v>31.2547</v>
      </c>
      <c r="F704" s="138">
        <v>-0.49819999999999998</v>
      </c>
      <c r="G704" s="138">
        <v>-1.0777000000000001</v>
      </c>
      <c r="H704" s="138">
        <v>-0.70150000000000001</v>
      </c>
      <c r="I704" s="138">
        <v>0.4103</v>
      </c>
      <c r="J704" s="138">
        <v>2.6114000000000002</v>
      </c>
      <c r="K704" s="138">
        <v>-0.2276</v>
      </c>
      <c r="L704" s="138">
        <v>14.3361</v>
      </c>
      <c r="M704" s="138">
        <v>24.299399999999999</v>
      </c>
      <c r="N704" s="138">
        <v>41.494399999999999</v>
      </c>
      <c r="O704" s="138">
        <v>10.832800000000001</v>
      </c>
      <c r="P704" s="138">
        <v>12.843400000000001</v>
      </c>
      <c r="Q704" s="138">
        <v>12.6945</v>
      </c>
      <c r="R704" s="138">
        <v>16.833600000000001</v>
      </c>
      <c r="S704" s="120"/>
      <c r="T704" s="123"/>
      <c r="U704" s="124"/>
      <c r="V704" s="124"/>
      <c r="W704" s="124"/>
      <c r="X704" s="124"/>
      <c r="Y704" s="124"/>
      <c r="Z704" s="124"/>
      <c r="AA704" s="124"/>
      <c r="AB704" s="124"/>
      <c r="AC704" s="124"/>
      <c r="AD704" s="124"/>
      <c r="AE704" s="124"/>
      <c r="AF704" s="124"/>
      <c r="AG704" s="124"/>
      <c r="AH704" s="124"/>
    </row>
    <row r="705" spans="1:34" x14ac:dyDescent="0.3">
      <c r="A705" s="134" t="s">
        <v>777</v>
      </c>
      <c r="B705" s="134" t="s">
        <v>780</v>
      </c>
      <c r="C705" s="134">
        <v>102107</v>
      </c>
      <c r="D705" s="137">
        <v>44330</v>
      </c>
      <c r="E705" s="138">
        <v>101.6585</v>
      </c>
      <c r="F705" s="138">
        <v>-0.71360000000000001</v>
      </c>
      <c r="G705" s="138">
        <v>-1.2128000000000001</v>
      </c>
      <c r="H705" s="138">
        <v>-7.3400000000000007E-2</v>
      </c>
      <c r="I705" s="138">
        <v>1.5969</v>
      </c>
      <c r="J705" s="138">
        <v>4.8064999999999998</v>
      </c>
      <c r="K705" s="138">
        <v>0.81899999999999995</v>
      </c>
      <c r="L705" s="138">
        <v>22.863499999999998</v>
      </c>
      <c r="M705" s="138">
        <v>38.014200000000002</v>
      </c>
      <c r="N705" s="138">
        <v>59.317100000000003</v>
      </c>
      <c r="O705" s="138">
        <v>7.6523000000000003</v>
      </c>
      <c r="P705" s="138">
        <v>10.1776</v>
      </c>
      <c r="Q705" s="138">
        <v>14.2018</v>
      </c>
      <c r="R705" s="138">
        <v>12.6441</v>
      </c>
      <c r="S705" s="120"/>
      <c r="T705" s="123"/>
      <c r="U705" s="124"/>
      <c r="V705" s="124"/>
      <c r="W705" s="124"/>
      <c r="X705" s="124"/>
      <c r="Y705" s="124"/>
      <c r="Z705" s="124"/>
      <c r="AA705" s="124"/>
      <c r="AB705" s="124"/>
      <c r="AC705" s="124"/>
      <c r="AD705" s="124"/>
      <c r="AE705" s="124"/>
      <c r="AF705" s="124"/>
      <c r="AG705" s="124"/>
      <c r="AH705" s="124"/>
    </row>
    <row r="706" spans="1:34" x14ac:dyDescent="0.3">
      <c r="A706" s="134" t="s">
        <v>777</v>
      </c>
      <c r="B706" s="134" t="s">
        <v>781</v>
      </c>
      <c r="C706" s="134">
        <v>118512</v>
      </c>
      <c r="D706" s="137">
        <v>44330</v>
      </c>
      <c r="E706" s="138">
        <v>105.8013</v>
      </c>
      <c r="F706" s="138">
        <v>-0.71150000000000002</v>
      </c>
      <c r="G706" s="138">
        <v>-1.2096</v>
      </c>
      <c r="H706" s="138">
        <v>-6.5799999999999997E-2</v>
      </c>
      <c r="I706" s="138">
        <v>1.6124000000000001</v>
      </c>
      <c r="J706" s="138">
        <v>4.843</v>
      </c>
      <c r="K706" s="138">
        <v>0.93430000000000002</v>
      </c>
      <c r="L706" s="138">
        <v>23.191600000000001</v>
      </c>
      <c r="M706" s="138">
        <v>38.654299999999999</v>
      </c>
      <c r="N706" s="138">
        <v>60.4557</v>
      </c>
      <c r="O706" s="138">
        <v>8.2639999999999993</v>
      </c>
      <c r="P706" s="138">
        <v>10.7378</v>
      </c>
      <c r="Q706" s="138">
        <v>11.6739</v>
      </c>
      <c r="R706" s="138">
        <v>13.3659</v>
      </c>
      <c r="S706" s="120"/>
      <c r="T706" s="123"/>
      <c r="U706" s="124"/>
      <c r="V706" s="124"/>
      <c r="W706" s="124"/>
      <c r="X706" s="124"/>
      <c r="Y706" s="124"/>
      <c r="Z706" s="124"/>
      <c r="AA706" s="124"/>
      <c r="AB706" s="124"/>
      <c r="AC706" s="124"/>
      <c r="AD706" s="124"/>
      <c r="AE706" s="124"/>
      <c r="AF706" s="124"/>
      <c r="AG706" s="124"/>
      <c r="AH706" s="124"/>
    </row>
    <row r="707" spans="1:34" x14ac:dyDescent="0.3">
      <c r="A707" s="134" t="s">
        <v>777</v>
      </c>
      <c r="B707" s="134" t="s">
        <v>782</v>
      </c>
      <c r="C707" s="134">
        <v>102109</v>
      </c>
      <c r="D707" s="137">
        <v>44330</v>
      </c>
      <c r="E707" s="138">
        <v>68.331999999999994</v>
      </c>
      <c r="F707" s="138">
        <v>-0.48899999999999999</v>
      </c>
      <c r="G707" s="138">
        <v>-0.8337</v>
      </c>
      <c r="H707" s="138">
        <v>-3.6600000000000001E-2</v>
      </c>
      <c r="I707" s="138">
        <v>1.7925</v>
      </c>
      <c r="J707" s="138">
        <v>4.1181000000000001</v>
      </c>
      <c r="K707" s="138">
        <v>2.4207000000000001</v>
      </c>
      <c r="L707" s="138">
        <v>21.448699999999999</v>
      </c>
      <c r="M707" s="138">
        <v>32.568899999999999</v>
      </c>
      <c r="N707" s="138">
        <v>48.1738</v>
      </c>
      <c r="O707" s="138">
        <v>5.7371999999999996</v>
      </c>
      <c r="P707" s="138">
        <v>8.2218999999999998</v>
      </c>
      <c r="Q707" s="138">
        <v>11.6333</v>
      </c>
      <c r="R707" s="138">
        <v>8.0276999999999994</v>
      </c>
      <c r="S707" s="120"/>
      <c r="T707" s="123"/>
      <c r="U707" s="124"/>
      <c r="V707" s="124"/>
      <c r="W707" s="124"/>
      <c r="X707" s="124"/>
      <c r="Y707" s="124"/>
      <c r="Z707" s="124"/>
      <c r="AA707" s="124"/>
      <c r="AB707" s="124"/>
      <c r="AC707" s="124"/>
      <c r="AD707" s="124"/>
      <c r="AE707" s="124"/>
      <c r="AF707" s="124"/>
      <c r="AG707" s="124"/>
      <c r="AH707" s="124"/>
    </row>
    <row r="708" spans="1:34" x14ac:dyDescent="0.3">
      <c r="A708" s="134" t="s">
        <v>777</v>
      </c>
      <c r="B708" s="134" t="s">
        <v>783</v>
      </c>
      <c r="C708" s="134">
        <v>118514</v>
      </c>
      <c r="D708" s="137">
        <v>44330</v>
      </c>
      <c r="E708" s="138">
        <v>71.751800000000003</v>
      </c>
      <c r="F708" s="138">
        <v>-0.48649999999999999</v>
      </c>
      <c r="G708" s="138">
        <v>-0.82979999999999998</v>
      </c>
      <c r="H708" s="138">
        <v>-2.7400000000000001E-2</v>
      </c>
      <c r="I708" s="138">
        <v>1.8110999999999999</v>
      </c>
      <c r="J708" s="138">
        <v>4.1619000000000002</v>
      </c>
      <c r="K708" s="138">
        <v>2.5514000000000001</v>
      </c>
      <c r="L708" s="138">
        <v>21.783100000000001</v>
      </c>
      <c r="M708" s="138">
        <v>33.167200000000001</v>
      </c>
      <c r="N708" s="138">
        <v>49.158799999999999</v>
      </c>
      <c r="O708" s="138">
        <v>6.3906999999999998</v>
      </c>
      <c r="P708" s="138">
        <v>8.9069000000000003</v>
      </c>
      <c r="Q708" s="138">
        <v>10.024800000000001</v>
      </c>
      <c r="R708" s="138">
        <v>8.6884999999999994</v>
      </c>
      <c r="S708" s="120"/>
      <c r="T708" s="123"/>
      <c r="U708" s="124"/>
      <c r="V708" s="124"/>
      <c r="W708" s="124"/>
      <c r="X708" s="124"/>
      <c r="Y708" s="124"/>
      <c r="Z708" s="124"/>
      <c r="AA708" s="124"/>
      <c r="AB708" s="124"/>
      <c r="AC708" s="124"/>
      <c r="AD708" s="124"/>
      <c r="AE708" s="124"/>
      <c r="AF708" s="124"/>
      <c r="AG708" s="124"/>
      <c r="AH708" s="124"/>
    </row>
    <row r="709" spans="1:34" x14ac:dyDescent="0.3">
      <c r="A709" s="134" t="s">
        <v>777</v>
      </c>
      <c r="B709" s="134" t="s">
        <v>784</v>
      </c>
      <c r="C709" s="134">
        <v>129065</v>
      </c>
      <c r="D709" s="137">
        <v>44330</v>
      </c>
      <c r="E709" s="138">
        <v>22.671800000000001</v>
      </c>
      <c r="F709" s="138">
        <v>-0.38229999999999997</v>
      </c>
      <c r="G709" s="138">
        <v>-0.84319999999999995</v>
      </c>
      <c r="H709" s="138">
        <v>-0.70989999999999998</v>
      </c>
      <c r="I709" s="138">
        <v>4.3700000000000003E-2</v>
      </c>
      <c r="J709" s="138">
        <v>2.2136</v>
      </c>
      <c r="K709" s="138">
        <v>-2.61</v>
      </c>
      <c r="L709" s="138">
        <v>14.3718</v>
      </c>
      <c r="M709" s="138">
        <v>28.706600000000002</v>
      </c>
      <c r="N709" s="138">
        <v>52.6813</v>
      </c>
      <c r="O709" s="138">
        <v>7.9151999999999996</v>
      </c>
      <c r="P709" s="138">
        <v>11.789199999999999</v>
      </c>
      <c r="Q709" s="138">
        <v>12.322699999999999</v>
      </c>
      <c r="R709" s="138">
        <v>14.686199999999999</v>
      </c>
      <c r="S709" s="120" t="s">
        <v>2005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34" t="s">
        <v>777</v>
      </c>
      <c r="B710" s="134" t="s">
        <v>785</v>
      </c>
      <c r="C710" s="134">
        <v>129200</v>
      </c>
      <c r="D710" s="137">
        <v>44330</v>
      </c>
      <c r="E710" s="138">
        <v>23.146000000000001</v>
      </c>
      <c r="F710" s="138">
        <v>-0.3805</v>
      </c>
      <c r="G710" s="138">
        <v>-0.84009999999999996</v>
      </c>
      <c r="H710" s="138">
        <v>-0.70309999999999995</v>
      </c>
      <c r="I710" s="138">
        <v>5.7099999999999998E-2</v>
      </c>
      <c r="J710" s="138">
        <v>2.2454000000000001</v>
      </c>
      <c r="K710" s="138">
        <v>-2.5251000000000001</v>
      </c>
      <c r="L710" s="138">
        <v>14.5722</v>
      </c>
      <c r="M710" s="138">
        <v>29.047000000000001</v>
      </c>
      <c r="N710" s="138">
        <v>53.224899999999998</v>
      </c>
      <c r="O710" s="138">
        <v>8.2675000000000001</v>
      </c>
      <c r="P710" s="138">
        <v>12.129200000000001</v>
      </c>
      <c r="Q710" s="138">
        <v>12.6533</v>
      </c>
      <c r="R710" s="138">
        <v>15.091699999999999</v>
      </c>
      <c r="S710" s="120" t="s">
        <v>2005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34" t="s">
        <v>777</v>
      </c>
      <c r="B711" s="134" t="s">
        <v>786</v>
      </c>
      <c r="C711" s="134">
        <v>129191</v>
      </c>
      <c r="D711" s="137">
        <v>44330</v>
      </c>
      <c r="E711" s="138">
        <v>21.279900000000001</v>
      </c>
      <c r="F711" s="138">
        <v>-0.31530000000000002</v>
      </c>
      <c r="G711" s="138">
        <v>-0.69120000000000004</v>
      </c>
      <c r="H711" s="138">
        <v>-0.58030000000000004</v>
      </c>
      <c r="I711" s="138">
        <v>8.6099999999999996E-2</v>
      </c>
      <c r="J711" s="138">
        <v>1.9220999999999999</v>
      </c>
      <c r="K711" s="138">
        <v>-1.9480999999999999</v>
      </c>
      <c r="L711" s="138">
        <v>11.808199999999999</v>
      </c>
      <c r="M711" s="138">
        <v>23.350300000000001</v>
      </c>
      <c r="N711" s="138">
        <v>43.332799999999999</v>
      </c>
      <c r="O711" s="138">
        <v>7.8064999999999998</v>
      </c>
      <c r="P711" s="138">
        <v>10.826599999999999</v>
      </c>
      <c r="Q711" s="138">
        <v>11.3169</v>
      </c>
      <c r="R711" s="138">
        <v>13.253500000000001</v>
      </c>
      <c r="S711" s="120"/>
      <c r="T711" s="123"/>
      <c r="U711" s="124"/>
      <c r="V711" s="124"/>
      <c r="W711" s="124"/>
      <c r="X711" s="124"/>
      <c r="Y711" s="124"/>
      <c r="Z711" s="124"/>
      <c r="AA711" s="124"/>
      <c r="AB711" s="124"/>
      <c r="AC711" s="124"/>
      <c r="AD711" s="124"/>
      <c r="AE711" s="124"/>
      <c r="AF711" s="124"/>
      <c r="AG711" s="124"/>
      <c r="AH711" s="124"/>
    </row>
    <row r="712" spans="1:34" x14ac:dyDescent="0.3">
      <c r="A712" s="134" t="s">
        <v>777</v>
      </c>
      <c r="B712" s="134" t="s">
        <v>787</v>
      </c>
      <c r="C712" s="134">
        <v>129193</v>
      </c>
      <c r="D712" s="137">
        <v>44330</v>
      </c>
      <c r="E712" s="138">
        <v>21.818300000000001</v>
      </c>
      <c r="F712" s="138">
        <v>-0.31209999999999999</v>
      </c>
      <c r="G712" s="138">
        <v>-0.68640000000000001</v>
      </c>
      <c r="H712" s="138">
        <v>-0.56920000000000004</v>
      </c>
      <c r="I712" s="138">
        <v>0.10829999999999999</v>
      </c>
      <c r="J712" s="138">
        <v>1.9742</v>
      </c>
      <c r="K712" s="138">
        <v>-1.8047</v>
      </c>
      <c r="L712" s="138">
        <v>12.135999999999999</v>
      </c>
      <c r="M712" s="138">
        <v>23.893699999999999</v>
      </c>
      <c r="N712" s="138">
        <v>44.178899999999999</v>
      </c>
      <c r="O712" s="138">
        <v>8.3422000000000001</v>
      </c>
      <c r="P712" s="138">
        <v>11.267899999999999</v>
      </c>
      <c r="Q712" s="138">
        <v>11.7125</v>
      </c>
      <c r="R712" s="138">
        <v>13.939500000000001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34" t="s">
        <v>777</v>
      </c>
      <c r="B713" s="134" t="s">
        <v>788</v>
      </c>
      <c r="C713" s="134">
        <v>143904</v>
      </c>
      <c r="D713" s="137">
        <v>44330</v>
      </c>
      <c r="E713" s="138">
        <v>11.074400000000001</v>
      </c>
      <c r="F713" s="138">
        <v>-0.34549999999999997</v>
      </c>
      <c r="G713" s="138">
        <v>-1.3408</v>
      </c>
      <c r="H713" s="138">
        <v>2.5246</v>
      </c>
      <c r="I713" s="138">
        <v>4.7313999999999998</v>
      </c>
      <c r="J713" s="138">
        <v>10.8537</v>
      </c>
      <c r="K713" s="138">
        <v>3.5872000000000002</v>
      </c>
      <c r="L713" s="138">
        <v>33.701999999999998</v>
      </c>
      <c r="M713" s="138">
        <v>41.040999999999997</v>
      </c>
      <c r="N713" s="138">
        <v>63.327199999999998</v>
      </c>
      <c r="O713" s="138"/>
      <c r="P713" s="138"/>
      <c r="Q713" s="138">
        <v>3.6112000000000002</v>
      </c>
      <c r="R713" s="138">
        <v>1.6822999999999999</v>
      </c>
      <c r="S713" s="120"/>
      <c r="T713" s="123"/>
      <c r="U713" s="124"/>
      <c r="V713" s="124"/>
      <c r="W713" s="124"/>
      <c r="X713" s="124"/>
      <c r="Y713" s="124"/>
      <c r="Z713" s="124"/>
      <c r="AA713" s="124"/>
      <c r="AB713" s="124"/>
      <c r="AC713" s="124"/>
      <c r="AD713" s="124"/>
      <c r="AE713" s="124"/>
      <c r="AF713" s="124"/>
      <c r="AG713" s="124"/>
      <c r="AH713" s="124"/>
    </row>
    <row r="714" spans="1:34" x14ac:dyDescent="0.3">
      <c r="A714" s="134" t="s">
        <v>777</v>
      </c>
      <c r="B714" s="134" t="s">
        <v>789</v>
      </c>
      <c r="C714" s="134">
        <v>143903</v>
      </c>
      <c r="D714" s="137">
        <v>44330</v>
      </c>
      <c r="E714" s="138">
        <v>11.074400000000001</v>
      </c>
      <c r="F714" s="138">
        <v>-0.34549999999999997</v>
      </c>
      <c r="G714" s="138">
        <v>-1.3399000000000001</v>
      </c>
      <c r="H714" s="138">
        <v>2.5255999999999998</v>
      </c>
      <c r="I714" s="138">
        <v>4.7324000000000002</v>
      </c>
      <c r="J714" s="138">
        <v>10.8537</v>
      </c>
      <c r="K714" s="138">
        <v>3.5872000000000002</v>
      </c>
      <c r="L714" s="138">
        <v>33.701999999999998</v>
      </c>
      <c r="M714" s="138">
        <v>41.040999999999997</v>
      </c>
      <c r="N714" s="138">
        <v>63.327199999999998</v>
      </c>
      <c r="O714" s="138"/>
      <c r="P714" s="138"/>
      <c r="Q714" s="138">
        <v>3.6112000000000002</v>
      </c>
      <c r="R714" s="138">
        <v>1.6822999999999999</v>
      </c>
      <c r="S714" s="120"/>
      <c r="T714" s="123"/>
      <c r="U714" s="124"/>
      <c r="V714" s="124"/>
      <c r="W714" s="124"/>
      <c r="X714" s="124"/>
      <c r="Y714" s="124"/>
      <c r="Z714" s="124"/>
      <c r="AA714" s="124"/>
      <c r="AB714" s="124"/>
      <c r="AC714" s="124"/>
      <c r="AD714" s="124"/>
      <c r="AE714" s="124"/>
      <c r="AF714" s="124"/>
      <c r="AG714" s="124"/>
      <c r="AH714" s="124"/>
    </row>
    <row r="715" spans="1:34" x14ac:dyDescent="0.3">
      <c r="A715" s="134" t="s">
        <v>777</v>
      </c>
      <c r="B715" s="134" t="s">
        <v>790</v>
      </c>
      <c r="C715" s="134">
        <v>148033</v>
      </c>
      <c r="D715" s="137">
        <v>44330</v>
      </c>
      <c r="E715" s="138">
        <v>13.787100000000001</v>
      </c>
      <c r="F715" s="138">
        <v>-1.2591000000000001</v>
      </c>
      <c r="G715" s="138">
        <v>-1.7242999999999999</v>
      </c>
      <c r="H715" s="138">
        <v>0.94010000000000005</v>
      </c>
      <c r="I715" s="138">
        <v>3.71</v>
      </c>
      <c r="J715" s="138">
        <v>8.6805000000000003</v>
      </c>
      <c r="K715" s="138">
        <v>8.0129999999999999</v>
      </c>
      <c r="L715" s="138">
        <v>33.926900000000003</v>
      </c>
      <c r="M715" s="138">
        <v>44.482500000000002</v>
      </c>
      <c r="N715" s="138">
        <v>75.270099999999999</v>
      </c>
      <c r="O715" s="138"/>
      <c r="P715" s="138"/>
      <c r="Q715" s="138">
        <v>30.213699999999999</v>
      </c>
      <c r="R715" s="138"/>
      <c r="S715" s="120"/>
      <c r="T715" s="123"/>
      <c r="U715" s="124"/>
      <c r="V715" s="124"/>
      <c r="W715" s="124"/>
      <c r="X715" s="124"/>
      <c r="Y715" s="124"/>
      <c r="Z715" s="124"/>
      <c r="AA715" s="124"/>
      <c r="AB715" s="124"/>
      <c r="AC715" s="124"/>
      <c r="AD715" s="124"/>
      <c r="AE715" s="124"/>
      <c r="AF715" s="124"/>
      <c r="AG715" s="124"/>
      <c r="AH715" s="124"/>
    </row>
    <row r="716" spans="1:34" x14ac:dyDescent="0.3">
      <c r="A716" s="134" t="s">
        <v>777</v>
      </c>
      <c r="B716" s="134" t="s">
        <v>791</v>
      </c>
      <c r="C716" s="134">
        <v>148035</v>
      </c>
      <c r="D716" s="137">
        <v>44330</v>
      </c>
      <c r="E716" s="138">
        <v>13.939500000000001</v>
      </c>
      <c r="F716" s="138">
        <v>-1.2532000000000001</v>
      </c>
      <c r="G716" s="138">
        <v>-1.7148000000000001</v>
      </c>
      <c r="H716" s="138">
        <v>0.96189999999999998</v>
      </c>
      <c r="I716" s="138">
        <v>3.7496999999999998</v>
      </c>
      <c r="J716" s="138">
        <v>8.7790999999999997</v>
      </c>
      <c r="K716" s="138">
        <v>8.2797000000000001</v>
      </c>
      <c r="L716" s="138">
        <v>34.569299999999998</v>
      </c>
      <c r="M716" s="138">
        <v>45.524500000000003</v>
      </c>
      <c r="N716" s="138">
        <v>76.939899999999994</v>
      </c>
      <c r="O716" s="138"/>
      <c r="P716" s="138"/>
      <c r="Q716" s="138">
        <v>31.395800000000001</v>
      </c>
      <c r="R716" s="138"/>
      <c r="S716" s="120"/>
      <c r="T716" s="123"/>
      <c r="U716" s="124"/>
      <c r="V716" s="124"/>
      <c r="W716" s="124"/>
      <c r="X716" s="124"/>
      <c r="Y716" s="124"/>
      <c r="Z716" s="124"/>
      <c r="AA716" s="124"/>
      <c r="AB716" s="124"/>
      <c r="AC716" s="124"/>
      <c r="AD716" s="124"/>
      <c r="AE716" s="124"/>
      <c r="AF716" s="124"/>
      <c r="AG716" s="124"/>
      <c r="AH716" s="124"/>
    </row>
    <row r="717" spans="1:34" x14ac:dyDescent="0.3">
      <c r="A717" s="134" t="s">
        <v>777</v>
      </c>
      <c r="B717" s="134" t="s">
        <v>792</v>
      </c>
      <c r="C717" s="134">
        <v>102133</v>
      </c>
      <c r="D717" s="137">
        <v>44330</v>
      </c>
      <c r="E717" s="138">
        <v>83.272900000000007</v>
      </c>
      <c r="F717" s="138">
        <v>-0.3251</v>
      </c>
      <c r="G717" s="138">
        <v>-1.0102</v>
      </c>
      <c r="H717" s="138">
        <v>-0.27829999999999999</v>
      </c>
      <c r="I717" s="138">
        <v>1.1802999999999999</v>
      </c>
      <c r="J717" s="138">
        <v>2.4891999999999999</v>
      </c>
      <c r="K717" s="138">
        <v>0.72199999999999998</v>
      </c>
      <c r="L717" s="138">
        <v>21.8748</v>
      </c>
      <c r="M717" s="138">
        <v>35.331099999999999</v>
      </c>
      <c r="N717" s="138">
        <v>63.998899999999999</v>
      </c>
      <c r="O717" s="138">
        <v>9.6880000000000006</v>
      </c>
      <c r="P717" s="138">
        <v>12.0014</v>
      </c>
      <c r="Q717" s="138">
        <v>12.9412</v>
      </c>
      <c r="R717" s="138">
        <v>14.168200000000001</v>
      </c>
      <c r="S717" s="120"/>
      <c r="T717" s="123"/>
      <c r="U717" s="124"/>
      <c r="V717" s="124"/>
      <c r="W717" s="124"/>
      <c r="X717" s="124"/>
      <c r="Y717" s="124"/>
      <c r="Z717" s="124"/>
      <c r="AA717" s="124"/>
      <c r="AB717" s="124"/>
      <c r="AC717" s="124"/>
      <c r="AD717" s="124"/>
      <c r="AE717" s="124"/>
      <c r="AF717" s="124"/>
      <c r="AG717" s="124"/>
      <c r="AH717" s="124"/>
    </row>
    <row r="718" spans="1:34" x14ac:dyDescent="0.3">
      <c r="A718" s="134" t="s">
        <v>777</v>
      </c>
      <c r="B718" s="134" t="s">
        <v>793</v>
      </c>
      <c r="C718" s="134">
        <v>120242</v>
      </c>
      <c r="D718" s="137">
        <v>44330</v>
      </c>
      <c r="E718" s="138">
        <v>86.156999999999996</v>
      </c>
      <c r="F718" s="138">
        <v>-0.32340000000000002</v>
      </c>
      <c r="G718" s="138">
        <v>-1.0077</v>
      </c>
      <c r="H718" s="138">
        <v>-0.27239999999999998</v>
      </c>
      <c r="I718" s="138">
        <v>1.1923999999999999</v>
      </c>
      <c r="J718" s="138">
        <v>2.5173000000000001</v>
      </c>
      <c r="K718" s="138">
        <v>0.8165</v>
      </c>
      <c r="L718" s="138">
        <v>22.122199999999999</v>
      </c>
      <c r="M718" s="138">
        <v>35.732900000000001</v>
      </c>
      <c r="N718" s="138">
        <v>64.613399999999999</v>
      </c>
      <c r="O718" s="138">
        <v>10.0831</v>
      </c>
      <c r="P718" s="138">
        <v>12.402699999999999</v>
      </c>
      <c r="Q718" s="138">
        <v>11.076499999999999</v>
      </c>
      <c r="R718" s="138">
        <v>14.591699999999999</v>
      </c>
      <c r="S718" s="120"/>
      <c r="T718" s="123"/>
      <c r="U718" s="124"/>
      <c r="V718" s="124"/>
      <c r="W718" s="124"/>
      <c r="X718" s="124"/>
      <c r="Y718" s="124"/>
      <c r="Z718" s="124"/>
      <c r="AA718" s="124"/>
      <c r="AB718" s="124"/>
      <c r="AC718" s="124"/>
      <c r="AD718" s="124"/>
      <c r="AE718" s="124"/>
      <c r="AF718" s="124"/>
      <c r="AG718" s="124"/>
      <c r="AH718" s="124"/>
    </row>
    <row r="719" spans="1:34" x14ac:dyDescent="0.3">
      <c r="A719" s="134" t="s">
        <v>777</v>
      </c>
      <c r="B719" s="134" t="s">
        <v>794</v>
      </c>
      <c r="C719" s="134">
        <v>102135</v>
      </c>
      <c r="D719" s="137">
        <v>44330</v>
      </c>
      <c r="E719" s="138">
        <v>107.2608</v>
      </c>
      <c r="F719" s="138">
        <v>-0.88619999999999999</v>
      </c>
      <c r="G719" s="138">
        <v>-1.4149</v>
      </c>
      <c r="H719" s="138">
        <v>0.37640000000000001</v>
      </c>
      <c r="I719" s="138">
        <v>3.5160999999999998</v>
      </c>
      <c r="J719" s="138">
        <v>6.8849</v>
      </c>
      <c r="K719" s="138">
        <v>7.3887999999999998</v>
      </c>
      <c r="L719" s="138">
        <v>39.091999999999999</v>
      </c>
      <c r="M719" s="138">
        <v>45.522199999999998</v>
      </c>
      <c r="N719" s="138">
        <v>78.596000000000004</v>
      </c>
      <c r="O719" s="138">
        <v>15.188800000000001</v>
      </c>
      <c r="P719" s="138">
        <v>14.978</v>
      </c>
      <c r="Q719" s="138">
        <v>14.594799999999999</v>
      </c>
      <c r="R719" s="138">
        <v>24.2743</v>
      </c>
      <c r="S719" s="120"/>
      <c r="T719" s="123"/>
      <c r="U719" s="124"/>
      <c r="V719" s="124"/>
      <c r="W719" s="124"/>
      <c r="X719" s="124"/>
      <c r="Y719" s="124"/>
      <c r="Z719" s="124"/>
      <c r="AA719" s="124"/>
      <c r="AB719" s="124"/>
      <c r="AC719" s="124"/>
      <c r="AD719" s="124"/>
      <c r="AE719" s="124"/>
      <c r="AF719" s="124"/>
      <c r="AG719" s="124"/>
      <c r="AH719" s="124"/>
    </row>
    <row r="720" spans="1:34" x14ac:dyDescent="0.3">
      <c r="A720" s="134" t="s">
        <v>777</v>
      </c>
      <c r="B720" s="134" t="s">
        <v>795</v>
      </c>
      <c r="C720" s="134">
        <v>120700</v>
      </c>
      <c r="D720" s="137">
        <v>44330</v>
      </c>
      <c r="E720" s="138">
        <v>109.1317</v>
      </c>
      <c r="F720" s="138">
        <v>-0.88490000000000002</v>
      </c>
      <c r="G720" s="138">
        <v>-1.4129</v>
      </c>
      <c r="H720" s="138">
        <v>0.38140000000000002</v>
      </c>
      <c r="I720" s="138">
        <v>3.5265</v>
      </c>
      <c r="J720" s="138">
        <v>6.9071999999999996</v>
      </c>
      <c r="K720" s="138">
        <v>7.4819000000000004</v>
      </c>
      <c r="L720" s="138">
        <v>39.308199999999999</v>
      </c>
      <c r="M720" s="138">
        <v>45.8489</v>
      </c>
      <c r="N720" s="138">
        <v>79.128200000000007</v>
      </c>
      <c r="O720" s="138">
        <v>15.511799999999999</v>
      </c>
      <c r="P720" s="138">
        <v>15.2743</v>
      </c>
      <c r="Q720" s="138">
        <v>14.554</v>
      </c>
      <c r="R720" s="138">
        <v>24.5396</v>
      </c>
      <c r="S720" s="120"/>
      <c r="T720" s="123"/>
      <c r="U720" s="124"/>
      <c r="V720" s="124"/>
      <c r="W720" s="124"/>
      <c r="X720" s="124"/>
      <c r="Y720" s="124"/>
      <c r="Z720" s="124"/>
      <c r="AA720" s="124"/>
      <c r="AB720" s="124"/>
      <c r="AC720" s="124"/>
      <c r="AD720" s="124"/>
      <c r="AE720" s="124"/>
      <c r="AF720" s="124"/>
      <c r="AG720" s="124"/>
      <c r="AH720" s="124"/>
    </row>
    <row r="721" spans="1:34" x14ac:dyDescent="0.3">
      <c r="A721" s="134" t="s">
        <v>777</v>
      </c>
      <c r="B721" s="134" t="s">
        <v>796</v>
      </c>
      <c r="C721" s="134">
        <v>118485</v>
      </c>
      <c r="D721" s="137">
        <v>44330</v>
      </c>
      <c r="E721" s="138">
        <v>28.597999999999999</v>
      </c>
      <c r="F721" s="138">
        <v>-0.28139999999999998</v>
      </c>
      <c r="G721" s="138">
        <v>-0.86250000000000004</v>
      </c>
      <c r="H721" s="138">
        <v>-0.60440000000000005</v>
      </c>
      <c r="I721" s="138">
        <v>0.33050000000000002</v>
      </c>
      <c r="J721" s="138">
        <v>2.4445000000000001</v>
      </c>
      <c r="K721" s="138">
        <v>-1.8199000000000001</v>
      </c>
      <c r="L721" s="138">
        <v>12.0291</v>
      </c>
      <c r="M721" s="138">
        <v>20.5029</v>
      </c>
      <c r="N721" s="138">
        <v>42.0383</v>
      </c>
      <c r="O721" s="138">
        <v>6.6824000000000003</v>
      </c>
      <c r="P721" s="138">
        <v>9.2049000000000003</v>
      </c>
      <c r="Q721" s="138">
        <v>9.6149000000000004</v>
      </c>
      <c r="R721" s="138">
        <v>11.591900000000001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34" t="s">
        <v>777</v>
      </c>
      <c r="B722" s="134" t="s">
        <v>797</v>
      </c>
      <c r="C722" s="134">
        <v>112332</v>
      </c>
      <c r="D722" s="137">
        <v>44330</v>
      </c>
      <c r="E722" s="138">
        <v>27.2776</v>
      </c>
      <c r="F722" s="138">
        <v>-0.28549999999999998</v>
      </c>
      <c r="G722" s="138">
        <v>-0.86890000000000001</v>
      </c>
      <c r="H722" s="138">
        <v>-0.61970000000000003</v>
      </c>
      <c r="I722" s="138">
        <v>0.3</v>
      </c>
      <c r="J722" s="138">
        <v>2.3734000000000002</v>
      </c>
      <c r="K722" s="138">
        <v>-2.0257000000000001</v>
      </c>
      <c r="L722" s="138">
        <v>11.5402</v>
      </c>
      <c r="M722" s="138">
        <v>19.7347</v>
      </c>
      <c r="N722" s="138">
        <v>40.850900000000003</v>
      </c>
      <c r="O722" s="138">
        <v>5.7587000000000002</v>
      </c>
      <c r="P722" s="138">
        <v>8.4018999999999995</v>
      </c>
      <c r="Q722" s="138">
        <v>9.3208000000000002</v>
      </c>
      <c r="R722" s="138">
        <v>10.636900000000001</v>
      </c>
      <c r="S722" s="120"/>
      <c r="T722" s="123"/>
      <c r="U722" s="124"/>
      <c r="V722" s="124"/>
      <c r="W722" s="124"/>
      <c r="X722" s="124"/>
      <c r="Y722" s="124"/>
      <c r="Z722" s="124"/>
      <c r="AA722" s="124"/>
      <c r="AB722" s="124"/>
      <c r="AC722" s="124"/>
      <c r="AD722" s="124"/>
      <c r="AE722" s="124"/>
      <c r="AF722" s="124"/>
      <c r="AG722" s="124"/>
      <c r="AH722" s="124"/>
    </row>
    <row r="723" spans="1:34" x14ac:dyDescent="0.3">
      <c r="A723" s="134" t="s">
        <v>777</v>
      </c>
      <c r="B723" s="134" t="s">
        <v>798</v>
      </c>
      <c r="C723" s="134">
        <v>146513</v>
      </c>
      <c r="D723" s="137">
        <v>44330</v>
      </c>
      <c r="E723" s="138">
        <v>13.170400000000001</v>
      </c>
      <c r="F723" s="138">
        <v>-1.3593999999999999</v>
      </c>
      <c r="G723" s="138">
        <v>-1.0102</v>
      </c>
      <c r="H723" s="138">
        <v>0.27410000000000001</v>
      </c>
      <c r="I723" s="138">
        <v>2.8664000000000001</v>
      </c>
      <c r="J723" s="138">
        <v>5.1504000000000003</v>
      </c>
      <c r="K723" s="138">
        <v>3.5522999999999998</v>
      </c>
      <c r="L723" s="138">
        <v>22.814699999999998</v>
      </c>
      <c r="M723" s="138">
        <v>30.893799999999999</v>
      </c>
      <c r="N723" s="138">
        <v>52.900599999999997</v>
      </c>
      <c r="O723" s="138"/>
      <c r="P723" s="138"/>
      <c r="Q723" s="138">
        <v>13.4237</v>
      </c>
      <c r="R723" s="138">
        <v>17.5852</v>
      </c>
      <c r="S723" s="120"/>
      <c r="T723" s="123"/>
      <c r="U723" s="124"/>
      <c r="V723" s="124"/>
      <c r="W723" s="124"/>
      <c r="X723" s="124"/>
      <c r="Y723" s="124"/>
      <c r="Z723" s="124"/>
      <c r="AA723" s="124"/>
      <c r="AB723" s="124"/>
      <c r="AC723" s="124"/>
      <c r="AD723" s="124"/>
      <c r="AE723" s="124"/>
      <c r="AF723" s="124"/>
      <c r="AG723" s="124"/>
      <c r="AH723" s="124"/>
    </row>
    <row r="724" spans="1:34" x14ac:dyDescent="0.3">
      <c r="A724" s="134" t="s">
        <v>777</v>
      </c>
      <c r="B724" s="134" t="s">
        <v>799</v>
      </c>
      <c r="C724" s="134">
        <v>146514</v>
      </c>
      <c r="D724" s="137">
        <v>44330</v>
      </c>
      <c r="E724" s="138">
        <v>13.0931</v>
      </c>
      <c r="F724" s="138">
        <v>-1.3613</v>
      </c>
      <c r="G724" s="138">
        <v>-1.0123</v>
      </c>
      <c r="H724" s="138">
        <v>0.26879999999999998</v>
      </c>
      <c r="I724" s="138">
        <v>2.8555000000000001</v>
      </c>
      <c r="J724" s="138">
        <v>5.1275000000000004</v>
      </c>
      <c r="K724" s="138">
        <v>3.484</v>
      </c>
      <c r="L724" s="138">
        <v>22.662299999999998</v>
      </c>
      <c r="M724" s="138">
        <v>30.639700000000001</v>
      </c>
      <c r="N724" s="138">
        <v>52.486499999999999</v>
      </c>
      <c r="O724" s="138"/>
      <c r="P724" s="138"/>
      <c r="Q724" s="138">
        <v>13.1187</v>
      </c>
      <c r="R724" s="138">
        <v>17.2807</v>
      </c>
      <c r="S724" s="120"/>
      <c r="T724" s="123"/>
      <c r="U724" s="124"/>
      <c r="V724" s="124"/>
      <c r="W724" s="124"/>
      <c r="X724" s="124"/>
      <c r="Y724" s="124"/>
      <c r="Z724" s="124"/>
      <c r="AA724" s="124"/>
      <c r="AB724" s="124"/>
      <c r="AC724" s="124"/>
      <c r="AD724" s="124"/>
      <c r="AE724" s="124"/>
      <c r="AF724" s="124"/>
      <c r="AG724" s="124"/>
      <c r="AH724" s="124"/>
    </row>
    <row r="725" spans="1:34" x14ac:dyDescent="0.3">
      <c r="A725" s="134" t="s">
        <v>777</v>
      </c>
      <c r="B725" s="134" t="s">
        <v>800</v>
      </c>
      <c r="C725" s="134">
        <v>112039</v>
      </c>
      <c r="D725" s="137">
        <v>44330</v>
      </c>
      <c r="E725" s="138">
        <v>44.832999999999998</v>
      </c>
      <c r="F725" s="138">
        <v>-0.66249999999999998</v>
      </c>
      <c r="G725" s="138">
        <v>-1.5589999999999999</v>
      </c>
      <c r="H725" s="138">
        <v>-1.1335</v>
      </c>
      <c r="I725" s="138">
        <v>-0.21590000000000001</v>
      </c>
      <c r="J725" s="138">
        <v>1.2009000000000001</v>
      </c>
      <c r="K725" s="138">
        <v>-1.6346000000000001</v>
      </c>
      <c r="L725" s="138">
        <v>17.14</v>
      </c>
      <c r="M725" s="138">
        <v>30.3626</v>
      </c>
      <c r="N725" s="138">
        <v>55.411099999999998</v>
      </c>
      <c r="O725" s="138">
        <v>8.7039000000000009</v>
      </c>
      <c r="P725" s="138">
        <v>12.7027</v>
      </c>
      <c r="Q725" s="138">
        <v>13.528499999999999</v>
      </c>
      <c r="R725" s="138">
        <v>14.853199999999999</v>
      </c>
      <c r="S725" s="120"/>
      <c r="T725" s="123"/>
      <c r="U725" s="124"/>
      <c r="V725" s="124"/>
      <c r="W725" s="124"/>
      <c r="X725" s="124"/>
      <c r="Y725" s="124"/>
      <c r="Z725" s="124"/>
      <c r="AA725" s="124"/>
      <c r="AB725" s="124"/>
      <c r="AC725" s="124"/>
      <c r="AD725" s="124"/>
      <c r="AE725" s="124"/>
      <c r="AF725" s="124"/>
      <c r="AG725" s="124"/>
      <c r="AH725" s="124"/>
    </row>
    <row r="726" spans="1:34" x14ac:dyDescent="0.3">
      <c r="A726" s="139" t="s">
        <v>27</v>
      </c>
      <c r="B726" s="134"/>
      <c r="C726" s="134"/>
      <c r="D726" s="134"/>
      <c r="E726" s="134"/>
      <c r="F726" s="140">
        <v>-0.62460869565217403</v>
      </c>
      <c r="G726" s="140">
        <v>-1.1125782608695653</v>
      </c>
      <c r="H726" s="140">
        <v>5.0256521739130401E-2</v>
      </c>
      <c r="I726" s="140">
        <v>1.7549260869565215</v>
      </c>
      <c r="J726" s="140">
        <v>4.5945434782608716</v>
      </c>
      <c r="K726" s="140">
        <v>1.6767173913043483</v>
      </c>
      <c r="L726" s="140">
        <v>22.377930434782616</v>
      </c>
      <c r="M726" s="140">
        <v>33.113365217391305</v>
      </c>
      <c r="N726" s="140">
        <v>56.564226086956516</v>
      </c>
      <c r="O726" s="140">
        <v>8.9822882352941207</v>
      </c>
      <c r="P726" s="140">
        <v>11.399141176470591</v>
      </c>
      <c r="Q726" s="140">
        <v>13.070113043478262</v>
      </c>
      <c r="R726" s="140">
        <v>13.57956666666667</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39" t="s">
        <v>408</v>
      </c>
      <c r="B727" s="134"/>
      <c r="C727" s="134"/>
      <c r="D727" s="134"/>
      <c r="E727" s="134"/>
      <c r="F727" s="140">
        <v>-0.48899999999999999</v>
      </c>
      <c r="G727" s="140">
        <v>-1.0123</v>
      </c>
      <c r="H727" s="140">
        <v>-7.3400000000000007E-2</v>
      </c>
      <c r="I727" s="140">
        <v>1.5969</v>
      </c>
      <c r="J727" s="140">
        <v>4.1181000000000001</v>
      </c>
      <c r="K727" s="140">
        <v>0.81899999999999995</v>
      </c>
      <c r="L727" s="140">
        <v>21.8748</v>
      </c>
      <c r="M727" s="140">
        <v>32.568899999999999</v>
      </c>
      <c r="N727" s="140">
        <v>53.224899999999998</v>
      </c>
      <c r="O727" s="140">
        <v>8.2675000000000001</v>
      </c>
      <c r="P727" s="140">
        <v>11.789199999999999</v>
      </c>
      <c r="Q727" s="140">
        <v>12.322699999999999</v>
      </c>
      <c r="R727" s="140">
        <v>14.168200000000001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8"/>
      <c r="B728" s="128"/>
      <c r="C728" s="128"/>
      <c r="D728" s="130"/>
      <c r="E728" s="131"/>
      <c r="F728" s="131"/>
      <c r="G728" s="131"/>
      <c r="H728" s="131"/>
      <c r="I728" s="131"/>
      <c r="J728" s="131"/>
      <c r="K728" s="131"/>
      <c r="L728" s="131"/>
      <c r="M728" s="131"/>
      <c r="N728" s="131"/>
      <c r="O728" s="131"/>
      <c r="P728" s="131"/>
      <c r="Q728" s="131"/>
      <c r="R728" s="131"/>
      <c r="S728" s="119"/>
      <c r="T728" s="119"/>
      <c r="U728" s="119"/>
      <c r="V728" s="119"/>
      <c r="W728" s="119"/>
      <c r="X728" s="119"/>
      <c r="Y728" s="119"/>
      <c r="Z728" s="119"/>
      <c r="AA728" s="119"/>
      <c r="AB728" s="119"/>
      <c r="AC728" s="119"/>
      <c r="AD728" s="119"/>
      <c r="AE728" s="119"/>
      <c r="AF728" s="119"/>
      <c r="AG728" s="119"/>
      <c r="AH728" s="119"/>
    </row>
    <row r="729" spans="1:34" x14ac:dyDescent="0.3">
      <c r="A729" s="136" t="s">
        <v>1771</v>
      </c>
      <c r="B729" s="136"/>
      <c r="C729" s="136"/>
      <c r="D729" s="136"/>
      <c r="E729" s="136"/>
      <c r="F729" s="136"/>
      <c r="G729" s="136"/>
      <c r="H729" s="136"/>
      <c r="I729" s="136"/>
      <c r="J729" s="136"/>
      <c r="K729" s="136"/>
      <c r="L729" s="136"/>
      <c r="M729" s="136"/>
      <c r="N729" s="136"/>
      <c r="O729" s="136"/>
      <c r="P729" s="136"/>
      <c r="Q729" s="136"/>
      <c r="R729" s="136"/>
      <c r="S729" s="122"/>
      <c r="T729" s="122"/>
      <c r="U729" s="122"/>
      <c r="V729" s="122"/>
      <c r="W729" s="122"/>
      <c r="X729" s="122"/>
      <c r="Y729" s="122"/>
      <c r="Z729" s="122"/>
      <c r="AA729" s="122"/>
      <c r="AB729" s="122"/>
      <c r="AC729" s="122"/>
      <c r="AD729" s="122"/>
      <c r="AE729" s="122"/>
      <c r="AF729" s="122"/>
      <c r="AG729" s="122"/>
      <c r="AH729" s="122"/>
    </row>
    <row r="730" spans="1:34" x14ac:dyDescent="0.3">
      <c r="A730" s="134" t="s">
        <v>1772</v>
      </c>
      <c r="B730" s="134" t="s">
        <v>1665</v>
      </c>
      <c r="C730" s="134">
        <v>132995</v>
      </c>
      <c r="D730" s="137">
        <v>44330</v>
      </c>
      <c r="E730" s="138">
        <v>17.149999999999999</v>
      </c>
      <c r="F730" s="138">
        <v>-0.23269999999999999</v>
      </c>
      <c r="G730" s="138">
        <v>-0.63729999999999998</v>
      </c>
      <c r="H730" s="138">
        <v>-0.69479999999999997</v>
      </c>
      <c r="I730" s="138">
        <v>-0.80969999999999998</v>
      </c>
      <c r="J730" s="138">
        <v>0</v>
      </c>
      <c r="K730" s="138">
        <v>-0.92430000000000001</v>
      </c>
      <c r="L730" s="138">
        <v>9.3053000000000008</v>
      </c>
      <c r="M730" s="138">
        <v>16.825600000000001</v>
      </c>
      <c r="N730" s="138">
        <v>26.381699999999999</v>
      </c>
      <c r="O730" s="138">
        <v>7.9244000000000003</v>
      </c>
      <c r="P730" s="138">
        <v>9.6588999999999992</v>
      </c>
      <c r="Q730" s="138">
        <v>8.7042999999999999</v>
      </c>
      <c r="R730" s="138">
        <v>11.462300000000001</v>
      </c>
      <c r="S730" s="120"/>
      <c r="T730" s="123"/>
      <c r="U730" s="124"/>
      <c r="V730" s="124"/>
      <c r="W730" s="124"/>
      <c r="X730" s="124"/>
      <c r="Y730" s="124"/>
      <c r="Z730" s="124"/>
      <c r="AA730" s="124"/>
      <c r="AB730" s="124"/>
      <c r="AC730" s="124"/>
      <c r="AD730" s="124"/>
      <c r="AE730" s="124"/>
      <c r="AF730" s="124"/>
      <c r="AG730" s="124"/>
      <c r="AH730" s="124"/>
    </row>
    <row r="731" spans="1:34" x14ac:dyDescent="0.3">
      <c r="A731" s="134" t="s">
        <v>1772</v>
      </c>
      <c r="B731" s="134" t="s">
        <v>1690</v>
      </c>
      <c r="C731" s="134">
        <v>132998</v>
      </c>
      <c r="D731" s="137">
        <v>44330</v>
      </c>
      <c r="E731" s="138">
        <v>16.010000000000002</v>
      </c>
      <c r="F731" s="138">
        <v>-0.2492</v>
      </c>
      <c r="G731" s="138">
        <v>-0.68240000000000001</v>
      </c>
      <c r="H731" s="138">
        <v>-0.68240000000000001</v>
      </c>
      <c r="I731" s="138">
        <v>-0.8669</v>
      </c>
      <c r="J731" s="138">
        <v>-6.2399999999999997E-2</v>
      </c>
      <c r="K731" s="138">
        <v>-1.1728000000000001</v>
      </c>
      <c r="L731" s="138">
        <v>8.6897000000000002</v>
      </c>
      <c r="M731" s="138">
        <v>15.9305</v>
      </c>
      <c r="N731" s="138">
        <v>25.175899999999999</v>
      </c>
      <c r="O731" s="138">
        <v>6.8817000000000004</v>
      </c>
      <c r="P731" s="138">
        <v>8.4849999999999994</v>
      </c>
      <c r="Q731" s="138">
        <v>7.5536000000000003</v>
      </c>
      <c r="R731" s="138">
        <v>10.409000000000001</v>
      </c>
      <c r="S731" s="120"/>
      <c r="T731" s="123"/>
      <c r="U731" s="124"/>
      <c r="V731" s="124"/>
      <c r="W731" s="124"/>
      <c r="X731" s="124"/>
      <c r="Y731" s="124"/>
      <c r="Z731" s="124"/>
      <c r="AA731" s="124"/>
      <c r="AB731" s="124"/>
      <c r="AC731" s="124"/>
      <c r="AD731" s="124"/>
      <c r="AE731" s="124"/>
      <c r="AF731" s="124"/>
      <c r="AG731" s="124"/>
      <c r="AH731" s="124"/>
    </row>
    <row r="732" spans="1:34" x14ac:dyDescent="0.3">
      <c r="A732" s="134" t="s">
        <v>1772</v>
      </c>
      <c r="B732" s="134" t="s">
        <v>1666</v>
      </c>
      <c r="C732" s="134">
        <v>135120</v>
      </c>
      <c r="D732" s="137">
        <v>44330</v>
      </c>
      <c r="E732" s="138">
        <v>16.29</v>
      </c>
      <c r="F732" s="138">
        <v>0</v>
      </c>
      <c r="G732" s="138">
        <v>-0.54949999999999999</v>
      </c>
      <c r="H732" s="138">
        <v>-0.54949999999999999</v>
      </c>
      <c r="I732" s="138">
        <v>0</v>
      </c>
      <c r="J732" s="138">
        <v>0.55559999999999998</v>
      </c>
      <c r="K732" s="138">
        <v>-0.97260000000000002</v>
      </c>
      <c r="L732" s="138">
        <v>7.383</v>
      </c>
      <c r="M732" s="138">
        <v>15.45</v>
      </c>
      <c r="N732" s="138">
        <v>26.376999999999999</v>
      </c>
      <c r="O732" s="138">
        <v>9.2200000000000006</v>
      </c>
      <c r="P732" s="138">
        <v>9.9771999999999998</v>
      </c>
      <c r="Q732" s="138">
        <v>8.8513999999999999</v>
      </c>
      <c r="R732" s="138">
        <v>10.906000000000001</v>
      </c>
      <c r="S732" s="120"/>
      <c r="T732" s="123"/>
      <c r="U732" s="124"/>
      <c r="V732" s="124"/>
      <c r="W732" s="124"/>
      <c r="X732" s="124"/>
      <c r="Y732" s="124"/>
      <c r="Z732" s="124"/>
      <c r="AA732" s="124"/>
      <c r="AB732" s="124"/>
      <c r="AC732" s="124"/>
      <c r="AD732" s="124"/>
      <c r="AE732" s="124"/>
      <c r="AF732" s="124"/>
      <c r="AG732" s="124"/>
      <c r="AH732" s="124"/>
    </row>
    <row r="733" spans="1:34" x14ac:dyDescent="0.3">
      <c r="A733" s="134" t="s">
        <v>1772</v>
      </c>
      <c r="B733" s="134" t="s">
        <v>1691</v>
      </c>
      <c r="C733" s="134">
        <v>135122</v>
      </c>
      <c r="D733" s="137">
        <v>44330</v>
      </c>
      <c r="E733" s="138">
        <v>15.19</v>
      </c>
      <c r="F733" s="138">
        <v>0</v>
      </c>
      <c r="G733" s="138">
        <v>-0.52390000000000003</v>
      </c>
      <c r="H733" s="138">
        <v>-0.58899999999999997</v>
      </c>
      <c r="I733" s="138">
        <v>0</v>
      </c>
      <c r="J733" s="138">
        <v>0.39660000000000001</v>
      </c>
      <c r="K733" s="138">
        <v>-1.3635999999999999</v>
      </c>
      <c r="L733" s="138">
        <v>6.6712999999999996</v>
      </c>
      <c r="M733" s="138">
        <v>14.2105</v>
      </c>
      <c r="N733" s="138">
        <v>24.712599999999998</v>
      </c>
      <c r="O733" s="138">
        <v>7.8981000000000003</v>
      </c>
      <c r="P733" s="138">
        <v>8.6671999999999993</v>
      </c>
      <c r="Q733" s="138">
        <v>7.5366</v>
      </c>
      <c r="R733" s="138">
        <v>9.4804999999999993</v>
      </c>
      <c r="S733" s="120"/>
      <c r="T733" s="123"/>
      <c r="U733" s="124"/>
      <c r="V733" s="124"/>
      <c r="W733" s="124"/>
      <c r="X733" s="124"/>
      <c r="Y733" s="124"/>
      <c r="Z733" s="124"/>
      <c r="AA733" s="124"/>
      <c r="AB733" s="124"/>
      <c r="AC733" s="124"/>
      <c r="AD733" s="124"/>
      <c r="AE733" s="124"/>
      <c r="AF733" s="124"/>
      <c r="AG733" s="124"/>
      <c r="AH733" s="124"/>
    </row>
    <row r="734" spans="1:34" x14ac:dyDescent="0.3">
      <c r="A734" s="134" t="s">
        <v>1772</v>
      </c>
      <c r="B734" s="134" t="s">
        <v>1667</v>
      </c>
      <c r="C734" s="134">
        <v>147496</v>
      </c>
      <c r="D734" s="137">
        <v>44330</v>
      </c>
      <c r="E734" s="138">
        <v>11.95</v>
      </c>
      <c r="F734" s="138">
        <v>0</v>
      </c>
      <c r="G734" s="138">
        <v>-8.3599999999999994E-2</v>
      </c>
      <c r="H734" s="138">
        <v>0</v>
      </c>
      <c r="I734" s="138">
        <v>0.1676</v>
      </c>
      <c r="J734" s="138">
        <v>0.42020000000000002</v>
      </c>
      <c r="K734" s="138">
        <v>0.67400000000000004</v>
      </c>
      <c r="L734" s="138">
        <v>3.5529000000000002</v>
      </c>
      <c r="M734" s="138">
        <v>7.2710999999999997</v>
      </c>
      <c r="N734" s="138">
        <v>16.5854</v>
      </c>
      <c r="O734" s="138"/>
      <c r="P734" s="138"/>
      <c r="Q734" s="138">
        <v>10.370200000000001</v>
      </c>
      <c r="R734" s="138"/>
      <c r="S734" s="120"/>
      <c r="T734" s="123"/>
      <c r="U734" s="124"/>
      <c r="V734" s="124"/>
      <c r="W734" s="124"/>
      <c r="X734" s="124"/>
      <c r="Y734" s="124"/>
      <c r="Z734" s="124"/>
      <c r="AA734" s="124"/>
      <c r="AB734" s="124"/>
      <c r="AC734" s="124"/>
      <c r="AD734" s="124"/>
      <c r="AE734" s="124"/>
      <c r="AF734" s="124"/>
      <c r="AG734" s="124"/>
      <c r="AH734" s="124"/>
    </row>
    <row r="735" spans="1:34" x14ac:dyDescent="0.3">
      <c r="A735" s="134" t="s">
        <v>1772</v>
      </c>
      <c r="B735" s="134" t="s">
        <v>1692</v>
      </c>
      <c r="C735" s="134">
        <v>147494</v>
      </c>
      <c r="D735" s="137">
        <v>44330</v>
      </c>
      <c r="E735" s="138">
        <v>11.72</v>
      </c>
      <c r="F735" s="138">
        <v>-8.5300000000000001E-2</v>
      </c>
      <c r="G735" s="138">
        <v>-8.5300000000000001E-2</v>
      </c>
      <c r="H735" s="138">
        <v>0</v>
      </c>
      <c r="I735" s="138">
        <v>8.5400000000000004E-2</v>
      </c>
      <c r="J735" s="138">
        <v>0.25659999999999999</v>
      </c>
      <c r="K735" s="138">
        <v>0.4284</v>
      </c>
      <c r="L735" s="138">
        <v>2.9876999999999998</v>
      </c>
      <c r="M735" s="138">
        <v>6.3521000000000001</v>
      </c>
      <c r="N735" s="138">
        <v>15.2409</v>
      </c>
      <c r="O735" s="138"/>
      <c r="P735" s="138"/>
      <c r="Q735" s="138">
        <v>9.1884999999999994</v>
      </c>
      <c r="R735" s="138"/>
      <c r="S735" s="120"/>
      <c r="T735" s="123"/>
      <c r="U735" s="124"/>
      <c r="V735" s="124"/>
      <c r="W735" s="124"/>
      <c r="X735" s="124"/>
      <c r="Y735" s="124"/>
      <c r="Z735" s="124"/>
      <c r="AA735" s="124"/>
      <c r="AB735" s="124"/>
      <c r="AC735" s="124"/>
      <c r="AD735" s="124"/>
      <c r="AE735" s="124"/>
      <c r="AF735" s="124"/>
      <c r="AG735" s="124"/>
      <c r="AH735" s="124"/>
    </row>
    <row r="736" spans="1:34" x14ac:dyDescent="0.3">
      <c r="A736" s="134" t="s">
        <v>1772</v>
      </c>
      <c r="B736" s="134" t="s">
        <v>1668</v>
      </c>
      <c r="C736" s="134">
        <v>136567</v>
      </c>
      <c r="D736" s="137">
        <v>44330</v>
      </c>
      <c r="E736" s="138">
        <v>16.077000000000002</v>
      </c>
      <c r="F736" s="138">
        <v>0.1183</v>
      </c>
      <c r="G736" s="138">
        <v>-0.1429</v>
      </c>
      <c r="H736" s="138">
        <v>0.1183</v>
      </c>
      <c r="I736" s="138">
        <v>0.72050000000000003</v>
      </c>
      <c r="J736" s="138">
        <v>1.5731999999999999</v>
      </c>
      <c r="K736" s="138">
        <v>1.6245000000000001</v>
      </c>
      <c r="L736" s="138">
        <v>10.7384</v>
      </c>
      <c r="M736" s="138">
        <v>18.161100000000001</v>
      </c>
      <c r="N736" s="138">
        <v>30.813700000000001</v>
      </c>
      <c r="O736" s="138">
        <v>7.9908000000000001</v>
      </c>
      <c r="P736" s="138">
        <v>9.5525000000000002</v>
      </c>
      <c r="Q736" s="138">
        <v>9.6943000000000001</v>
      </c>
      <c r="R736" s="138">
        <v>11.3574</v>
      </c>
      <c r="S736" s="120"/>
      <c r="T736" s="123"/>
      <c r="U736" s="124"/>
      <c r="V736" s="124"/>
      <c r="W736" s="124"/>
      <c r="X736" s="124"/>
      <c r="Y736" s="124"/>
      <c r="Z736" s="124"/>
      <c r="AA736" s="124"/>
      <c r="AB736" s="124"/>
      <c r="AC736" s="124"/>
      <c r="AD736" s="124"/>
      <c r="AE736" s="124"/>
      <c r="AF736" s="124"/>
      <c r="AG736" s="124"/>
      <c r="AH736" s="124"/>
    </row>
    <row r="737" spans="1:34" x14ac:dyDescent="0.3">
      <c r="A737" s="134" t="s">
        <v>1772</v>
      </c>
      <c r="B737" s="134" t="s">
        <v>1693</v>
      </c>
      <c r="C737" s="134">
        <v>136563</v>
      </c>
      <c r="D737" s="137">
        <v>44330</v>
      </c>
      <c r="E737" s="138">
        <v>14.92</v>
      </c>
      <c r="F737" s="138">
        <v>0.1074</v>
      </c>
      <c r="G737" s="138">
        <v>-0.16059999999999999</v>
      </c>
      <c r="H737" s="138">
        <v>8.0500000000000002E-2</v>
      </c>
      <c r="I737" s="138">
        <v>0.66120000000000001</v>
      </c>
      <c r="J737" s="138">
        <v>1.4345000000000001</v>
      </c>
      <c r="K737" s="138">
        <v>1.2212000000000001</v>
      </c>
      <c r="L737" s="138">
        <v>9.8755000000000006</v>
      </c>
      <c r="M737" s="138">
        <v>16.790600000000001</v>
      </c>
      <c r="N737" s="138">
        <v>28.787199999999999</v>
      </c>
      <c r="O737" s="138">
        <v>6.3521999999999998</v>
      </c>
      <c r="P737" s="138">
        <v>7.9576000000000002</v>
      </c>
      <c r="Q737" s="138">
        <v>8.1092999999999993</v>
      </c>
      <c r="R737" s="138">
        <v>9.6734000000000009</v>
      </c>
      <c r="S737" s="120"/>
      <c r="T737" s="123"/>
      <c r="U737" s="124"/>
      <c r="V737" s="124"/>
      <c r="W737" s="124"/>
      <c r="X737" s="124"/>
      <c r="Y737" s="124"/>
      <c r="Z737" s="124"/>
      <c r="AA737" s="124"/>
      <c r="AB737" s="124"/>
      <c r="AC737" s="124"/>
      <c r="AD737" s="124"/>
      <c r="AE737" s="124"/>
      <c r="AF737" s="124"/>
      <c r="AG737" s="124"/>
      <c r="AH737" s="124"/>
    </row>
    <row r="738" spans="1:34" x14ac:dyDescent="0.3">
      <c r="A738" s="134" t="s">
        <v>1772</v>
      </c>
      <c r="B738" s="134" t="s">
        <v>1669</v>
      </c>
      <c r="C738" s="134">
        <v>140347</v>
      </c>
      <c r="D738" s="137">
        <v>44330</v>
      </c>
      <c r="E738" s="138">
        <v>17.7029</v>
      </c>
      <c r="F738" s="138">
        <v>-0.13139999999999999</v>
      </c>
      <c r="G738" s="138">
        <v>-0.3619</v>
      </c>
      <c r="H738" s="138">
        <v>-0.1303</v>
      </c>
      <c r="I738" s="138">
        <v>0.32590000000000002</v>
      </c>
      <c r="J738" s="138">
        <v>0.87749999999999995</v>
      </c>
      <c r="K738" s="138">
        <v>-0.36530000000000001</v>
      </c>
      <c r="L738" s="138">
        <v>7.5628000000000002</v>
      </c>
      <c r="M738" s="138">
        <v>11.7692</v>
      </c>
      <c r="N738" s="138">
        <v>20.6388</v>
      </c>
      <c r="O738" s="138">
        <v>9.391</v>
      </c>
      <c r="P738" s="138">
        <v>9.9057999999999993</v>
      </c>
      <c r="Q738" s="138">
        <v>9.0548999999999999</v>
      </c>
      <c r="R738" s="138">
        <v>11.699</v>
      </c>
      <c r="S738" s="120"/>
      <c r="T738" s="123"/>
      <c r="U738" s="124"/>
      <c r="V738" s="124"/>
      <c r="W738" s="124"/>
      <c r="X738" s="124"/>
      <c r="Y738" s="124"/>
      <c r="Z738" s="124"/>
      <c r="AA738" s="124"/>
      <c r="AB738" s="124"/>
      <c r="AC738" s="124"/>
      <c r="AD738" s="124"/>
      <c r="AE738" s="124"/>
      <c r="AF738" s="124"/>
      <c r="AG738" s="124"/>
      <c r="AH738" s="124"/>
    </row>
    <row r="739" spans="1:34" x14ac:dyDescent="0.3">
      <c r="A739" s="134" t="s">
        <v>1772</v>
      </c>
      <c r="B739" s="134" t="s">
        <v>1694</v>
      </c>
      <c r="C739" s="134">
        <v>140351</v>
      </c>
      <c r="D739" s="137">
        <v>44330</v>
      </c>
      <c r="E739" s="138">
        <v>16.847799999999999</v>
      </c>
      <c r="F739" s="138">
        <v>-0.13750000000000001</v>
      </c>
      <c r="G739" s="138">
        <v>-0.37140000000000001</v>
      </c>
      <c r="H739" s="138">
        <v>-0.1517</v>
      </c>
      <c r="I739" s="138">
        <v>0.28270000000000001</v>
      </c>
      <c r="J739" s="138">
        <v>0.78300000000000003</v>
      </c>
      <c r="K739" s="138">
        <v>-0.62229999999999996</v>
      </c>
      <c r="L739" s="138">
        <v>7.0190999999999999</v>
      </c>
      <c r="M739" s="138">
        <v>10.9276</v>
      </c>
      <c r="N739" s="138">
        <v>19.428699999999999</v>
      </c>
      <c r="O739" s="138">
        <v>8.2551000000000005</v>
      </c>
      <c r="P739" s="138">
        <v>8.9735999999999994</v>
      </c>
      <c r="Q739" s="138">
        <v>8.2385000000000002</v>
      </c>
      <c r="R739" s="138">
        <v>10.5893</v>
      </c>
      <c r="S739" s="120"/>
      <c r="T739" s="123"/>
      <c r="U739" s="124"/>
      <c r="V739" s="124"/>
      <c r="W739" s="124"/>
      <c r="X739" s="124"/>
      <c r="Y739" s="124"/>
      <c r="Z739" s="124"/>
      <c r="AA739" s="124"/>
      <c r="AB739" s="124"/>
      <c r="AC739" s="124"/>
      <c r="AD739" s="124"/>
      <c r="AE739" s="124"/>
      <c r="AF739" s="124"/>
      <c r="AG739" s="124"/>
      <c r="AH739" s="124"/>
    </row>
    <row r="740" spans="1:34" x14ac:dyDescent="0.3">
      <c r="A740" s="134" t="s">
        <v>1772</v>
      </c>
      <c r="B740" s="134" t="s">
        <v>1695</v>
      </c>
      <c r="C740" s="134">
        <v>144461</v>
      </c>
      <c r="D740" s="137">
        <v>44330</v>
      </c>
      <c r="E740" s="138">
        <v>11.6372</v>
      </c>
      <c r="F740" s="138">
        <v>-0.45929999999999999</v>
      </c>
      <c r="G740" s="138">
        <v>-0.58260000000000001</v>
      </c>
      <c r="H740" s="138">
        <v>-0.14419999999999999</v>
      </c>
      <c r="I740" s="138">
        <v>0.38300000000000001</v>
      </c>
      <c r="J740" s="138">
        <v>1.3499000000000001</v>
      </c>
      <c r="K740" s="138">
        <v>-0.17760000000000001</v>
      </c>
      <c r="L740" s="138">
        <v>8.3376999999999999</v>
      </c>
      <c r="M740" s="138">
        <v>14.613799999999999</v>
      </c>
      <c r="N740" s="138">
        <v>25.724699999999999</v>
      </c>
      <c r="O740" s="138"/>
      <c r="P740" s="138"/>
      <c r="Q740" s="138">
        <v>5.7432999999999996</v>
      </c>
      <c r="R740" s="138">
        <v>7.4634999999999998</v>
      </c>
      <c r="S740" s="120"/>
      <c r="T740" s="123"/>
      <c r="U740" s="124"/>
      <c r="V740" s="124"/>
      <c r="W740" s="124"/>
      <c r="X740" s="124"/>
      <c r="Y740" s="124"/>
      <c r="Z740" s="124"/>
      <c r="AA740" s="124"/>
      <c r="AB740" s="124"/>
      <c r="AC740" s="124"/>
      <c r="AD740" s="124"/>
      <c r="AE740" s="124"/>
      <c r="AF740" s="124"/>
      <c r="AG740" s="124"/>
      <c r="AH740" s="124"/>
    </row>
    <row r="741" spans="1:34" x14ac:dyDescent="0.3">
      <c r="A741" s="134" t="s">
        <v>1772</v>
      </c>
      <c r="B741" s="134" t="s">
        <v>1670</v>
      </c>
      <c r="C741" s="134">
        <v>144466</v>
      </c>
      <c r="D741" s="137">
        <v>44330</v>
      </c>
      <c r="E741" s="138">
        <v>12.175599999999999</v>
      </c>
      <c r="F741" s="138">
        <v>-0.4521</v>
      </c>
      <c r="G741" s="138">
        <v>-0.57079999999999997</v>
      </c>
      <c r="H741" s="138">
        <v>-0.1181</v>
      </c>
      <c r="I741" s="138">
        <v>0.4355</v>
      </c>
      <c r="J741" s="138">
        <v>1.4683999999999999</v>
      </c>
      <c r="K741" s="138">
        <v>0.16869999999999999</v>
      </c>
      <c r="L741" s="138">
        <v>9.0789000000000009</v>
      </c>
      <c r="M741" s="138">
        <v>15.7508</v>
      </c>
      <c r="N741" s="138">
        <v>27.458500000000001</v>
      </c>
      <c r="O741" s="138"/>
      <c r="P741" s="138"/>
      <c r="Q741" s="138">
        <v>7.5194999999999999</v>
      </c>
      <c r="R741" s="138">
        <v>9.2111999999999998</v>
      </c>
      <c r="S741" s="120"/>
      <c r="T741" s="123"/>
      <c r="U741" s="124"/>
      <c r="V741" s="124"/>
      <c r="W741" s="124"/>
      <c r="X741" s="124"/>
      <c r="Y741" s="124"/>
      <c r="Z741" s="124"/>
      <c r="AA741" s="124"/>
      <c r="AB741" s="124"/>
      <c r="AC741" s="124"/>
      <c r="AD741" s="124"/>
      <c r="AE741" s="124"/>
      <c r="AF741" s="124"/>
      <c r="AG741" s="124"/>
      <c r="AH741" s="124"/>
    </row>
    <row r="742" spans="1:34" x14ac:dyDescent="0.3">
      <c r="A742" s="134" t="s">
        <v>1772</v>
      </c>
      <c r="B742" s="134" t="s">
        <v>1696</v>
      </c>
      <c r="C742" s="134">
        <v>101585</v>
      </c>
      <c r="D742" s="137">
        <v>44330</v>
      </c>
      <c r="E742" s="138">
        <v>43.424999999999997</v>
      </c>
      <c r="F742" s="138">
        <v>-0.25729999999999997</v>
      </c>
      <c r="G742" s="138">
        <v>-0.52690000000000003</v>
      </c>
      <c r="H742" s="138">
        <v>0.36980000000000002</v>
      </c>
      <c r="I742" s="138">
        <v>1.2284999999999999</v>
      </c>
      <c r="J742" s="138">
        <v>2.1044</v>
      </c>
      <c r="K742" s="138">
        <v>1.2639</v>
      </c>
      <c r="L742" s="138">
        <v>12.754099999999999</v>
      </c>
      <c r="M742" s="138">
        <v>17.804200000000002</v>
      </c>
      <c r="N742" s="138">
        <v>28.358599999999999</v>
      </c>
      <c r="O742" s="138">
        <v>7.3239000000000001</v>
      </c>
      <c r="P742" s="138">
        <v>10.1708</v>
      </c>
      <c r="Q742" s="138">
        <v>9.2110000000000003</v>
      </c>
      <c r="R742" s="138">
        <v>9.4560999999999993</v>
      </c>
      <c r="S742" s="120"/>
      <c r="T742" s="123"/>
      <c r="U742" s="124"/>
      <c r="V742" s="124"/>
      <c r="W742" s="124"/>
      <c r="X742" s="124"/>
      <c r="Y742" s="124"/>
      <c r="Z742" s="124"/>
      <c r="AA742" s="124"/>
      <c r="AB742" s="124"/>
      <c r="AC742" s="124"/>
      <c r="AD742" s="124"/>
      <c r="AE742" s="124"/>
      <c r="AF742" s="124"/>
      <c r="AG742" s="124"/>
      <c r="AH742" s="124"/>
    </row>
    <row r="743" spans="1:34" x14ac:dyDescent="0.3">
      <c r="A743" s="134" t="s">
        <v>1772</v>
      </c>
      <c r="B743" s="134" t="s">
        <v>1671</v>
      </c>
      <c r="C743" s="134">
        <v>119128</v>
      </c>
      <c r="D743" s="137">
        <v>44330</v>
      </c>
      <c r="E743" s="138">
        <v>46.793999999999997</v>
      </c>
      <c r="F743" s="138">
        <v>-0.2515</v>
      </c>
      <c r="G743" s="138">
        <v>-0.51870000000000005</v>
      </c>
      <c r="H743" s="138">
        <v>0.38829999999999998</v>
      </c>
      <c r="I743" s="138">
        <v>1.2616000000000001</v>
      </c>
      <c r="J743" s="138">
        <v>2.1724999999999999</v>
      </c>
      <c r="K743" s="138">
        <v>1.4548000000000001</v>
      </c>
      <c r="L743" s="138">
        <v>13.190300000000001</v>
      </c>
      <c r="M743" s="138">
        <v>18.489799999999999</v>
      </c>
      <c r="N743" s="138">
        <v>29.350999999999999</v>
      </c>
      <c r="O743" s="138">
        <v>8.3350000000000009</v>
      </c>
      <c r="P743" s="138">
        <v>11.463699999999999</v>
      </c>
      <c r="Q743" s="138">
        <v>10.0137</v>
      </c>
      <c r="R743" s="138">
        <v>10.2675</v>
      </c>
      <c r="S743" s="120"/>
      <c r="T743" s="123"/>
      <c r="U743" s="124"/>
      <c r="V743" s="124"/>
      <c r="W743" s="124"/>
      <c r="X743" s="124"/>
      <c r="Y743" s="124"/>
      <c r="Z743" s="124"/>
      <c r="AA743" s="124"/>
      <c r="AB743" s="124"/>
      <c r="AC743" s="124"/>
      <c r="AD743" s="124"/>
      <c r="AE743" s="124"/>
      <c r="AF743" s="124"/>
      <c r="AG743" s="124"/>
      <c r="AH743" s="124"/>
    </row>
    <row r="744" spans="1:34" x14ac:dyDescent="0.3">
      <c r="A744" s="134" t="s">
        <v>1772</v>
      </c>
      <c r="B744" s="134" t="s">
        <v>1872</v>
      </c>
      <c r="C744" s="134"/>
      <c r="D744" s="137"/>
      <c r="E744" s="138"/>
      <c r="F744" s="138"/>
      <c r="G744" s="138"/>
      <c r="H744" s="138"/>
      <c r="I744" s="138"/>
      <c r="J744" s="138"/>
      <c r="K744" s="138"/>
      <c r="L744" s="138"/>
      <c r="M744" s="138"/>
      <c r="N744" s="138"/>
      <c r="O744" s="138"/>
      <c r="P744" s="138"/>
      <c r="Q744" s="138"/>
      <c r="R744" s="138"/>
      <c r="S744" s="120"/>
      <c r="T744" s="123"/>
      <c r="U744" s="124"/>
      <c r="V744" s="124"/>
      <c r="W744" s="124"/>
      <c r="X744" s="124"/>
      <c r="Y744" s="124"/>
      <c r="Z744" s="124"/>
      <c r="AA744" s="124"/>
      <c r="AB744" s="124"/>
      <c r="AC744" s="124"/>
      <c r="AD744" s="124"/>
      <c r="AE744" s="124"/>
      <c r="AF744" s="124"/>
      <c r="AG744" s="124"/>
      <c r="AH744" s="124"/>
    </row>
    <row r="745" spans="1:34" x14ac:dyDescent="0.3">
      <c r="A745" s="134" t="s">
        <v>1772</v>
      </c>
      <c r="B745" s="134" t="s">
        <v>1873</v>
      </c>
      <c r="C745" s="134"/>
      <c r="D745" s="137"/>
      <c r="E745" s="138"/>
      <c r="F745" s="138"/>
      <c r="G745" s="138"/>
      <c r="H745" s="138"/>
      <c r="I745" s="138"/>
      <c r="J745" s="138"/>
      <c r="K745" s="138"/>
      <c r="L745" s="138"/>
      <c r="M745" s="138"/>
      <c r="N745" s="138"/>
      <c r="O745" s="138"/>
      <c r="P745" s="138"/>
      <c r="Q745" s="138"/>
      <c r="R745" s="138"/>
      <c r="S745" s="120"/>
      <c r="T745" s="123"/>
      <c r="U745" s="124"/>
      <c r="V745" s="124"/>
      <c r="W745" s="124"/>
      <c r="X745" s="124"/>
      <c r="Y745" s="124"/>
      <c r="Z745" s="124"/>
      <c r="AA745" s="124"/>
      <c r="AB745" s="124"/>
      <c r="AC745" s="124"/>
      <c r="AD745" s="124"/>
      <c r="AE745" s="124"/>
      <c r="AF745" s="124"/>
      <c r="AG745" s="124"/>
      <c r="AH745" s="124"/>
    </row>
    <row r="746" spans="1:34" x14ac:dyDescent="0.3">
      <c r="A746" s="134" t="s">
        <v>1772</v>
      </c>
      <c r="B746" s="134" t="s">
        <v>1697</v>
      </c>
      <c r="C746" s="134">
        <v>133051</v>
      </c>
      <c r="D746" s="137">
        <v>44330</v>
      </c>
      <c r="E746" s="138">
        <v>16.100000000000001</v>
      </c>
      <c r="F746" s="138">
        <v>-6.2100000000000002E-2</v>
      </c>
      <c r="G746" s="138">
        <v>-6.2100000000000002E-2</v>
      </c>
      <c r="H746" s="138">
        <v>0.24909999999999999</v>
      </c>
      <c r="I746" s="138">
        <v>0.625</v>
      </c>
      <c r="J746" s="138">
        <v>0.87719999999999998</v>
      </c>
      <c r="K746" s="138">
        <v>0.81399999999999995</v>
      </c>
      <c r="L746" s="138">
        <v>8.9309999999999992</v>
      </c>
      <c r="M746" s="138">
        <v>12.351699999999999</v>
      </c>
      <c r="N746" s="138">
        <v>22.806999999999999</v>
      </c>
      <c r="O746" s="138">
        <v>7.5202</v>
      </c>
      <c r="P746" s="138">
        <v>8.6268999999999991</v>
      </c>
      <c r="Q746" s="138">
        <v>7.6704999999999997</v>
      </c>
      <c r="R746" s="138">
        <v>8.4334000000000007</v>
      </c>
      <c r="S746" s="120"/>
      <c r="T746" s="123"/>
      <c r="U746" s="124"/>
      <c r="V746" s="124"/>
      <c r="W746" s="124"/>
      <c r="X746" s="124"/>
      <c r="Y746" s="124"/>
      <c r="Z746" s="124"/>
      <c r="AA746" s="124"/>
      <c r="AB746" s="124"/>
      <c r="AC746" s="124"/>
      <c r="AD746" s="124"/>
      <c r="AE746" s="124"/>
      <c r="AF746" s="124"/>
      <c r="AG746" s="124"/>
      <c r="AH746" s="124"/>
    </row>
    <row r="747" spans="1:34" x14ac:dyDescent="0.3">
      <c r="A747" s="134" t="s">
        <v>1772</v>
      </c>
      <c r="B747" s="134" t="s">
        <v>1672</v>
      </c>
      <c r="C747" s="134">
        <v>133054</v>
      </c>
      <c r="D747" s="137">
        <v>44330</v>
      </c>
      <c r="E747" s="138">
        <v>16.91</v>
      </c>
      <c r="F747" s="138">
        <v>-5.91E-2</v>
      </c>
      <c r="G747" s="138">
        <v>-5.91E-2</v>
      </c>
      <c r="H747" s="138">
        <v>0.1777</v>
      </c>
      <c r="I747" s="138">
        <v>0.59489999999999998</v>
      </c>
      <c r="J747" s="138">
        <v>0.89500000000000002</v>
      </c>
      <c r="K747" s="138">
        <v>0.89500000000000002</v>
      </c>
      <c r="L747" s="138">
        <v>9.2377000000000002</v>
      </c>
      <c r="M747" s="138">
        <v>12.883800000000001</v>
      </c>
      <c r="N747" s="138">
        <v>23.6111</v>
      </c>
      <c r="O747" s="138">
        <v>8.1905999999999999</v>
      </c>
      <c r="P747" s="138">
        <v>9.4113000000000007</v>
      </c>
      <c r="Q747" s="138">
        <v>8.4938000000000002</v>
      </c>
      <c r="R747" s="138">
        <v>9.0745000000000005</v>
      </c>
      <c r="S747" s="120"/>
      <c r="T747" s="123"/>
      <c r="U747" s="124"/>
      <c r="V747" s="124"/>
      <c r="W747" s="124"/>
      <c r="X747" s="124"/>
      <c r="Y747" s="124"/>
      <c r="Z747" s="124"/>
      <c r="AA747" s="124"/>
      <c r="AB747" s="124"/>
      <c r="AC747" s="124"/>
      <c r="AD747" s="124"/>
      <c r="AE747" s="124"/>
      <c r="AF747" s="124"/>
      <c r="AG747" s="124"/>
      <c r="AH747" s="124"/>
    </row>
    <row r="748" spans="1:34" x14ac:dyDescent="0.3">
      <c r="A748" s="134" t="s">
        <v>1772</v>
      </c>
      <c r="B748" s="134" t="s">
        <v>1698</v>
      </c>
      <c r="C748" s="134">
        <v>114982</v>
      </c>
      <c r="D748" s="137">
        <v>44330</v>
      </c>
      <c r="E748" s="138">
        <v>19.372599999999998</v>
      </c>
      <c r="F748" s="138">
        <v>-0.32619999999999999</v>
      </c>
      <c r="G748" s="138">
        <v>-0.47570000000000001</v>
      </c>
      <c r="H748" s="138">
        <v>-0.50280000000000002</v>
      </c>
      <c r="I748" s="138">
        <v>-0.14899999999999999</v>
      </c>
      <c r="J748" s="138">
        <v>0.47299999999999998</v>
      </c>
      <c r="K748" s="138">
        <v>-1.5780000000000001</v>
      </c>
      <c r="L748" s="138">
        <v>7.1605999999999996</v>
      </c>
      <c r="M748" s="138">
        <v>13.036199999999999</v>
      </c>
      <c r="N748" s="138">
        <v>21.014500000000002</v>
      </c>
      <c r="O748" s="138">
        <v>6.3289999999999997</v>
      </c>
      <c r="P748" s="138">
        <v>5.8929</v>
      </c>
      <c r="Q748" s="138">
        <v>6.7016</v>
      </c>
      <c r="R748" s="138">
        <v>9.5716000000000001</v>
      </c>
      <c r="S748" s="120"/>
      <c r="T748" s="123"/>
      <c r="U748" s="124"/>
      <c r="V748" s="124"/>
      <c r="W748" s="124"/>
      <c r="X748" s="124"/>
      <c r="Y748" s="124"/>
      <c r="Z748" s="124"/>
      <c r="AA748" s="124"/>
      <c r="AB748" s="124"/>
      <c r="AC748" s="124"/>
      <c r="AD748" s="124"/>
      <c r="AE748" s="124"/>
      <c r="AF748" s="124"/>
      <c r="AG748" s="124"/>
      <c r="AH748" s="124"/>
    </row>
    <row r="749" spans="1:34" x14ac:dyDescent="0.3">
      <c r="A749" s="134" t="s">
        <v>1772</v>
      </c>
      <c r="B749" s="134" t="s">
        <v>1673</v>
      </c>
      <c r="C749" s="134">
        <v>118452</v>
      </c>
      <c r="D749" s="137">
        <v>44330</v>
      </c>
      <c r="E749" s="138">
        <v>20.972999999999999</v>
      </c>
      <c r="F749" s="138">
        <v>-0.32079999999999997</v>
      </c>
      <c r="G749" s="138">
        <v>-0.46789999999999998</v>
      </c>
      <c r="H749" s="138">
        <v>-0.48399999999999999</v>
      </c>
      <c r="I749" s="138">
        <v>-0.11</v>
      </c>
      <c r="J749" s="138">
        <v>0.55810000000000004</v>
      </c>
      <c r="K749" s="138">
        <v>-1.3685</v>
      </c>
      <c r="L749" s="138">
        <v>7.6360999999999999</v>
      </c>
      <c r="M749" s="138">
        <v>13.8513</v>
      </c>
      <c r="N749" s="138">
        <v>22.204599999999999</v>
      </c>
      <c r="O749" s="138">
        <v>7.7251000000000003</v>
      </c>
      <c r="P749" s="138">
        <v>7.2492000000000001</v>
      </c>
      <c r="Q749" s="138">
        <v>7.3677000000000001</v>
      </c>
      <c r="R749" s="138">
        <v>10.6309</v>
      </c>
      <c r="S749" s="120"/>
      <c r="T749" s="123"/>
      <c r="U749" s="124"/>
      <c r="V749" s="124"/>
      <c r="W749" s="124"/>
      <c r="X749" s="124"/>
      <c r="Y749" s="124"/>
      <c r="Z749" s="124"/>
      <c r="AA749" s="124"/>
      <c r="AB749" s="124"/>
      <c r="AC749" s="124"/>
      <c r="AD749" s="124"/>
      <c r="AE749" s="124"/>
      <c r="AF749" s="124"/>
      <c r="AG749" s="124"/>
      <c r="AH749" s="124"/>
    </row>
    <row r="750" spans="1:34" x14ac:dyDescent="0.3">
      <c r="A750" s="134" t="s">
        <v>1772</v>
      </c>
      <c r="B750" s="134" t="s">
        <v>1674</v>
      </c>
      <c r="C750" s="134">
        <v>118477</v>
      </c>
      <c r="D750" s="137">
        <v>44330</v>
      </c>
      <c r="E750" s="138">
        <v>24.62</v>
      </c>
      <c r="F750" s="138">
        <v>-0.24310000000000001</v>
      </c>
      <c r="G750" s="138">
        <v>-0.56540000000000001</v>
      </c>
      <c r="H750" s="138">
        <v>-0.24310000000000001</v>
      </c>
      <c r="I750" s="138">
        <v>0.32600000000000001</v>
      </c>
      <c r="J750" s="138">
        <v>0.90159999999999996</v>
      </c>
      <c r="K750" s="138">
        <v>-0.36420000000000002</v>
      </c>
      <c r="L750" s="138">
        <v>6.7649999999999997</v>
      </c>
      <c r="M750" s="138">
        <v>10.502700000000001</v>
      </c>
      <c r="N750" s="138">
        <v>20.923400000000001</v>
      </c>
      <c r="O750" s="138">
        <v>7.3258999999999999</v>
      </c>
      <c r="P750" s="138">
        <v>7.0308999999999999</v>
      </c>
      <c r="Q750" s="138">
        <v>7.5004</v>
      </c>
      <c r="R750" s="138">
        <v>9.4687000000000001</v>
      </c>
      <c r="S750" s="120"/>
      <c r="T750" s="123"/>
      <c r="U750" s="124"/>
      <c r="V750" s="124"/>
      <c r="W750" s="124"/>
      <c r="X750" s="124"/>
      <c r="Y750" s="124"/>
      <c r="Z750" s="124"/>
      <c r="AA750" s="124"/>
      <c r="AB750" s="124"/>
      <c r="AC750" s="124"/>
      <c r="AD750" s="124"/>
      <c r="AE750" s="124"/>
      <c r="AF750" s="124"/>
      <c r="AG750" s="124"/>
      <c r="AH750" s="124"/>
    </row>
    <row r="751" spans="1:34" x14ac:dyDescent="0.3">
      <c r="A751" s="134" t="s">
        <v>1772</v>
      </c>
      <c r="B751" s="134" t="s">
        <v>1699</v>
      </c>
      <c r="C751" s="134">
        <v>108995</v>
      </c>
      <c r="D751" s="137">
        <v>44330</v>
      </c>
      <c r="E751" s="138">
        <v>23.12</v>
      </c>
      <c r="F751" s="138">
        <v>-0.25879999999999997</v>
      </c>
      <c r="G751" s="138">
        <v>-0.60189999999999999</v>
      </c>
      <c r="H751" s="138">
        <v>-0.3019</v>
      </c>
      <c r="I751" s="138">
        <v>0.26019999999999999</v>
      </c>
      <c r="J751" s="138">
        <v>0.78469999999999995</v>
      </c>
      <c r="K751" s="138">
        <v>-0.64459999999999995</v>
      </c>
      <c r="L751" s="138">
        <v>6.2012</v>
      </c>
      <c r="M751" s="138">
        <v>9.6254000000000008</v>
      </c>
      <c r="N751" s="138">
        <v>19.668700000000001</v>
      </c>
      <c r="O751" s="138">
        <v>6.1566999999999998</v>
      </c>
      <c r="P751" s="138">
        <v>6.0149999999999997</v>
      </c>
      <c r="Q751" s="138">
        <v>6.6928999999999998</v>
      </c>
      <c r="R751" s="138">
        <v>8.3485999999999994</v>
      </c>
      <c r="S751" s="120"/>
      <c r="T751" s="123"/>
      <c r="U751" s="124"/>
      <c r="V751" s="124"/>
      <c r="W751" s="124"/>
      <c r="X751" s="124"/>
      <c r="Y751" s="124"/>
      <c r="Z751" s="124"/>
      <c r="AA751" s="124"/>
      <c r="AB751" s="124"/>
      <c r="AC751" s="124"/>
      <c r="AD751" s="124"/>
      <c r="AE751" s="124"/>
      <c r="AF751" s="124"/>
      <c r="AG751" s="124"/>
      <c r="AH751" s="124"/>
    </row>
    <row r="752" spans="1:34" x14ac:dyDescent="0.3">
      <c r="A752" s="134" t="s">
        <v>1772</v>
      </c>
      <c r="B752" s="134" t="s">
        <v>1675</v>
      </c>
      <c r="C752" s="134">
        <v>146457</v>
      </c>
      <c r="D752" s="137">
        <v>44330</v>
      </c>
      <c r="E752" s="138">
        <v>12.1235</v>
      </c>
      <c r="F752" s="138">
        <v>-0.23449999999999999</v>
      </c>
      <c r="G752" s="138">
        <v>-0.45329999999999998</v>
      </c>
      <c r="H752" s="138">
        <v>-0.28210000000000002</v>
      </c>
      <c r="I752" s="138">
        <v>-0.24030000000000001</v>
      </c>
      <c r="J752" s="138">
        <v>0.4491</v>
      </c>
      <c r="K752" s="138">
        <v>4.3700000000000003E-2</v>
      </c>
      <c r="L752" s="138">
        <v>5.4702999999999999</v>
      </c>
      <c r="M752" s="138">
        <v>9.6265999999999998</v>
      </c>
      <c r="N752" s="138">
        <v>18.27</v>
      </c>
      <c r="O752" s="138"/>
      <c r="P752" s="138"/>
      <c r="Q752" s="138">
        <v>9.1951000000000001</v>
      </c>
      <c r="R752" s="138">
        <v>9.7329000000000008</v>
      </c>
      <c r="S752" s="120"/>
      <c r="T752" s="123"/>
      <c r="U752" s="124"/>
      <c r="V752" s="124"/>
      <c r="W752" s="124"/>
      <c r="X752" s="124"/>
      <c r="Y752" s="124"/>
      <c r="Z752" s="124"/>
      <c r="AA752" s="124"/>
      <c r="AB752" s="124"/>
      <c r="AC752" s="124"/>
      <c r="AD752" s="124"/>
      <c r="AE752" s="124"/>
      <c r="AF752" s="124"/>
      <c r="AG752" s="124"/>
      <c r="AH752" s="124"/>
    </row>
    <row r="753" spans="1:34" x14ac:dyDescent="0.3">
      <c r="A753" s="134" t="s">
        <v>1772</v>
      </c>
      <c r="B753" s="134" t="s">
        <v>1700</v>
      </c>
      <c r="C753" s="134">
        <v>146456</v>
      </c>
      <c r="D753" s="137">
        <v>44330</v>
      </c>
      <c r="E753" s="138">
        <v>11.656000000000001</v>
      </c>
      <c r="F753" s="138">
        <v>-0.24310000000000001</v>
      </c>
      <c r="G753" s="138">
        <v>-0.46710000000000002</v>
      </c>
      <c r="H753" s="138">
        <v>-0.31390000000000001</v>
      </c>
      <c r="I753" s="138">
        <v>-0.30449999999999999</v>
      </c>
      <c r="J753" s="138">
        <v>0.30380000000000001</v>
      </c>
      <c r="K753" s="138">
        <v>-0.39479999999999998</v>
      </c>
      <c r="L753" s="138">
        <v>4.5616000000000003</v>
      </c>
      <c r="M753" s="138">
        <v>8.2195</v>
      </c>
      <c r="N753" s="138">
        <v>16.247299999999999</v>
      </c>
      <c r="O753" s="138"/>
      <c r="P753" s="138"/>
      <c r="Q753" s="138">
        <v>7.2510000000000003</v>
      </c>
      <c r="R753" s="138">
        <v>7.8052999999999999</v>
      </c>
      <c r="S753" s="120"/>
      <c r="T753" s="123"/>
      <c r="U753" s="124"/>
      <c r="V753" s="124"/>
      <c r="W753" s="124"/>
      <c r="X753" s="124"/>
      <c r="Y753" s="124"/>
      <c r="Z753" s="124"/>
      <c r="AA753" s="124"/>
      <c r="AB753" s="124"/>
      <c r="AC753" s="124"/>
      <c r="AD753" s="124"/>
      <c r="AE753" s="124"/>
      <c r="AF753" s="124"/>
      <c r="AG753" s="124"/>
      <c r="AH753" s="124"/>
    </row>
    <row r="754" spans="1:34" x14ac:dyDescent="0.3">
      <c r="A754" s="134" t="s">
        <v>1772</v>
      </c>
      <c r="B754" s="134" t="s">
        <v>1701</v>
      </c>
      <c r="C754" s="134">
        <v>131372</v>
      </c>
      <c r="D754" s="137">
        <v>44330</v>
      </c>
      <c r="E754" s="138">
        <v>16.782399999999999</v>
      </c>
      <c r="F754" s="138">
        <v>-6.4899999999999999E-2</v>
      </c>
      <c r="G754" s="138">
        <v>-0.35799999999999998</v>
      </c>
      <c r="H754" s="138">
        <v>-0.13089999999999999</v>
      </c>
      <c r="I754" s="138">
        <v>3.9300000000000002E-2</v>
      </c>
      <c r="J754" s="138">
        <v>0.39300000000000002</v>
      </c>
      <c r="K754" s="138">
        <v>-0.56169999999999998</v>
      </c>
      <c r="L754" s="138">
        <v>5.2431999999999999</v>
      </c>
      <c r="M754" s="138">
        <v>10.397500000000001</v>
      </c>
      <c r="N754" s="138">
        <v>20.796700000000001</v>
      </c>
      <c r="O754" s="138">
        <v>7.6261999999999999</v>
      </c>
      <c r="P754" s="138">
        <v>8.6003000000000007</v>
      </c>
      <c r="Q754" s="138">
        <v>8.1745999999999999</v>
      </c>
      <c r="R754" s="138">
        <v>9.1501000000000001</v>
      </c>
      <c r="S754" s="120"/>
      <c r="T754" s="123"/>
      <c r="U754" s="124"/>
      <c r="V754" s="124"/>
      <c r="W754" s="124"/>
      <c r="X754" s="124"/>
      <c r="Y754" s="124"/>
      <c r="Z754" s="124"/>
      <c r="AA754" s="124"/>
      <c r="AB754" s="124"/>
      <c r="AC754" s="124"/>
      <c r="AD754" s="124"/>
      <c r="AE754" s="124"/>
      <c r="AF754" s="124"/>
      <c r="AG754" s="124"/>
      <c r="AH754" s="124"/>
    </row>
    <row r="755" spans="1:34" x14ac:dyDescent="0.3">
      <c r="A755" s="134" t="s">
        <v>1772</v>
      </c>
      <c r="B755" s="134" t="s">
        <v>1676</v>
      </c>
      <c r="C755" s="134">
        <v>131373</v>
      </c>
      <c r="D755" s="137">
        <v>44330</v>
      </c>
      <c r="E755" s="138">
        <v>17.6374</v>
      </c>
      <c r="F755" s="138">
        <v>-5.9499999999999997E-2</v>
      </c>
      <c r="G755" s="138">
        <v>-0.3503</v>
      </c>
      <c r="H755" s="138">
        <v>-0.11269999999999999</v>
      </c>
      <c r="I755" s="138">
        <v>7.5999999999999998E-2</v>
      </c>
      <c r="J755" s="138">
        <v>0.47510000000000002</v>
      </c>
      <c r="K755" s="138">
        <v>-0.32329999999999998</v>
      </c>
      <c r="L755" s="138">
        <v>5.7492999999999999</v>
      </c>
      <c r="M755" s="138">
        <v>11.1914</v>
      </c>
      <c r="N755" s="138">
        <v>21.956</v>
      </c>
      <c r="O755" s="138">
        <v>8.5204000000000004</v>
      </c>
      <c r="P755" s="138">
        <v>9.4605999999999995</v>
      </c>
      <c r="Q755" s="138">
        <v>8.9934999999999992</v>
      </c>
      <c r="R755" s="138">
        <v>10.155099999999999</v>
      </c>
      <c r="S755" s="120"/>
      <c r="T755" s="123"/>
      <c r="U755" s="124"/>
      <c r="V755" s="124"/>
      <c r="W755" s="124"/>
      <c r="X755" s="124"/>
      <c r="Y755" s="124"/>
      <c r="Z755" s="124"/>
      <c r="AA755" s="124"/>
      <c r="AB755" s="124"/>
      <c r="AC755" s="124"/>
      <c r="AD755" s="124"/>
      <c r="AE755" s="124"/>
      <c r="AF755" s="124"/>
      <c r="AG755" s="124"/>
      <c r="AH755" s="124"/>
    </row>
    <row r="756" spans="1:34" x14ac:dyDescent="0.3">
      <c r="A756" s="134" t="s">
        <v>1772</v>
      </c>
      <c r="B756" s="134" t="s">
        <v>1677</v>
      </c>
      <c r="C756" s="134">
        <v>119802</v>
      </c>
      <c r="D756" s="137">
        <v>44330</v>
      </c>
      <c r="E756" s="138">
        <v>22.149000000000001</v>
      </c>
      <c r="F756" s="138">
        <v>-0.33300000000000002</v>
      </c>
      <c r="G756" s="138">
        <v>-0.73499999999999999</v>
      </c>
      <c r="H756" s="138">
        <v>-0.3957</v>
      </c>
      <c r="I756" s="138">
        <v>0.38519999999999999</v>
      </c>
      <c r="J756" s="138">
        <v>0.83309999999999995</v>
      </c>
      <c r="K756" s="138">
        <v>0.71389999999999998</v>
      </c>
      <c r="L756" s="138">
        <v>10.4909</v>
      </c>
      <c r="M756" s="138">
        <v>16.930599999999998</v>
      </c>
      <c r="N756" s="138">
        <v>33.355400000000003</v>
      </c>
      <c r="O756" s="138">
        <v>6.9071999999999996</v>
      </c>
      <c r="P756" s="138">
        <v>8.1478999999999999</v>
      </c>
      <c r="Q756" s="138">
        <v>8.6295999999999999</v>
      </c>
      <c r="R756" s="138">
        <v>9.8477999999999994</v>
      </c>
      <c r="S756" s="120" t="s">
        <v>2008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34" t="s">
        <v>1772</v>
      </c>
      <c r="B757" s="134" t="s">
        <v>1702</v>
      </c>
      <c r="C757" s="134">
        <v>115887</v>
      </c>
      <c r="D757" s="137">
        <v>44330</v>
      </c>
      <c r="E757" s="138">
        <v>20.722999999999999</v>
      </c>
      <c r="F757" s="138">
        <v>-0.34139999999999998</v>
      </c>
      <c r="G757" s="138">
        <v>-0.74719999999999998</v>
      </c>
      <c r="H757" s="138">
        <v>-0.41810000000000003</v>
      </c>
      <c r="I757" s="138">
        <v>0.34870000000000001</v>
      </c>
      <c r="J757" s="138">
        <v>0.75360000000000005</v>
      </c>
      <c r="K757" s="138">
        <v>0.50439999999999996</v>
      </c>
      <c r="L757" s="138">
        <v>10.0473</v>
      </c>
      <c r="M757" s="138">
        <v>16.199400000000001</v>
      </c>
      <c r="N757" s="138">
        <v>32.212600000000002</v>
      </c>
      <c r="O757" s="138">
        <v>5.9749999999999996</v>
      </c>
      <c r="P757" s="138">
        <v>7.2576000000000001</v>
      </c>
      <c r="Q757" s="138">
        <v>7.9043999999999999</v>
      </c>
      <c r="R757" s="138">
        <v>8.8629999999999995</v>
      </c>
      <c r="S757" s="120" t="s">
        <v>2008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34" t="s">
        <v>1772</v>
      </c>
      <c r="B758" s="134" t="s">
        <v>1678</v>
      </c>
      <c r="C758" s="134">
        <v>140444</v>
      </c>
      <c r="D758" s="137">
        <v>44330</v>
      </c>
      <c r="E758" s="138">
        <v>15.092000000000001</v>
      </c>
      <c r="F758" s="138">
        <v>-0.22869999999999999</v>
      </c>
      <c r="G758" s="138">
        <v>-0.70660000000000001</v>
      </c>
      <c r="H758" s="138">
        <v>-0.45379999999999998</v>
      </c>
      <c r="I758" s="138">
        <v>0.2591</v>
      </c>
      <c r="J758" s="138">
        <v>0.91949999999999998</v>
      </c>
      <c r="K758" s="138">
        <v>-0.25309999999999999</v>
      </c>
      <c r="L758" s="138">
        <v>10.9274</v>
      </c>
      <c r="M758" s="138">
        <v>19.070900000000002</v>
      </c>
      <c r="N758" s="138">
        <v>34.168999999999997</v>
      </c>
      <c r="O758" s="138">
        <v>10.338800000000001</v>
      </c>
      <c r="P758" s="138"/>
      <c r="Q758" s="138">
        <v>10.0885</v>
      </c>
      <c r="R758" s="138">
        <v>14.2812</v>
      </c>
      <c r="S758" s="120"/>
      <c r="T758" s="123"/>
      <c r="U758" s="124"/>
      <c r="V758" s="124"/>
      <c r="W758" s="124"/>
      <c r="X758" s="124"/>
      <c r="Y758" s="124"/>
      <c r="Z758" s="124"/>
      <c r="AA758" s="124"/>
      <c r="AB758" s="124"/>
      <c r="AC758" s="124"/>
      <c r="AD758" s="124"/>
      <c r="AE758" s="124"/>
      <c r="AF758" s="124"/>
      <c r="AG758" s="124"/>
      <c r="AH758" s="124"/>
    </row>
    <row r="759" spans="1:34" x14ac:dyDescent="0.3">
      <c r="A759" s="134" t="s">
        <v>1772</v>
      </c>
      <c r="B759" s="134" t="s">
        <v>1703</v>
      </c>
      <c r="C759" s="134">
        <v>140447</v>
      </c>
      <c r="D759" s="137">
        <v>44330</v>
      </c>
      <c r="E759" s="138">
        <v>13.9087</v>
      </c>
      <c r="F759" s="138">
        <v>-0.23810000000000001</v>
      </c>
      <c r="G759" s="138">
        <v>-0.72089999999999999</v>
      </c>
      <c r="H759" s="138">
        <v>-0.48649999999999999</v>
      </c>
      <c r="I759" s="138">
        <v>0.1923</v>
      </c>
      <c r="J759" s="138">
        <v>0.77310000000000001</v>
      </c>
      <c r="K759" s="138">
        <v>-0.66559999999999997</v>
      </c>
      <c r="L759" s="138">
        <v>10.0372</v>
      </c>
      <c r="M759" s="138">
        <v>17.64</v>
      </c>
      <c r="N759" s="138">
        <v>31.994900000000001</v>
      </c>
      <c r="O759" s="138">
        <v>8.4475999999999996</v>
      </c>
      <c r="P759" s="138"/>
      <c r="Q759" s="138">
        <v>8.0092999999999996</v>
      </c>
      <c r="R759" s="138">
        <v>12.443</v>
      </c>
      <c r="S759" s="120"/>
      <c r="T759" s="123"/>
      <c r="U759" s="124"/>
      <c r="V759" s="124"/>
      <c r="W759" s="124"/>
      <c r="X759" s="124"/>
      <c r="Y759" s="124"/>
      <c r="Z759" s="124"/>
      <c r="AA759" s="124"/>
      <c r="AB759" s="124"/>
      <c r="AC759" s="124"/>
      <c r="AD759" s="124"/>
      <c r="AE759" s="124"/>
      <c r="AF759" s="124"/>
      <c r="AG759" s="124"/>
      <c r="AH759" s="124"/>
    </row>
    <row r="760" spans="1:34" x14ac:dyDescent="0.3">
      <c r="A760" s="134" t="s">
        <v>1772</v>
      </c>
      <c r="B760" s="134" t="s">
        <v>1679</v>
      </c>
      <c r="C760" s="134">
        <v>145693</v>
      </c>
      <c r="D760" s="137">
        <v>44330</v>
      </c>
      <c r="E760" s="138">
        <v>13.63</v>
      </c>
      <c r="F760" s="138">
        <v>-0.16850000000000001</v>
      </c>
      <c r="G760" s="138">
        <v>-0.60529999999999995</v>
      </c>
      <c r="H760" s="138">
        <v>-0.34360000000000002</v>
      </c>
      <c r="I760" s="138">
        <v>0.39040000000000002</v>
      </c>
      <c r="J760" s="138">
        <v>1.5043</v>
      </c>
      <c r="K760" s="138">
        <v>0.71679999999999999</v>
      </c>
      <c r="L760" s="138">
        <v>10.061400000000001</v>
      </c>
      <c r="M760" s="138">
        <v>18.305700000000002</v>
      </c>
      <c r="N760" s="138">
        <v>33.300699999999999</v>
      </c>
      <c r="O760" s="138"/>
      <c r="P760" s="138"/>
      <c r="Q760" s="138">
        <v>13.723100000000001</v>
      </c>
      <c r="R760" s="138">
        <v>15.096500000000001</v>
      </c>
      <c r="S760" s="120"/>
      <c r="T760" s="123"/>
      <c r="U760" s="124"/>
      <c r="V760" s="124"/>
      <c r="W760" s="124"/>
      <c r="X760" s="124"/>
      <c r="Y760" s="124"/>
      <c r="Z760" s="124"/>
      <c r="AA760" s="124"/>
      <c r="AB760" s="124"/>
      <c r="AC760" s="124"/>
      <c r="AD760" s="124"/>
      <c r="AE760" s="124"/>
      <c r="AF760" s="124"/>
      <c r="AG760" s="124"/>
      <c r="AH760" s="124"/>
    </row>
    <row r="761" spans="1:34" x14ac:dyDescent="0.3">
      <c r="A761" s="134" t="s">
        <v>1772</v>
      </c>
      <c r="B761" s="134" t="s">
        <v>1704</v>
      </c>
      <c r="C761" s="134">
        <v>145695</v>
      </c>
      <c r="D761" s="137">
        <v>44330</v>
      </c>
      <c r="E761" s="138">
        <v>13.271000000000001</v>
      </c>
      <c r="F761" s="138">
        <v>-0.17299999999999999</v>
      </c>
      <c r="G761" s="138">
        <v>-0.60670000000000002</v>
      </c>
      <c r="H761" s="138">
        <v>-0.3604</v>
      </c>
      <c r="I761" s="138">
        <v>0.3478</v>
      </c>
      <c r="J761" s="138">
        <v>1.4137</v>
      </c>
      <c r="K761" s="138">
        <v>0.46939999999999998</v>
      </c>
      <c r="L761" s="138">
        <v>9.4967000000000006</v>
      </c>
      <c r="M761" s="138">
        <v>17.390499999999999</v>
      </c>
      <c r="N761" s="138">
        <v>31.918500000000002</v>
      </c>
      <c r="O761" s="138"/>
      <c r="P761" s="138"/>
      <c r="Q761" s="138">
        <v>12.4696</v>
      </c>
      <c r="R761" s="138">
        <v>13.8605</v>
      </c>
      <c r="S761" s="120"/>
      <c r="T761" s="123"/>
      <c r="U761" s="124"/>
      <c r="V761" s="124"/>
      <c r="W761" s="124"/>
      <c r="X761" s="124"/>
      <c r="Y761" s="124"/>
      <c r="Z761" s="124"/>
      <c r="AA761" s="124"/>
      <c r="AB761" s="124"/>
      <c r="AC761" s="124"/>
      <c r="AD761" s="124"/>
      <c r="AE761" s="124"/>
      <c r="AF761" s="124"/>
      <c r="AG761" s="124"/>
      <c r="AH761" s="124"/>
    </row>
    <row r="762" spans="1:34" x14ac:dyDescent="0.3">
      <c r="A762" s="134" t="s">
        <v>1772</v>
      </c>
      <c r="B762" s="134" t="s">
        <v>1705</v>
      </c>
      <c r="C762" s="134">
        <v>134593</v>
      </c>
      <c r="D762" s="137">
        <v>44330</v>
      </c>
      <c r="E762" s="138">
        <v>11.426</v>
      </c>
      <c r="F762" s="138">
        <v>-0.26540000000000002</v>
      </c>
      <c r="G762" s="138">
        <v>-0.63480000000000003</v>
      </c>
      <c r="H762" s="138">
        <v>-0.24010000000000001</v>
      </c>
      <c r="I762" s="138">
        <v>0.43859999999999999</v>
      </c>
      <c r="J762" s="138">
        <v>0.60140000000000005</v>
      </c>
      <c r="K762" s="138">
        <v>-0.28710000000000002</v>
      </c>
      <c r="L762" s="138">
        <v>7.9901</v>
      </c>
      <c r="M762" s="138">
        <v>12.723599999999999</v>
      </c>
      <c r="N762" s="138">
        <v>21.2668</v>
      </c>
      <c r="O762" s="138">
        <v>-3.3506</v>
      </c>
      <c r="P762" s="138">
        <v>2.2139000000000002</v>
      </c>
      <c r="Q762" s="138">
        <v>2.2612999999999999</v>
      </c>
      <c r="R762" s="138">
        <v>-3.6591999999999998</v>
      </c>
      <c r="S762" s="120"/>
      <c r="T762" s="123"/>
      <c r="U762" s="124"/>
      <c r="V762" s="124"/>
      <c r="W762" s="124"/>
      <c r="X762" s="124"/>
      <c r="Y762" s="124"/>
      <c r="Z762" s="124"/>
      <c r="AA762" s="124"/>
      <c r="AB762" s="124"/>
      <c r="AC762" s="124"/>
      <c r="AD762" s="124"/>
      <c r="AE762" s="124"/>
      <c r="AF762" s="124"/>
      <c r="AG762" s="124"/>
      <c r="AH762" s="124"/>
    </row>
    <row r="763" spans="1:34" x14ac:dyDescent="0.3">
      <c r="A763" s="134" t="s">
        <v>1772</v>
      </c>
      <c r="B763" s="134" t="s">
        <v>1680</v>
      </c>
      <c r="C763" s="134">
        <v>134594</v>
      </c>
      <c r="D763" s="137">
        <v>44330</v>
      </c>
      <c r="E763" s="138">
        <v>12.1249</v>
      </c>
      <c r="F763" s="138">
        <v>-0.25990000000000002</v>
      </c>
      <c r="G763" s="138">
        <v>-0.62780000000000002</v>
      </c>
      <c r="H763" s="138">
        <v>-0.2238</v>
      </c>
      <c r="I763" s="138">
        <v>0.4698</v>
      </c>
      <c r="J763" s="138">
        <v>0.67169999999999996</v>
      </c>
      <c r="K763" s="138">
        <v>-8.4099999999999994E-2</v>
      </c>
      <c r="L763" s="138">
        <v>8.4304000000000006</v>
      </c>
      <c r="M763" s="138">
        <v>13.4122</v>
      </c>
      <c r="N763" s="138">
        <v>22.255199999999999</v>
      </c>
      <c r="O763" s="138">
        <v>-2.5344000000000002</v>
      </c>
      <c r="P763" s="138">
        <v>3.2176999999999998</v>
      </c>
      <c r="Q763" s="138">
        <v>3.2847</v>
      </c>
      <c r="R763" s="138">
        <v>-2.883</v>
      </c>
      <c r="S763" s="120"/>
      <c r="T763" s="123"/>
      <c r="U763" s="124"/>
      <c r="V763" s="124"/>
      <c r="W763" s="124"/>
      <c r="X763" s="124"/>
      <c r="Y763" s="124"/>
      <c r="Z763" s="124"/>
      <c r="AA763" s="124"/>
      <c r="AB763" s="124"/>
      <c r="AC763" s="124"/>
      <c r="AD763" s="124"/>
      <c r="AE763" s="124"/>
      <c r="AF763" s="124"/>
      <c r="AG763" s="124"/>
      <c r="AH763" s="124"/>
    </row>
    <row r="764" spans="1:34" x14ac:dyDescent="0.3">
      <c r="A764" s="134" t="s">
        <v>1772</v>
      </c>
      <c r="B764" s="134" t="s">
        <v>1706</v>
      </c>
      <c r="C764" s="134">
        <v>147700</v>
      </c>
      <c r="D764" s="137">
        <v>44330</v>
      </c>
      <c r="E764" s="138">
        <v>0.28849999999999998</v>
      </c>
      <c r="F764" s="138">
        <v>0</v>
      </c>
      <c r="G764" s="138">
        <v>0</v>
      </c>
      <c r="H764" s="138">
        <v>0</v>
      </c>
      <c r="I764" s="138">
        <v>0</v>
      </c>
      <c r="J764" s="138">
        <v>0</v>
      </c>
      <c r="K764" s="138">
        <v>0</v>
      </c>
      <c r="L764" s="138">
        <v>0</v>
      </c>
      <c r="M764" s="138">
        <v>0</v>
      </c>
      <c r="N764" s="138">
        <v>0</v>
      </c>
      <c r="O764" s="138"/>
      <c r="P764" s="138"/>
      <c r="Q764" s="138">
        <v>0</v>
      </c>
      <c r="R764" s="138"/>
      <c r="S764" s="120"/>
      <c r="T764" s="123"/>
      <c r="U764" s="124"/>
      <c r="V764" s="124"/>
      <c r="W764" s="124"/>
      <c r="X764" s="124"/>
      <c r="Y764" s="124"/>
      <c r="Z764" s="124"/>
      <c r="AA764" s="124"/>
      <c r="AB764" s="124"/>
      <c r="AC764" s="124"/>
      <c r="AD764" s="124"/>
      <c r="AE764" s="124"/>
      <c r="AF764" s="124"/>
      <c r="AG764" s="124"/>
      <c r="AH764" s="124"/>
    </row>
    <row r="765" spans="1:34" x14ac:dyDescent="0.3">
      <c r="A765" s="134" t="s">
        <v>1772</v>
      </c>
      <c r="B765" s="134" t="s">
        <v>1681</v>
      </c>
      <c r="C765" s="134">
        <v>147697</v>
      </c>
      <c r="D765" s="137">
        <v>44330</v>
      </c>
      <c r="E765" s="138">
        <v>0.30209999999999998</v>
      </c>
      <c r="F765" s="138">
        <v>0</v>
      </c>
      <c r="G765" s="138">
        <v>0</v>
      </c>
      <c r="H765" s="138">
        <v>0</v>
      </c>
      <c r="I765" s="138">
        <v>0</v>
      </c>
      <c r="J765" s="138">
        <v>0</v>
      </c>
      <c r="K765" s="138">
        <v>0</v>
      </c>
      <c r="L765" s="138">
        <v>0</v>
      </c>
      <c r="M765" s="138">
        <v>0</v>
      </c>
      <c r="N765" s="138">
        <v>0</v>
      </c>
      <c r="O765" s="138"/>
      <c r="P765" s="138"/>
      <c r="Q765" s="138">
        <v>0</v>
      </c>
      <c r="R765" s="138"/>
      <c r="S765" s="120"/>
      <c r="T765" s="123"/>
      <c r="U765" s="124"/>
      <c r="V765" s="124"/>
      <c r="W765" s="124"/>
      <c r="X765" s="124"/>
      <c r="Y765" s="124"/>
      <c r="Z765" s="124"/>
      <c r="AA765" s="124"/>
      <c r="AB765" s="124"/>
      <c r="AC765" s="124"/>
      <c r="AD765" s="124"/>
      <c r="AE765" s="124"/>
      <c r="AF765" s="124"/>
      <c r="AG765" s="124"/>
      <c r="AH765" s="124"/>
    </row>
    <row r="766" spans="1:34" x14ac:dyDescent="0.3">
      <c r="A766" s="134" t="s">
        <v>1772</v>
      </c>
      <c r="B766" s="134" t="s">
        <v>1707</v>
      </c>
      <c r="C766" s="134">
        <v>148280</v>
      </c>
      <c r="D766" s="137"/>
      <c r="E766" s="138"/>
      <c r="F766" s="138"/>
      <c r="G766" s="138"/>
      <c r="H766" s="138"/>
      <c r="I766" s="138"/>
      <c r="J766" s="138"/>
      <c r="K766" s="138"/>
      <c r="L766" s="138"/>
      <c r="M766" s="138"/>
      <c r="N766" s="138"/>
      <c r="O766" s="138"/>
      <c r="P766" s="138"/>
      <c r="Q766" s="138"/>
      <c r="R766" s="138"/>
      <c r="S766" s="120"/>
      <c r="T766" s="123"/>
      <c r="U766" s="124"/>
      <c r="V766" s="124"/>
      <c r="W766" s="124"/>
      <c r="X766" s="124"/>
      <c r="Y766" s="124"/>
      <c r="Z766" s="124"/>
      <c r="AA766" s="124"/>
      <c r="AB766" s="124"/>
      <c r="AC766" s="124"/>
      <c r="AD766" s="124"/>
      <c r="AE766" s="124"/>
      <c r="AF766" s="124"/>
      <c r="AG766" s="124"/>
      <c r="AH766" s="124"/>
    </row>
    <row r="767" spans="1:34" x14ac:dyDescent="0.3">
      <c r="A767" s="134" t="s">
        <v>1772</v>
      </c>
      <c r="B767" s="134" t="s">
        <v>1682</v>
      </c>
      <c r="C767" s="134">
        <v>148274</v>
      </c>
      <c r="D767" s="137"/>
      <c r="E767" s="138"/>
      <c r="F767" s="138"/>
      <c r="G767" s="138"/>
      <c r="H767" s="138"/>
      <c r="I767" s="138"/>
      <c r="J767" s="138"/>
      <c r="K767" s="138"/>
      <c r="L767" s="138"/>
      <c r="M767" s="138"/>
      <c r="N767" s="138"/>
      <c r="O767" s="138"/>
      <c r="P767" s="138"/>
      <c r="Q767" s="138"/>
      <c r="R767" s="138"/>
      <c r="S767" s="120"/>
      <c r="T767" s="123"/>
      <c r="U767" s="124"/>
      <c r="V767" s="124"/>
      <c r="W767" s="124"/>
      <c r="X767" s="124"/>
      <c r="Y767" s="124"/>
      <c r="Z767" s="124"/>
      <c r="AA767" s="124"/>
      <c r="AB767" s="124"/>
      <c r="AC767" s="124"/>
      <c r="AD767" s="124"/>
      <c r="AE767" s="124"/>
      <c r="AF767" s="124"/>
      <c r="AG767" s="124"/>
      <c r="AH767" s="124"/>
    </row>
    <row r="768" spans="1:34" x14ac:dyDescent="0.3">
      <c r="A768" s="134" t="s">
        <v>1772</v>
      </c>
      <c r="B768" s="134" t="s">
        <v>1708</v>
      </c>
      <c r="C768" s="134">
        <v>138372</v>
      </c>
      <c r="D768" s="137">
        <v>44330</v>
      </c>
      <c r="E768" s="138">
        <v>36.594999999999999</v>
      </c>
      <c r="F768" s="138">
        <v>-0.4924</v>
      </c>
      <c r="G768" s="138">
        <v>-0.76659999999999995</v>
      </c>
      <c r="H768" s="138">
        <v>-0.3589</v>
      </c>
      <c r="I768" s="138">
        <v>0.28420000000000001</v>
      </c>
      <c r="J768" s="138">
        <v>1.3951</v>
      </c>
      <c r="K768" s="138">
        <v>0.84550000000000003</v>
      </c>
      <c r="L768" s="138">
        <v>7.9794999999999998</v>
      </c>
      <c r="M768" s="138">
        <v>13.4824</v>
      </c>
      <c r="N768" s="138">
        <v>20.5397</v>
      </c>
      <c r="O768" s="138">
        <v>6.5481999999999996</v>
      </c>
      <c r="P768" s="138">
        <v>7.1136999999999997</v>
      </c>
      <c r="Q768" s="138">
        <v>7.7957000000000001</v>
      </c>
      <c r="R768" s="138">
        <v>7.8388</v>
      </c>
      <c r="S768" s="120"/>
      <c r="T768" s="123"/>
      <c r="U768" s="124"/>
      <c r="V768" s="124"/>
      <c r="W768" s="124"/>
      <c r="X768" s="124"/>
      <c r="Y768" s="124"/>
      <c r="Z768" s="124"/>
      <c r="AA768" s="124"/>
      <c r="AB768" s="124"/>
      <c r="AC768" s="124"/>
      <c r="AD768" s="124"/>
      <c r="AE768" s="124"/>
      <c r="AF768" s="124"/>
      <c r="AG768" s="124"/>
      <c r="AH768" s="124"/>
    </row>
    <row r="769" spans="1:34" x14ac:dyDescent="0.3">
      <c r="A769" s="134" t="s">
        <v>1772</v>
      </c>
      <c r="B769" s="134" t="s">
        <v>1683</v>
      </c>
      <c r="C769" s="134">
        <v>138376</v>
      </c>
      <c r="D769" s="137">
        <v>44330</v>
      </c>
      <c r="E769" s="138">
        <v>39.993600000000001</v>
      </c>
      <c r="F769" s="138">
        <v>-0.48470000000000002</v>
      </c>
      <c r="G769" s="138">
        <v>-0.75460000000000005</v>
      </c>
      <c r="H769" s="138">
        <v>-0.33100000000000002</v>
      </c>
      <c r="I769" s="138">
        <v>0.3407</v>
      </c>
      <c r="J769" s="138">
        <v>1.5207999999999999</v>
      </c>
      <c r="K769" s="138">
        <v>1.2121999999999999</v>
      </c>
      <c r="L769" s="138">
        <v>8.7536000000000005</v>
      </c>
      <c r="M769" s="138">
        <v>14.654999999999999</v>
      </c>
      <c r="N769" s="138">
        <v>22.153300000000002</v>
      </c>
      <c r="O769" s="138">
        <v>7.7332000000000001</v>
      </c>
      <c r="P769" s="138">
        <v>8.4024000000000001</v>
      </c>
      <c r="Q769" s="138">
        <v>9.3666999999999998</v>
      </c>
      <c r="R769" s="138">
        <v>9.1113999999999997</v>
      </c>
      <c r="S769" s="120"/>
      <c r="T769" s="123"/>
      <c r="U769" s="124"/>
      <c r="V769" s="124"/>
      <c r="W769" s="124"/>
      <c r="X769" s="124"/>
      <c r="Y769" s="124"/>
      <c r="Z769" s="124"/>
      <c r="AA769" s="124"/>
      <c r="AB769" s="124"/>
      <c r="AC769" s="124"/>
      <c r="AD769" s="124"/>
      <c r="AE769" s="124"/>
      <c r="AF769" s="124"/>
      <c r="AG769" s="124"/>
      <c r="AH769" s="124"/>
    </row>
    <row r="770" spans="1:34" x14ac:dyDescent="0.3">
      <c r="A770" s="134" t="s">
        <v>1772</v>
      </c>
      <c r="B770" s="134" t="s">
        <v>1709</v>
      </c>
      <c r="C770" s="134">
        <v>101498</v>
      </c>
      <c r="D770" s="137">
        <v>44330</v>
      </c>
      <c r="E770" s="138">
        <v>44.329900000000002</v>
      </c>
      <c r="F770" s="138">
        <v>-0.17879999999999999</v>
      </c>
      <c r="G770" s="138">
        <v>-0.2525</v>
      </c>
      <c r="H770" s="138">
        <v>0.3422</v>
      </c>
      <c r="I770" s="138">
        <v>0.77149999999999996</v>
      </c>
      <c r="J770" s="138">
        <v>1.6972</v>
      </c>
      <c r="K770" s="138">
        <v>-0.40550000000000003</v>
      </c>
      <c r="L770" s="138">
        <v>10.029</v>
      </c>
      <c r="M770" s="138">
        <v>16.495799999999999</v>
      </c>
      <c r="N770" s="138">
        <v>29.163699999999999</v>
      </c>
      <c r="O770" s="138">
        <v>8.4303000000000008</v>
      </c>
      <c r="P770" s="138">
        <v>8.7989999999999995</v>
      </c>
      <c r="Q770" s="138">
        <v>8.1574000000000009</v>
      </c>
      <c r="R770" s="138">
        <v>11.8352</v>
      </c>
      <c r="S770" s="120" t="s">
        <v>2008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34" t="s">
        <v>1772</v>
      </c>
      <c r="B771" s="134" t="s">
        <v>1684</v>
      </c>
      <c r="C771" s="134">
        <v>119472</v>
      </c>
      <c r="D771" s="137">
        <v>44330</v>
      </c>
      <c r="E771" s="138">
        <v>48.06</v>
      </c>
      <c r="F771" s="138">
        <v>-0.17100000000000001</v>
      </c>
      <c r="G771" s="138">
        <v>-0.24060000000000001</v>
      </c>
      <c r="H771" s="138">
        <v>0.37009999999999998</v>
      </c>
      <c r="I771" s="138">
        <v>0.82640000000000002</v>
      </c>
      <c r="J771" s="138">
        <v>1.8191999999999999</v>
      </c>
      <c r="K771" s="138">
        <v>-3.4299999999999997E-2</v>
      </c>
      <c r="L771" s="138">
        <v>10.7996</v>
      </c>
      <c r="M771" s="138">
        <v>17.693999999999999</v>
      </c>
      <c r="N771" s="138">
        <v>30.851700000000001</v>
      </c>
      <c r="O771" s="138">
        <v>9.8557000000000006</v>
      </c>
      <c r="P771" s="138">
        <v>10.023400000000001</v>
      </c>
      <c r="Q771" s="138">
        <v>8.5421999999999993</v>
      </c>
      <c r="R771" s="138">
        <v>13.208</v>
      </c>
      <c r="S771" s="120" t="s">
        <v>2008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34" t="s">
        <v>1772</v>
      </c>
      <c r="B772" s="134" t="s">
        <v>1874</v>
      </c>
      <c r="C772" s="134"/>
      <c r="D772" s="137">
        <v>44330</v>
      </c>
      <c r="E772" s="138">
        <v>44.329900000000002</v>
      </c>
      <c r="F772" s="138">
        <v>-0.17879999999999999</v>
      </c>
      <c r="G772" s="138">
        <v>-0.2525</v>
      </c>
      <c r="H772" s="138">
        <v>0.3422</v>
      </c>
      <c r="I772" s="138">
        <v>0.77149999999999996</v>
      </c>
      <c r="J772" s="138">
        <v>1.6972</v>
      </c>
      <c r="K772" s="138">
        <v>-0.40550000000000003</v>
      </c>
      <c r="L772" s="138">
        <v>10.029</v>
      </c>
      <c r="M772" s="138">
        <v>16.495799999999999</v>
      </c>
      <c r="N772" s="138">
        <v>29.163699999999999</v>
      </c>
      <c r="O772" s="138">
        <v>8.4303000000000008</v>
      </c>
      <c r="P772" s="138">
        <v>8.7989999999999995</v>
      </c>
      <c r="Q772" s="138">
        <v>8.1574000000000009</v>
      </c>
      <c r="R772" s="138">
        <v>11.8352</v>
      </c>
      <c r="S772" s="120" t="s">
        <v>2008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34" t="s">
        <v>1772</v>
      </c>
      <c r="B773" s="134" t="s">
        <v>1875</v>
      </c>
      <c r="C773" s="134"/>
      <c r="D773" s="137">
        <v>44330</v>
      </c>
      <c r="E773" s="138">
        <v>44.329900000000002</v>
      </c>
      <c r="F773" s="138">
        <v>-0.17879999999999999</v>
      </c>
      <c r="G773" s="138">
        <v>-0.2525</v>
      </c>
      <c r="H773" s="138">
        <v>0.3422</v>
      </c>
      <c r="I773" s="138">
        <v>0.77149999999999996</v>
      </c>
      <c r="J773" s="138">
        <v>1.6972</v>
      </c>
      <c r="K773" s="138">
        <v>-0.40550000000000003</v>
      </c>
      <c r="L773" s="138">
        <v>10.029</v>
      </c>
      <c r="M773" s="138">
        <v>16.495799999999999</v>
      </c>
      <c r="N773" s="138">
        <v>29.163699999999999</v>
      </c>
      <c r="O773" s="138">
        <v>8.4303000000000008</v>
      </c>
      <c r="P773" s="138">
        <v>8.7989999999999995</v>
      </c>
      <c r="Q773" s="138">
        <v>8.1574000000000009</v>
      </c>
      <c r="R773" s="138">
        <v>11.8352</v>
      </c>
      <c r="S773" s="120" t="s">
        <v>2008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34" t="s">
        <v>1772</v>
      </c>
      <c r="B774" s="134" t="s">
        <v>1685</v>
      </c>
      <c r="C774" s="134">
        <v>134643</v>
      </c>
      <c r="D774" s="137">
        <v>44330</v>
      </c>
      <c r="E774" s="138">
        <v>17.142900000000001</v>
      </c>
      <c r="F774" s="138">
        <v>-2.6200000000000001E-2</v>
      </c>
      <c r="G774" s="138">
        <v>-0.45179999999999998</v>
      </c>
      <c r="H774" s="138">
        <v>-0.314</v>
      </c>
      <c r="I774" s="138">
        <v>0.28489999999999999</v>
      </c>
      <c r="J774" s="138">
        <v>1.5189999999999999</v>
      </c>
      <c r="K774" s="138">
        <v>-0.17879999999999999</v>
      </c>
      <c r="L774" s="138">
        <v>9.8855000000000004</v>
      </c>
      <c r="M774" s="138">
        <v>17.9511</v>
      </c>
      <c r="N774" s="138">
        <v>30.686299999999999</v>
      </c>
      <c r="O774" s="138">
        <v>8.9875000000000007</v>
      </c>
      <c r="P774" s="138">
        <v>9.6783999999999999</v>
      </c>
      <c r="Q774" s="138">
        <v>9.4488000000000003</v>
      </c>
      <c r="R774" s="138">
        <v>12.326700000000001</v>
      </c>
      <c r="S774" s="120"/>
      <c r="T774" s="123"/>
      <c r="U774" s="124"/>
      <c r="V774" s="124"/>
      <c r="W774" s="124"/>
      <c r="X774" s="124"/>
      <c r="Y774" s="124"/>
      <c r="Z774" s="124"/>
      <c r="AA774" s="124"/>
      <c r="AB774" s="124"/>
      <c r="AC774" s="124"/>
      <c r="AD774" s="124"/>
      <c r="AE774" s="124"/>
      <c r="AF774" s="124"/>
      <c r="AG774" s="124"/>
      <c r="AH774" s="124"/>
    </row>
    <row r="775" spans="1:34" x14ac:dyDescent="0.3">
      <c r="A775" s="134" t="s">
        <v>1772</v>
      </c>
      <c r="B775" s="134" t="s">
        <v>1710</v>
      </c>
      <c r="C775" s="134">
        <v>134644</v>
      </c>
      <c r="D775" s="137">
        <v>44330</v>
      </c>
      <c r="E775" s="138">
        <v>15.898199999999999</v>
      </c>
      <c r="F775" s="138">
        <v>-2.9600000000000001E-2</v>
      </c>
      <c r="G775" s="138">
        <v>-0.45710000000000001</v>
      </c>
      <c r="H775" s="138">
        <v>-0.32729999999999998</v>
      </c>
      <c r="I775" s="138">
        <v>0.2586</v>
      </c>
      <c r="J775" s="138">
        <v>1.4601999999999999</v>
      </c>
      <c r="K775" s="138">
        <v>-0.3523</v>
      </c>
      <c r="L775" s="138">
        <v>9.5030000000000001</v>
      </c>
      <c r="M775" s="138">
        <v>17.339400000000001</v>
      </c>
      <c r="N775" s="138">
        <v>29.7897</v>
      </c>
      <c r="O775" s="138">
        <v>7.9912999999999998</v>
      </c>
      <c r="P775" s="138">
        <v>8.4418000000000006</v>
      </c>
      <c r="Q775" s="138">
        <v>8.0754999999999999</v>
      </c>
      <c r="R775" s="138">
        <v>11.586600000000001</v>
      </c>
      <c r="S775" s="120"/>
      <c r="T775" s="123"/>
      <c r="U775" s="124"/>
      <c r="V775" s="124"/>
      <c r="W775" s="124"/>
      <c r="X775" s="124"/>
      <c r="Y775" s="124"/>
      <c r="Z775" s="124"/>
      <c r="AA775" s="124"/>
      <c r="AB775" s="124"/>
      <c r="AC775" s="124"/>
      <c r="AD775" s="124"/>
      <c r="AE775" s="124"/>
      <c r="AF775" s="124"/>
      <c r="AG775" s="124"/>
      <c r="AH775" s="124"/>
    </row>
    <row r="776" spans="1:34" x14ac:dyDescent="0.3">
      <c r="A776" s="134" t="s">
        <v>1772</v>
      </c>
      <c r="B776" s="134" t="s">
        <v>1686</v>
      </c>
      <c r="C776" s="134">
        <v>145478</v>
      </c>
      <c r="D776" s="137">
        <v>44330</v>
      </c>
      <c r="E776" s="138">
        <v>12.2324</v>
      </c>
      <c r="F776" s="138">
        <v>-0.1991</v>
      </c>
      <c r="G776" s="138">
        <v>-0.53500000000000003</v>
      </c>
      <c r="H776" s="138">
        <v>-0.50829999999999997</v>
      </c>
      <c r="I776" s="138">
        <v>1.23E-2</v>
      </c>
      <c r="J776" s="138">
        <v>0.1449</v>
      </c>
      <c r="K776" s="138">
        <v>-1.4327000000000001</v>
      </c>
      <c r="L776" s="138">
        <v>5.3310000000000004</v>
      </c>
      <c r="M776" s="138">
        <v>10.282299999999999</v>
      </c>
      <c r="N776" s="138">
        <v>19.806899999999999</v>
      </c>
      <c r="O776" s="138"/>
      <c r="P776" s="138"/>
      <c r="Q776" s="138">
        <v>8.6250999999999998</v>
      </c>
      <c r="R776" s="138">
        <v>8.9293999999999993</v>
      </c>
      <c r="S776" s="120"/>
      <c r="T776" s="123"/>
      <c r="U776" s="124"/>
      <c r="V776" s="124"/>
      <c r="W776" s="124"/>
      <c r="X776" s="124"/>
      <c r="Y776" s="124"/>
      <c r="Z776" s="124"/>
      <c r="AA776" s="124"/>
      <c r="AB776" s="124"/>
      <c r="AC776" s="124"/>
      <c r="AD776" s="124"/>
      <c r="AE776" s="124"/>
      <c r="AF776" s="124"/>
      <c r="AG776" s="124"/>
      <c r="AH776" s="124"/>
    </row>
    <row r="777" spans="1:34" x14ac:dyDescent="0.3">
      <c r="A777" s="134" t="s">
        <v>1772</v>
      </c>
      <c r="B777" s="134" t="s">
        <v>1711</v>
      </c>
      <c r="C777" s="134">
        <v>145475</v>
      </c>
      <c r="D777" s="137">
        <v>44330</v>
      </c>
      <c r="E777" s="138">
        <v>11.7216</v>
      </c>
      <c r="F777" s="138">
        <v>-0.20860000000000001</v>
      </c>
      <c r="G777" s="138">
        <v>-0.54890000000000005</v>
      </c>
      <c r="H777" s="138">
        <v>-0.54049999999999998</v>
      </c>
      <c r="I777" s="138">
        <v>-5.3699999999999998E-2</v>
      </c>
      <c r="J777" s="138">
        <v>-3.3999999999999998E-3</v>
      </c>
      <c r="K777" s="138">
        <v>-1.8512999999999999</v>
      </c>
      <c r="L777" s="138">
        <v>4.4557000000000002</v>
      </c>
      <c r="M777" s="138">
        <v>8.9398</v>
      </c>
      <c r="N777" s="138">
        <v>17.884399999999999</v>
      </c>
      <c r="O777" s="138"/>
      <c r="P777" s="138"/>
      <c r="Q777" s="138">
        <v>6.7393000000000001</v>
      </c>
      <c r="R777" s="138">
        <v>7.069</v>
      </c>
      <c r="S777" s="120"/>
      <c r="T777" s="123"/>
      <c r="U777" s="124"/>
      <c r="V777" s="124"/>
      <c r="W777" s="124"/>
      <c r="X777" s="124"/>
      <c r="Y777" s="124"/>
      <c r="Z777" s="124"/>
      <c r="AA777" s="124"/>
      <c r="AB777" s="124"/>
      <c r="AC777" s="124"/>
      <c r="AD777" s="124"/>
      <c r="AE777" s="124"/>
      <c r="AF777" s="124"/>
      <c r="AG777" s="124"/>
      <c r="AH777" s="124"/>
    </row>
    <row r="778" spans="1:34" x14ac:dyDescent="0.3">
      <c r="A778" s="134" t="s">
        <v>1772</v>
      </c>
      <c r="B778" s="134" t="s">
        <v>1687</v>
      </c>
      <c r="C778" s="134">
        <v>119960</v>
      </c>
      <c r="D778" s="137">
        <v>44330</v>
      </c>
      <c r="E778" s="138">
        <v>41.418900000000001</v>
      </c>
      <c r="F778" s="138">
        <v>-0.13450000000000001</v>
      </c>
      <c r="G778" s="138">
        <v>-0.42099999999999999</v>
      </c>
      <c r="H778" s="138">
        <v>-0.29149999999999998</v>
      </c>
      <c r="I778" s="138">
        <v>8.0500000000000002E-2</v>
      </c>
      <c r="J778" s="138">
        <v>0.41410000000000002</v>
      </c>
      <c r="K778" s="138">
        <v>-0.87849999999999995</v>
      </c>
      <c r="L778" s="138">
        <v>6.7637999999999998</v>
      </c>
      <c r="M778" s="138">
        <v>12.641</v>
      </c>
      <c r="N778" s="138">
        <v>22.1325</v>
      </c>
      <c r="O778" s="138">
        <v>7.8818000000000001</v>
      </c>
      <c r="P778" s="138">
        <v>8.1256000000000004</v>
      </c>
      <c r="Q778" s="138">
        <v>8.0924999999999994</v>
      </c>
      <c r="R778" s="138">
        <v>9.6628000000000007</v>
      </c>
      <c r="S778" s="120"/>
      <c r="T778" s="123"/>
      <c r="U778" s="124"/>
      <c r="V778" s="124"/>
      <c r="W778" s="124"/>
      <c r="X778" s="124"/>
      <c r="Y778" s="124"/>
      <c r="Z778" s="124"/>
      <c r="AA778" s="124"/>
      <c r="AB778" s="124"/>
      <c r="AC778" s="124"/>
      <c r="AD778" s="124"/>
      <c r="AE778" s="124"/>
      <c r="AF778" s="124"/>
      <c r="AG778" s="124"/>
      <c r="AH778" s="124"/>
    </row>
    <row r="779" spans="1:34" x14ac:dyDescent="0.3">
      <c r="A779" s="134" t="s">
        <v>1772</v>
      </c>
      <c r="B779" s="134" t="s">
        <v>1712</v>
      </c>
      <c r="C779" s="134">
        <v>101906</v>
      </c>
      <c r="D779" s="137">
        <v>44330</v>
      </c>
      <c r="E779" s="138">
        <v>50.2280910063783</v>
      </c>
      <c r="F779" s="138">
        <v>-0.14000000000000001</v>
      </c>
      <c r="G779" s="138">
        <v>-0.42930000000000001</v>
      </c>
      <c r="H779" s="138">
        <v>-0.31180000000000002</v>
      </c>
      <c r="I779" s="138">
        <v>4.0500000000000001E-2</v>
      </c>
      <c r="J779" s="138">
        <v>0.3256</v>
      </c>
      <c r="K779" s="138">
        <v>-1.1459999999999999</v>
      </c>
      <c r="L779" s="138">
        <v>6.1718000000000002</v>
      </c>
      <c r="M779" s="138">
        <v>11.706099999999999</v>
      </c>
      <c r="N779" s="138">
        <v>20.775400000000001</v>
      </c>
      <c r="O779" s="138">
        <v>6.7507999999999999</v>
      </c>
      <c r="P779" s="138">
        <v>6.9725999999999999</v>
      </c>
      <c r="Q779" s="138">
        <v>7.7229000000000001</v>
      </c>
      <c r="R779" s="138">
        <v>8.4732000000000003</v>
      </c>
      <c r="S779" s="120"/>
      <c r="T779" s="123"/>
      <c r="U779" s="124"/>
      <c r="V779" s="124"/>
      <c r="W779" s="124"/>
      <c r="X779" s="124"/>
      <c r="Y779" s="124"/>
      <c r="Z779" s="124"/>
      <c r="AA779" s="124"/>
      <c r="AB779" s="124"/>
      <c r="AC779" s="124"/>
      <c r="AD779" s="124"/>
      <c r="AE779" s="124"/>
      <c r="AF779" s="124"/>
      <c r="AG779" s="124"/>
      <c r="AH779" s="124"/>
    </row>
    <row r="780" spans="1:34" x14ac:dyDescent="0.3">
      <c r="A780" s="134" t="s">
        <v>1772</v>
      </c>
      <c r="B780" s="134" t="s">
        <v>1688</v>
      </c>
      <c r="C780" s="134">
        <v>144312</v>
      </c>
      <c r="D780" s="137">
        <v>44330</v>
      </c>
      <c r="E780" s="138">
        <v>12.62</v>
      </c>
      <c r="F780" s="138">
        <v>-7.9200000000000007E-2</v>
      </c>
      <c r="G780" s="138">
        <v>-0.316</v>
      </c>
      <c r="H780" s="138">
        <v>-0.15820000000000001</v>
      </c>
      <c r="I780" s="138">
        <v>0.23830000000000001</v>
      </c>
      <c r="J780" s="138">
        <v>0.47770000000000001</v>
      </c>
      <c r="K780" s="138">
        <v>-0.62990000000000002</v>
      </c>
      <c r="L780" s="138">
        <v>5.2544000000000004</v>
      </c>
      <c r="M780" s="138">
        <v>10.7989</v>
      </c>
      <c r="N780" s="138">
        <v>21.113199999999999</v>
      </c>
      <c r="O780" s="138"/>
      <c r="P780" s="138"/>
      <c r="Q780" s="138">
        <v>8.7821999999999996</v>
      </c>
      <c r="R780" s="138">
        <v>9.9844000000000008</v>
      </c>
      <c r="S780" s="120"/>
      <c r="T780" s="123"/>
      <c r="U780" s="124"/>
      <c r="V780" s="124"/>
      <c r="W780" s="124"/>
      <c r="X780" s="124"/>
      <c r="Y780" s="124"/>
      <c r="Z780" s="124"/>
      <c r="AA780" s="124"/>
      <c r="AB780" s="124"/>
      <c r="AC780" s="124"/>
      <c r="AD780" s="124"/>
      <c r="AE780" s="124"/>
      <c r="AF780" s="124"/>
      <c r="AG780" s="124"/>
      <c r="AH780" s="124"/>
    </row>
    <row r="781" spans="1:34" x14ac:dyDescent="0.3">
      <c r="A781" s="134" t="s">
        <v>1772</v>
      </c>
      <c r="B781" s="134" t="s">
        <v>1713</v>
      </c>
      <c r="C781" s="134">
        <v>144310</v>
      </c>
      <c r="D781" s="137">
        <v>44330</v>
      </c>
      <c r="E781" s="138">
        <v>12.42</v>
      </c>
      <c r="F781" s="138">
        <v>-8.0500000000000002E-2</v>
      </c>
      <c r="G781" s="138">
        <v>-0.24099999999999999</v>
      </c>
      <c r="H781" s="138">
        <v>-0.1608</v>
      </c>
      <c r="I781" s="138">
        <v>0.24210000000000001</v>
      </c>
      <c r="J781" s="138">
        <v>0.4854</v>
      </c>
      <c r="K781" s="138">
        <v>-0.71940000000000004</v>
      </c>
      <c r="L781" s="138">
        <v>5.0761000000000003</v>
      </c>
      <c r="M781" s="138">
        <v>10.4</v>
      </c>
      <c r="N781" s="138">
        <v>20.5825</v>
      </c>
      <c r="O781" s="138"/>
      <c r="P781" s="138"/>
      <c r="Q781" s="138">
        <v>8.1553000000000004</v>
      </c>
      <c r="R781" s="138">
        <v>9.4253</v>
      </c>
      <c r="S781" s="120"/>
      <c r="T781" s="123"/>
      <c r="U781" s="124"/>
      <c r="V781" s="124"/>
      <c r="W781" s="124"/>
      <c r="X781" s="124"/>
      <c r="Y781" s="124"/>
      <c r="Z781" s="124"/>
      <c r="AA781" s="124"/>
      <c r="AB781" s="124"/>
      <c r="AC781" s="124"/>
      <c r="AD781" s="124"/>
      <c r="AE781" s="124"/>
      <c r="AF781" s="124"/>
      <c r="AG781" s="124"/>
      <c r="AH781" s="124"/>
    </row>
    <row r="782" spans="1:34" x14ac:dyDescent="0.3">
      <c r="A782" s="134" t="s">
        <v>1772</v>
      </c>
      <c r="B782" s="134" t="s">
        <v>1689</v>
      </c>
      <c r="C782" s="134">
        <v>144490</v>
      </c>
      <c r="D782" s="137">
        <v>44330</v>
      </c>
      <c r="E782" s="138">
        <v>12.400499999999999</v>
      </c>
      <c r="F782" s="138">
        <v>-0.27739999999999998</v>
      </c>
      <c r="G782" s="138">
        <v>-0.65059999999999996</v>
      </c>
      <c r="H782" s="138">
        <v>-0.17549999999999999</v>
      </c>
      <c r="I782" s="138">
        <v>0.58809999999999996</v>
      </c>
      <c r="J782" s="138">
        <v>1.9015</v>
      </c>
      <c r="K782" s="138">
        <v>0.67959999999999998</v>
      </c>
      <c r="L782" s="138">
        <v>10.492800000000001</v>
      </c>
      <c r="M782" s="138">
        <v>16.055199999999999</v>
      </c>
      <c r="N782" s="138">
        <v>26.545999999999999</v>
      </c>
      <c r="O782" s="138"/>
      <c r="P782" s="138"/>
      <c r="Q782" s="138">
        <v>8.2728000000000002</v>
      </c>
      <c r="R782" s="138">
        <v>10.551299999999999</v>
      </c>
      <c r="S782" s="120"/>
      <c r="T782" s="123"/>
      <c r="U782" s="124"/>
      <c r="V782" s="124"/>
      <c r="W782" s="124"/>
      <c r="X782" s="124"/>
      <c r="Y782" s="124"/>
      <c r="Z782" s="124"/>
      <c r="AA782" s="124"/>
      <c r="AB782" s="124"/>
      <c r="AC782" s="124"/>
      <c r="AD782" s="124"/>
      <c r="AE782" s="124"/>
      <c r="AF782" s="124"/>
      <c r="AG782" s="124"/>
      <c r="AH782" s="124"/>
    </row>
    <row r="783" spans="1:34" x14ac:dyDescent="0.3">
      <c r="A783" s="134" t="s">
        <v>1772</v>
      </c>
      <c r="B783" s="134" t="s">
        <v>1714</v>
      </c>
      <c r="C783" s="134">
        <v>144484</v>
      </c>
      <c r="D783" s="137">
        <v>44330</v>
      </c>
      <c r="E783" s="138">
        <v>12.0868</v>
      </c>
      <c r="F783" s="138">
        <v>-0.28220000000000001</v>
      </c>
      <c r="G783" s="138">
        <v>-0.65669999999999995</v>
      </c>
      <c r="H783" s="138">
        <v>-0.19159999999999999</v>
      </c>
      <c r="I783" s="138">
        <v>0.55569999999999997</v>
      </c>
      <c r="J783" s="138">
        <v>1.8299000000000001</v>
      </c>
      <c r="K783" s="138">
        <v>0.46960000000000002</v>
      </c>
      <c r="L783" s="138">
        <v>10.031000000000001</v>
      </c>
      <c r="M783" s="138">
        <v>15.3222</v>
      </c>
      <c r="N783" s="138">
        <v>25.505400000000002</v>
      </c>
      <c r="O783" s="138"/>
      <c r="P783" s="138"/>
      <c r="Q783" s="138">
        <v>7.2527999999999997</v>
      </c>
      <c r="R783" s="138">
        <v>9.6654</v>
      </c>
      <c r="S783" s="120"/>
      <c r="T783" s="123"/>
      <c r="U783" s="124"/>
      <c r="V783" s="124"/>
      <c r="W783" s="124"/>
      <c r="X783" s="124"/>
      <c r="Y783" s="124"/>
      <c r="Z783" s="124"/>
      <c r="AA783" s="124"/>
      <c r="AB783" s="124"/>
      <c r="AC783" s="124"/>
      <c r="AD783" s="124"/>
      <c r="AE783" s="124"/>
      <c r="AF783" s="124"/>
      <c r="AG783" s="124"/>
      <c r="AH783" s="124"/>
    </row>
    <row r="784" spans="1:34" x14ac:dyDescent="0.3">
      <c r="A784" s="139" t="s">
        <v>27</v>
      </c>
      <c r="B784" s="134"/>
      <c r="C784" s="134"/>
      <c r="D784" s="134"/>
      <c r="E784" s="134"/>
      <c r="F784" s="140">
        <v>-0.18105000000000002</v>
      </c>
      <c r="G784" s="140">
        <v>-0.44539200000000018</v>
      </c>
      <c r="H784" s="140">
        <v>-0.18484800000000001</v>
      </c>
      <c r="I784" s="140">
        <v>0.276758</v>
      </c>
      <c r="J784" s="140">
        <v>0.9058520000000001</v>
      </c>
      <c r="K784" s="140">
        <v>-0.12727200000000002</v>
      </c>
      <c r="L784" s="140">
        <v>7.8433779999999986</v>
      </c>
      <c r="M784" s="140">
        <v>13.409213999999995</v>
      </c>
      <c r="N784" s="140">
        <v>23.777303999999994</v>
      </c>
      <c r="O784" s="140">
        <v>7.2290970588235286</v>
      </c>
      <c r="P784" s="140">
        <v>8.2216062500000007</v>
      </c>
      <c r="Q784" s="140">
        <v>7.9108939999999981</v>
      </c>
      <c r="R784" s="140">
        <v>9.6855217391304347</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39" t="s">
        <v>408</v>
      </c>
      <c r="B785" s="134"/>
      <c r="C785" s="134"/>
      <c r="D785" s="134"/>
      <c r="E785" s="134"/>
      <c r="F785" s="140">
        <v>-0.17879999999999999</v>
      </c>
      <c r="G785" s="140">
        <v>-0.4718</v>
      </c>
      <c r="H785" s="140">
        <v>-0.23194999999999999</v>
      </c>
      <c r="I785" s="140">
        <v>0.28344999999999998</v>
      </c>
      <c r="J785" s="140">
        <v>0.78384999999999994</v>
      </c>
      <c r="K785" s="140">
        <v>-0.27010000000000001</v>
      </c>
      <c r="L785" s="140">
        <v>8.3840500000000002</v>
      </c>
      <c r="M785" s="140">
        <v>14.030899999999999</v>
      </c>
      <c r="N785" s="140">
        <v>23.209049999999998</v>
      </c>
      <c r="O785" s="140">
        <v>7.8899500000000007</v>
      </c>
      <c r="P785" s="140">
        <v>8.6135999999999999</v>
      </c>
      <c r="Q785" s="140">
        <v>8.1574000000000009</v>
      </c>
      <c r="R785" s="140">
        <v>9.7031500000000008</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8"/>
      <c r="B786" s="128"/>
      <c r="C786" s="128"/>
      <c r="D786" s="130"/>
      <c r="E786" s="131"/>
      <c r="F786" s="131"/>
      <c r="G786" s="131"/>
      <c r="H786" s="131"/>
      <c r="I786" s="131"/>
      <c r="J786" s="131"/>
      <c r="K786" s="131"/>
      <c r="L786" s="131"/>
      <c r="M786" s="131"/>
      <c r="N786" s="131"/>
      <c r="O786" s="131"/>
      <c r="P786" s="131"/>
      <c r="Q786" s="131"/>
      <c r="R786" s="131"/>
      <c r="S786" s="119"/>
      <c r="T786" s="119"/>
      <c r="U786" s="119"/>
      <c r="V786" s="119"/>
      <c r="W786" s="119"/>
      <c r="X786" s="119"/>
      <c r="Y786" s="119"/>
      <c r="Z786" s="119"/>
      <c r="AA786" s="119"/>
      <c r="AB786" s="119"/>
      <c r="AC786" s="119"/>
      <c r="AD786" s="119"/>
      <c r="AE786" s="119"/>
      <c r="AF786" s="119"/>
      <c r="AG786" s="119"/>
      <c r="AH786" s="119"/>
    </row>
    <row r="787" spans="1:34" x14ac:dyDescent="0.3">
      <c r="A787" s="136" t="s">
        <v>1782</v>
      </c>
      <c r="B787" s="136"/>
      <c r="C787" s="136"/>
      <c r="D787" s="136"/>
      <c r="E787" s="136"/>
      <c r="F787" s="136"/>
      <c r="G787" s="136"/>
      <c r="H787" s="136"/>
      <c r="I787" s="136"/>
      <c r="J787" s="136"/>
      <c r="K787" s="136"/>
      <c r="L787" s="136"/>
      <c r="M787" s="136"/>
      <c r="N787" s="136"/>
      <c r="O787" s="136"/>
      <c r="P787" s="136"/>
      <c r="Q787" s="136"/>
      <c r="R787" s="136"/>
      <c r="S787" s="122"/>
      <c r="T787" s="122"/>
      <c r="U787" s="122"/>
      <c r="V787" s="122"/>
      <c r="W787" s="122"/>
      <c r="X787" s="122"/>
      <c r="Y787" s="122"/>
      <c r="Z787" s="122"/>
      <c r="AA787" s="122"/>
      <c r="AB787" s="122"/>
      <c r="AC787" s="122"/>
      <c r="AD787" s="122"/>
      <c r="AE787" s="122"/>
      <c r="AF787" s="122"/>
      <c r="AG787" s="122"/>
      <c r="AH787" s="122"/>
    </row>
    <row r="788" spans="1:34" x14ac:dyDescent="0.3">
      <c r="A788" s="134" t="s">
        <v>1783</v>
      </c>
      <c r="B788" s="134" t="s">
        <v>1808</v>
      </c>
      <c r="C788" s="134">
        <v>103166</v>
      </c>
      <c r="D788" s="137">
        <v>44330</v>
      </c>
      <c r="E788" s="138">
        <v>968.77</v>
      </c>
      <c r="F788" s="138">
        <v>-0.94169999999999998</v>
      </c>
      <c r="G788" s="138">
        <v>-1.7892999999999999</v>
      </c>
      <c r="H788" s="138">
        <v>-0.93259999999999998</v>
      </c>
      <c r="I788" s="138">
        <v>0.95030000000000003</v>
      </c>
      <c r="J788" s="138">
        <v>4.1778000000000004</v>
      </c>
      <c r="K788" s="138">
        <v>1.4759</v>
      </c>
      <c r="L788" s="138">
        <v>21.193200000000001</v>
      </c>
      <c r="M788" s="138">
        <v>37.852200000000003</v>
      </c>
      <c r="N788" s="138">
        <v>66.361000000000004</v>
      </c>
      <c r="O788" s="138">
        <v>10.267200000000001</v>
      </c>
      <c r="P788" s="138">
        <v>14.989599999999999</v>
      </c>
      <c r="Q788" s="138">
        <v>22.289200000000001</v>
      </c>
      <c r="R788" s="138">
        <v>17.795500000000001</v>
      </c>
      <c r="S788" s="120"/>
      <c r="T788" s="123"/>
      <c r="U788" s="124"/>
      <c r="V788" s="124"/>
      <c r="W788" s="124"/>
      <c r="X788" s="124"/>
      <c r="Y788" s="124"/>
      <c r="Z788" s="124"/>
      <c r="AA788" s="124"/>
      <c r="AB788" s="124"/>
      <c r="AC788" s="124"/>
      <c r="AD788" s="124"/>
      <c r="AE788" s="124"/>
      <c r="AF788" s="124"/>
      <c r="AG788" s="124"/>
      <c r="AH788" s="124"/>
    </row>
    <row r="789" spans="1:34" x14ac:dyDescent="0.3">
      <c r="A789" s="134" t="s">
        <v>1783</v>
      </c>
      <c r="B789" s="134" t="s">
        <v>1809</v>
      </c>
      <c r="C789" s="134">
        <v>120564</v>
      </c>
      <c r="D789" s="137">
        <v>44330</v>
      </c>
      <c r="E789" s="138">
        <v>1045.6099999999999</v>
      </c>
      <c r="F789" s="138">
        <v>-0.93889999999999996</v>
      </c>
      <c r="G789" s="138">
        <v>-1.7838000000000001</v>
      </c>
      <c r="H789" s="138">
        <v>-0.92010000000000003</v>
      </c>
      <c r="I789" s="138">
        <v>0.97729999999999995</v>
      </c>
      <c r="J789" s="138">
        <v>4.2398999999999996</v>
      </c>
      <c r="K789" s="138">
        <v>1.6527000000000001</v>
      </c>
      <c r="L789" s="138">
        <v>21.656099999999999</v>
      </c>
      <c r="M789" s="138">
        <v>38.6935</v>
      </c>
      <c r="N789" s="138">
        <v>67.796999999999997</v>
      </c>
      <c r="O789" s="138">
        <v>11.2689</v>
      </c>
      <c r="P789" s="138">
        <v>16.120799999999999</v>
      </c>
      <c r="Q789" s="138">
        <v>17.120100000000001</v>
      </c>
      <c r="R789" s="138">
        <v>18.8049</v>
      </c>
      <c r="S789" s="120"/>
      <c r="T789" s="123"/>
      <c r="U789" s="124"/>
      <c r="V789" s="124"/>
      <c r="W789" s="124"/>
      <c r="X789" s="124"/>
      <c r="Y789" s="124"/>
      <c r="Z789" s="124"/>
      <c r="AA789" s="124"/>
      <c r="AB789" s="124"/>
      <c r="AC789" s="124"/>
      <c r="AD789" s="124"/>
      <c r="AE789" s="124"/>
      <c r="AF789" s="124"/>
      <c r="AG789" s="124"/>
      <c r="AH789" s="124"/>
    </row>
    <row r="790" spans="1:34" x14ac:dyDescent="0.3">
      <c r="A790" s="134" t="s">
        <v>1783</v>
      </c>
      <c r="B790" s="134" t="s">
        <v>1810</v>
      </c>
      <c r="C790" s="134">
        <v>141925</v>
      </c>
      <c r="D790" s="137">
        <v>44330</v>
      </c>
      <c r="E790" s="138">
        <v>16.32</v>
      </c>
      <c r="F790" s="138">
        <v>-0.3054</v>
      </c>
      <c r="G790" s="138">
        <v>-1.3301000000000001</v>
      </c>
      <c r="H790" s="138">
        <v>-1.2704</v>
      </c>
      <c r="I790" s="138">
        <v>-0.2445</v>
      </c>
      <c r="J790" s="138">
        <v>1.5557000000000001</v>
      </c>
      <c r="K790" s="138">
        <v>-2.7414000000000001</v>
      </c>
      <c r="L790" s="138">
        <v>14.2057</v>
      </c>
      <c r="M790" s="138">
        <v>29.421099999999999</v>
      </c>
      <c r="N790" s="138">
        <v>48.633899999999997</v>
      </c>
      <c r="O790" s="138">
        <v>14.9877</v>
      </c>
      <c r="P790" s="138"/>
      <c r="Q790" s="138">
        <v>15.065200000000001</v>
      </c>
      <c r="R790" s="138">
        <v>20.146599999999999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34" t="s">
        <v>1783</v>
      </c>
      <c r="B791" s="134" t="s">
        <v>1811</v>
      </c>
      <c r="C791" s="134">
        <v>141927</v>
      </c>
      <c r="D791" s="137">
        <v>44330</v>
      </c>
      <c r="E791" s="138">
        <v>15.48</v>
      </c>
      <c r="F791" s="138">
        <v>-0.32200000000000001</v>
      </c>
      <c r="G791" s="138">
        <v>-1.3384</v>
      </c>
      <c r="H791" s="138">
        <v>-1.2755000000000001</v>
      </c>
      <c r="I791" s="138">
        <v>-0.25769999999999998</v>
      </c>
      <c r="J791" s="138">
        <v>1.4417</v>
      </c>
      <c r="K791" s="138">
        <v>-3.0074999999999998</v>
      </c>
      <c r="L791" s="138">
        <v>13.489699999999999</v>
      </c>
      <c r="M791" s="138">
        <v>28.251899999999999</v>
      </c>
      <c r="N791" s="138">
        <v>46.590899999999998</v>
      </c>
      <c r="O791" s="138">
        <v>13.299200000000001</v>
      </c>
      <c r="P791" s="138"/>
      <c r="Q791" s="138">
        <v>13.336399999999999</v>
      </c>
      <c r="R791" s="138">
        <v>18.493300000000001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34" t="s">
        <v>1783</v>
      </c>
      <c r="B792" s="134" t="s">
        <v>1876</v>
      </c>
      <c r="C792" s="134">
        <v>148404</v>
      </c>
      <c r="D792" s="137">
        <v>44330</v>
      </c>
      <c r="E792" s="138">
        <v>15.8</v>
      </c>
      <c r="F792" s="138">
        <v>-1.0024999999999999</v>
      </c>
      <c r="G792" s="138">
        <v>-2.1671999999999998</v>
      </c>
      <c r="H792" s="138">
        <v>-1.4348000000000001</v>
      </c>
      <c r="I792" s="138">
        <v>0.50890000000000002</v>
      </c>
      <c r="J792" s="138">
        <v>5.1931000000000003</v>
      </c>
      <c r="K792" s="138">
        <v>6.0403000000000002</v>
      </c>
      <c r="L792" s="138">
        <v>26.1981</v>
      </c>
      <c r="M792" s="138">
        <v>44.424100000000003</v>
      </c>
      <c r="N792" s="138"/>
      <c r="O792" s="138"/>
      <c r="P792" s="138"/>
      <c r="Q792" s="138">
        <v>58</v>
      </c>
      <c r="R792" s="138"/>
      <c r="S792" s="120"/>
      <c r="T792" s="123"/>
      <c r="U792" s="124"/>
      <c r="V792" s="124"/>
      <c r="W792" s="124"/>
      <c r="X792" s="124"/>
      <c r="Y792" s="124"/>
      <c r="Z792" s="124"/>
      <c r="AA792" s="124"/>
      <c r="AB792" s="124"/>
      <c r="AC792" s="124"/>
      <c r="AD792" s="124"/>
      <c r="AE792" s="124"/>
      <c r="AF792" s="124"/>
      <c r="AG792" s="124"/>
      <c r="AH792" s="124"/>
    </row>
    <row r="793" spans="1:34" x14ac:dyDescent="0.3">
      <c r="A793" s="134" t="s">
        <v>1783</v>
      </c>
      <c r="B793" s="134" t="s">
        <v>1822</v>
      </c>
      <c r="C793" s="134">
        <v>148405</v>
      </c>
      <c r="D793" s="137">
        <v>44330</v>
      </c>
      <c r="E793" s="138">
        <v>15.54</v>
      </c>
      <c r="F793" s="138">
        <v>-1.0190999999999999</v>
      </c>
      <c r="G793" s="138">
        <v>-2.1410999999999998</v>
      </c>
      <c r="H793" s="138">
        <v>-1.4584999999999999</v>
      </c>
      <c r="I793" s="138">
        <v>0.45250000000000001</v>
      </c>
      <c r="J793" s="138">
        <v>5</v>
      </c>
      <c r="K793" s="138">
        <v>5.4989999999999997</v>
      </c>
      <c r="L793" s="138">
        <v>25.020099999999999</v>
      </c>
      <c r="M793" s="138">
        <v>42.438099999999999</v>
      </c>
      <c r="N793" s="138"/>
      <c r="O793" s="138"/>
      <c r="P793" s="138"/>
      <c r="Q793" s="138">
        <v>55.4</v>
      </c>
      <c r="R793" s="138"/>
      <c r="S793" s="120"/>
      <c r="T793" s="123"/>
      <c r="U793" s="124"/>
      <c r="V793" s="124"/>
      <c r="W793" s="124"/>
      <c r="X793" s="124"/>
      <c r="Y793" s="124"/>
      <c r="Z793" s="124"/>
      <c r="AA793" s="124"/>
      <c r="AB793" s="124"/>
      <c r="AC793" s="124"/>
      <c r="AD793" s="124"/>
      <c r="AE793" s="124"/>
      <c r="AF793" s="124"/>
      <c r="AG793" s="124"/>
      <c r="AH793" s="124"/>
    </row>
    <row r="794" spans="1:34" x14ac:dyDescent="0.3">
      <c r="A794" s="134" t="s">
        <v>1783</v>
      </c>
      <c r="B794" s="134" t="s">
        <v>1831</v>
      </c>
      <c r="C794" s="134">
        <v>118275</v>
      </c>
      <c r="D794" s="137">
        <v>44330</v>
      </c>
      <c r="E794" s="138">
        <v>196.44</v>
      </c>
      <c r="F794" s="138">
        <v>-0.32979999999999998</v>
      </c>
      <c r="G794" s="138">
        <v>-1.4053</v>
      </c>
      <c r="H794" s="138">
        <v>-0.92300000000000004</v>
      </c>
      <c r="I794" s="138">
        <v>0.12740000000000001</v>
      </c>
      <c r="J794" s="138">
        <v>2.0468000000000002</v>
      </c>
      <c r="K794" s="138">
        <v>-1.6619999999999999</v>
      </c>
      <c r="L794" s="138">
        <v>17.033100000000001</v>
      </c>
      <c r="M794" s="138">
        <v>31.785900000000002</v>
      </c>
      <c r="N794" s="138">
        <v>55.67</v>
      </c>
      <c r="O794" s="138">
        <v>14.758699999999999</v>
      </c>
      <c r="P794" s="138">
        <v>17.110299999999999</v>
      </c>
      <c r="Q794" s="138">
        <v>14.353</v>
      </c>
      <c r="R794" s="138">
        <v>21.013999999999999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34" t="s">
        <v>1783</v>
      </c>
      <c r="B795" s="134" t="s">
        <v>1832</v>
      </c>
      <c r="C795" s="134">
        <v>101922</v>
      </c>
      <c r="D795" s="137">
        <v>44330</v>
      </c>
      <c r="E795" s="138">
        <v>184.47</v>
      </c>
      <c r="F795" s="138">
        <v>-0.33500000000000002</v>
      </c>
      <c r="G795" s="138">
        <v>-1.4109</v>
      </c>
      <c r="H795" s="138">
        <v>-0.94510000000000005</v>
      </c>
      <c r="I795" s="138">
        <v>8.14E-2</v>
      </c>
      <c r="J795" s="138">
        <v>1.9339999999999999</v>
      </c>
      <c r="K795" s="138">
        <v>-1.9662999999999999</v>
      </c>
      <c r="L795" s="138">
        <v>16.304099999999998</v>
      </c>
      <c r="M795" s="138">
        <v>30.552</v>
      </c>
      <c r="N795" s="138">
        <v>53.648200000000003</v>
      </c>
      <c r="O795" s="138">
        <v>13.5543</v>
      </c>
      <c r="P795" s="138">
        <v>16.052099999999999</v>
      </c>
      <c r="Q795" s="138">
        <v>17.933599999999998</v>
      </c>
      <c r="R795" s="138">
        <v>19.488600000000002</v>
      </c>
      <c r="S795" s="120"/>
      <c r="T795" s="123"/>
      <c r="U795" s="124"/>
      <c r="V795" s="124"/>
      <c r="W795" s="124"/>
      <c r="X795" s="124"/>
      <c r="Y795" s="124"/>
      <c r="Z795" s="124"/>
      <c r="AA795" s="124"/>
      <c r="AB795" s="124"/>
      <c r="AC795" s="124"/>
      <c r="AD795" s="124"/>
      <c r="AE795" s="124"/>
      <c r="AF795" s="124"/>
      <c r="AG795" s="124"/>
      <c r="AH795" s="124"/>
    </row>
    <row r="796" spans="1:34" x14ac:dyDescent="0.3">
      <c r="A796" s="134" t="s">
        <v>1783</v>
      </c>
      <c r="B796" s="134" t="s">
        <v>1877</v>
      </c>
      <c r="C796" s="134">
        <v>119076</v>
      </c>
      <c r="D796" s="137">
        <v>44330</v>
      </c>
      <c r="E796" s="138">
        <v>59.107999999999997</v>
      </c>
      <c r="F796" s="138">
        <v>-0.4748</v>
      </c>
      <c r="G796" s="138">
        <v>-1.1720999999999999</v>
      </c>
      <c r="H796" s="138">
        <v>-0.59370000000000001</v>
      </c>
      <c r="I796" s="138">
        <v>0.5101</v>
      </c>
      <c r="J796" s="138">
        <v>3.0708000000000002</v>
      </c>
      <c r="K796" s="138">
        <v>-0.15709999999999999</v>
      </c>
      <c r="L796" s="138">
        <v>22.278099999999998</v>
      </c>
      <c r="M796" s="138">
        <v>39.353099999999998</v>
      </c>
      <c r="N796" s="138">
        <v>62.625900000000001</v>
      </c>
      <c r="O796" s="138">
        <v>14.2235</v>
      </c>
      <c r="P796" s="138">
        <v>17.279399999999999</v>
      </c>
      <c r="Q796" s="138">
        <v>15.3857</v>
      </c>
      <c r="R796" s="138">
        <v>23.4542</v>
      </c>
      <c r="S796" s="120"/>
      <c r="T796" s="123"/>
      <c r="U796" s="124"/>
      <c r="V796" s="124"/>
      <c r="W796" s="124"/>
      <c r="X796" s="124"/>
      <c r="Y796" s="124"/>
      <c r="Z796" s="124"/>
      <c r="AA796" s="124"/>
      <c r="AB796" s="124"/>
      <c r="AC796" s="124"/>
      <c r="AD796" s="124"/>
      <c r="AE796" s="124"/>
      <c r="AF796" s="124"/>
      <c r="AG796" s="124"/>
      <c r="AH796" s="124"/>
    </row>
    <row r="797" spans="1:34" x14ac:dyDescent="0.3">
      <c r="A797" s="134" t="s">
        <v>1783</v>
      </c>
      <c r="B797" s="134" t="s">
        <v>1984</v>
      </c>
      <c r="C797" s="134">
        <v>119077</v>
      </c>
      <c r="D797" s="137">
        <v>44330</v>
      </c>
      <c r="E797" s="138">
        <v>163.33846681327299</v>
      </c>
      <c r="F797" s="138">
        <v>-0.47499999999999998</v>
      </c>
      <c r="G797" s="138">
        <v>-1.1727000000000001</v>
      </c>
      <c r="H797" s="138">
        <v>-0.59340000000000004</v>
      </c>
      <c r="I797" s="138">
        <v>0.51090000000000002</v>
      </c>
      <c r="J797" s="138">
        <v>3.0705</v>
      </c>
      <c r="K797" s="138">
        <v>-0.15709999999999999</v>
      </c>
      <c r="L797" s="138">
        <v>22.278500000000001</v>
      </c>
      <c r="M797" s="138">
        <v>39.351799999999997</v>
      </c>
      <c r="N797" s="138">
        <v>62.624299999999998</v>
      </c>
      <c r="O797" s="138">
        <v>13.185499999999999</v>
      </c>
      <c r="P797" s="138">
        <v>16.641100000000002</v>
      </c>
      <c r="Q797" s="138">
        <v>15.012</v>
      </c>
      <c r="R797" s="138">
        <v>22.572500000000002</v>
      </c>
      <c r="S797" s="120"/>
      <c r="T797" s="123"/>
      <c r="U797" s="124"/>
      <c r="V797" s="124"/>
      <c r="W797" s="124"/>
      <c r="X797" s="124"/>
      <c r="Y797" s="124"/>
      <c r="Z797" s="124"/>
      <c r="AA797" s="124"/>
      <c r="AB797" s="124"/>
      <c r="AC797" s="124"/>
      <c r="AD797" s="124"/>
      <c r="AE797" s="124"/>
      <c r="AF797" s="124"/>
      <c r="AG797" s="124"/>
      <c r="AH797" s="124"/>
    </row>
    <row r="798" spans="1:34" x14ac:dyDescent="0.3">
      <c r="A798" s="134" t="s">
        <v>1783</v>
      </c>
      <c r="B798" s="134" t="s">
        <v>1878</v>
      </c>
      <c r="C798" s="134">
        <v>105875</v>
      </c>
      <c r="D798" s="137">
        <v>44330</v>
      </c>
      <c r="E798" s="138">
        <v>55.591999999999999</v>
      </c>
      <c r="F798" s="138">
        <v>-0.48159999999999997</v>
      </c>
      <c r="G798" s="138">
        <v>-1.1820999999999999</v>
      </c>
      <c r="H798" s="138">
        <v>-0.61319999999999997</v>
      </c>
      <c r="I798" s="138">
        <v>0.46989999999999998</v>
      </c>
      <c r="J798" s="138">
        <v>2.9805999999999999</v>
      </c>
      <c r="K798" s="138">
        <v>-0.40849999999999997</v>
      </c>
      <c r="L798" s="138">
        <v>21.656199999999998</v>
      </c>
      <c r="M798" s="138">
        <v>38.302300000000002</v>
      </c>
      <c r="N798" s="138">
        <v>61.005600000000001</v>
      </c>
      <c r="O798" s="138">
        <v>13.203099999999999</v>
      </c>
      <c r="P798" s="138">
        <v>16.310500000000001</v>
      </c>
      <c r="Q798" s="138">
        <v>13.09</v>
      </c>
      <c r="R798" s="138">
        <v>22.2682</v>
      </c>
      <c r="S798" s="120"/>
      <c r="T798" s="123"/>
      <c r="U798" s="124"/>
      <c r="V798" s="124"/>
      <c r="W798" s="124"/>
      <c r="X798" s="124"/>
      <c r="Y798" s="124"/>
      <c r="Z798" s="124"/>
      <c r="AA798" s="124"/>
      <c r="AB798" s="124"/>
      <c r="AC798" s="124"/>
      <c r="AD798" s="124"/>
      <c r="AE798" s="124"/>
      <c r="AF798" s="124"/>
      <c r="AG798" s="124"/>
      <c r="AH798" s="124"/>
    </row>
    <row r="799" spans="1:34" x14ac:dyDescent="0.3">
      <c r="A799" s="134" t="s">
        <v>1783</v>
      </c>
      <c r="B799" s="134" t="s">
        <v>1985</v>
      </c>
      <c r="C799" s="134">
        <v>100080</v>
      </c>
      <c r="D799" s="137">
        <v>44330</v>
      </c>
      <c r="E799" s="138">
        <v>693.33798482154202</v>
      </c>
      <c r="F799" s="138">
        <v>-0.48120000000000002</v>
      </c>
      <c r="G799" s="138">
        <v>-1.1815</v>
      </c>
      <c r="H799" s="138">
        <v>-0.61240000000000006</v>
      </c>
      <c r="I799" s="138">
        <v>0.47149999999999997</v>
      </c>
      <c r="J799" s="138">
        <v>2.9794999999999998</v>
      </c>
      <c r="K799" s="138">
        <v>-0.40579999999999999</v>
      </c>
      <c r="L799" s="138">
        <v>21.659099999999999</v>
      </c>
      <c r="M799" s="138">
        <v>38.303199999999997</v>
      </c>
      <c r="N799" s="138">
        <v>61.013399999999997</v>
      </c>
      <c r="O799" s="138">
        <v>12.166700000000001</v>
      </c>
      <c r="P799" s="138">
        <v>15.670199999999999</v>
      </c>
      <c r="Q799" s="138">
        <v>19.267600000000002</v>
      </c>
      <c r="R799" s="138">
        <v>21.390599999999999</v>
      </c>
      <c r="S799" s="120"/>
      <c r="T799" s="123"/>
      <c r="U799" s="124"/>
      <c r="V799" s="124"/>
      <c r="W799" s="124"/>
      <c r="X799" s="124"/>
      <c r="Y799" s="124"/>
      <c r="Z799" s="124"/>
      <c r="AA799" s="124"/>
      <c r="AB799" s="124"/>
      <c r="AC799" s="124"/>
      <c r="AD799" s="124"/>
      <c r="AE799" s="124"/>
      <c r="AF799" s="124"/>
      <c r="AG799" s="124"/>
      <c r="AH799" s="124"/>
    </row>
    <row r="800" spans="1:34" x14ac:dyDescent="0.3">
      <c r="A800" s="134" t="s">
        <v>1783</v>
      </c>
      <c r="B800" s="134" t="s">
        <v>1792</v>
      </c>
      <c r="C800" s="134">
        <v>140353</v>
      </c>
      <c r="D800" s="137">
        <v>44330</v>
      </c>
      <c r="E800" s="138">
        <v>20.344000000000001</v>
      </c>
      <c r="F800" s="138">
        <v>-0.60099999999999998</v>
      </c>
      <c r="G800" s="138">
        <v>-1.4101999999999999</v>
      </c>
      <c r="H800" s="138">
        <v>-0.72219999999999995</v>
      </c>
      <c r="I800" s="138">
        <v>0.98280000000000001</v>
      </c>
      <c r="J800" s="138">
        <v>2.8774000000000002</v>
      </c>
      <c r="K800" s="138">
        <v>-1.1131</v>
      </c>
      <c r="L800" s="138">
        <v>20.172499999999999</v>
      </c>
      <c r="M800" s="138">
        <v>35.319899999999997</v>
      </c>
      <c r="N800" s="138">
        <v>64.595500000000001</v>
      </c>
      <c r="O800" s="138">
        <v>11.0999</v>
      </c>
      <c r="P800" s="138">
        <v>16.2438</v>
      </c>
      <c r="Q800" s="138">
        <v>11.974299999999999</v>
      </c>
      <c r="R800" s="138">
        <v>18.1906</v>
      </c>
      <c r="S800" s="120"/>
      <c r="T800" s="123"/>
      <c r="U800" s="124"/>
      <c r="V800" s="124"/>
      <c r="W800" s="124"/>
      <c r="X800" s="124"/>
      <c r="Y800" s="124"/>
      <c r="Z800" s="124"/>
      <c r="AA800" s="124"/>
      <c r="AB800" s="124"/>
      <c r="AC800" s="124"/>
      <c r="AD800" s="124"/>
      <c r="AE800" s="124"/>
      <c r="AF800" s="124"/>
      <c r="AG800" s="124"/>
      <c r="AH800" s="124"/>
    </row>
    <row r="801" spans="1:34" x14ac:dyDescent="0.3">
      <c r="A801" s="134" t="s">
        <v>1783</v>
      </c>
      <c r="B801" s="134" t="s">
        <v>1793</v>
      </c>
      <c r="C801" s="134">
        <v>140355</v>
      </c>
      <c r="D801" s="137">
        <v>44330</v>
      </c>
      <c r="E801" s="138">
        <v>18.829000000000001</v>
      </c>
      <c r="F801" s="138">
        <v>-0.61229999999999996</v>
      </c>
      <c r="G801" s="138">
        <v>-1.4239999999999999</v>
      </c>
      <c r="H801" s="138">
        <v>-0.75900000000000001</v>
      </c>
      <c r="I801" s="138">
        <v>0.91649999999999998</v>
      </c>
      <c r="J801" s="138">
        <v>2.7223000000000002</v>
      </c>
      <c r="K801" s="138">
        <v>-1.5528999999999999</v>
      </c>
      <c r="L801" s="138">
        <v>19.118099999999998</v>
      </c>
      <c r="M801" s="138">
        <v>33.539000000000001</v>
      </c>
      <c r="N801" s="138">
        <v>61.705599999999997</v>
      </c>
      <c r="O801" s="138">
        <v>9.2256999999999998</v>
      </c>
      <c r="P801" s="138">
        <v>14.7685</v>
      </c>
      <c r="Q801" s="138">
        <v>10.6028</v>
      </c>
      <c r="R801" s="138">
        <v>16.109200000000001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34" t="s">
        <v>1783</v>
      </c>
      <c r="B802" s="134" t="s">
        <v>1798</v>
      </c>
      <c r="C802" s="134">
        <v>100520</v>
      </c>
      <c r="D802" s="137">
        <v>44330</v>
      </c>
      <c r="E802" s="138">
        <v>779.1268</v>
      </c>
      <c r="F802" s="138">
        <v>-0.71719999999999995</v>
      </c>
      <c r="G802" s="138">
        <v>-1.2665</v>
      </c>
      <c r="H802" s="138">
        <v>-0.20699999999999999</v>
      </c>
      <c r="I802" s="138">
        <v>2.1072000000000002</v>
      </c>
      <c r="J802" s="138">
        <v>3.3290999999999999</v>
      </c>
      <c r="K802" s="138">
        <v>-0.9224</v>
      </c>
      <c r="L802" s="138">
        <v>25.642499999999998</v>
      </c>
      <c r="M802" s="138">
        <v>43.776800000000001</v>
      </c>
      <c r="N802" s="138">
        <v>73.686000000000007</v>
      </c>
      <c r="O802" s="138">
        <v>10.235900000000001</v>
      </c>
      <c r="P802" s="138">
        <v>11.964600000000001</v>
      </c>
      <c r="Q802" s="138">
        <v>17.761500000000002</v>
      </c>
      <c r="R802" s="138">
        <v>16.741399999999999</v>
      </c>
      <c r="S802" s="120"/>
      <c r="T802" s="123"/>
      <c r="U802" s="124"/>
      <c r="V802" s="124"/>
      <c r="W802" s="124"/>
      <c r="X802" s="124"/>
      <c r="Y802" s="124"/>
      <c r="Z802" s="124"/>
      <c r="AA802" s="124"/>
      <c r="AB802" s="124"/>
      <c r="AC802" s="124"/>
      <c r="AD802" s="124"/>
      <c r="AE802" s="124"/>
      <c r="AF802" s="124"/>
      <c r="AG802" s="124"/>
      <c r="AH802" s="124"/>
    </row>
    <row r="803" spans="1:34" x14ac:dyDescent="0.3">
      <c r="A803" s="134" t="s">
        <v>1783</v>
      </c>
      <c r="B803" s="134" t="s">
        <v>1799</v>
      </c>
      <c r="C803" s="134">
        <v>118535</v>
      </c>
      <c r="D803" s="137">
        <v>44330</v>
      </c>
      <c r="E803" s="138">
        <v>840.36689999999999</v>
      </c>
      <c r="F803" s="138">
        <v>-0.71360000000000001</v>
      </c>
      <c r="G803" s="138">
        <v>-1.2609999999999999</v>
      </c>
      <c r="H803" s="138">
        <v>-0.1943</v>
      </c>
      <c r="I803" s="138">
        <v>2.1328</v>
      </c>
      <c r="J803" s="138">
        <v>3.391</v>
      </c>
      <c r="K803" s="138">
        <v>-0.73709999999999998</v>
      </c>
      <c r="L803" s="138">
        <v>26.108899999999998</v>
      </c>
      <c r="M803" s="138">
        <v>44.577199999999998</v>
      </c>
      <c r="N803" s="138">
        <v>74.982100000000003</v>
      </c>
      <c r="O803" s="138">
        <v>11.1534</v>
      </c>
      <c r="P803" s="138">
        <v>13.0213</v>
      </c>
      <c r="Q803" s="138">
        <v>15.384399999999999</v>
      </c>
      <c r="R803" s="138">
        <v>17.634899999999998</v>
      </c>
      <c r="S803" s="120"/>
      <c r="T803" s="123"/>
      <c r="U803" s="124"/>
      <c r="V803" s="124"/>
      <c r="W803" s="124"/>
      <c r="X803" s="124"/>
      <c r="Y803" s="124"/>
      <c r="Z803" s="124"/>
      <c r="AA803" s="124"/>
      <c r="AB803" s="124"/>
      <c r="AC803" s="124"/>
      <c r="AD803" s="124"/>
      <c r="AE803" s="124"/>
      <c r="AF803" s="124"/>
      <c r="AG803" s="124"/>
      <c r="AH803" s="124"/>
    </row>
    <row r="804" spans="1:34" x14ac:dyDescent="0.3">
      <c r="A804" s="134" t="s">
        <v>1783</v>
      </c>
      <c r="B804" s="134" t="s">
        <v>1800</v>
      </c>
      <c r="C804" s="134">
        <v>101762</v>
      </c>
      <c r="D804" s="137">
        <v>44330</v>
      </c>
      <c r="E804" s="138">
        <v>827.49199999999996</v>
      </c>
      <c r="F804" s="138">
        <v>-0.84570000000000001</v>
      </c>
      <c r="G804" s="138">
        <v>-1.2988999999999999</v>
      </c>
      <c r="H804" s="138">
        <v>1.4306000000000001</v>
      </c>
      <c r="I804" s="138">
        <v>3.9091999999999998</v>
      </c>
      <c r="J804" s="138">
        <v>5.9391999999999996</v>
      </c>
      <c r="K804" s="138">
        <v>1.6827000000000001</v>
      </c>
      <c r="L804" s="138">
        <v>30.1096</v>
      </c>
      <c r="M804" s="138">
        <v>42.446599999999997</v>
      </c>
      <c r="N804" s="138">
        <v>71.497</v>
      </c>
      <c r="O804" s="138">
        <v>9.9079999999999995</v>
      </c>
      <c r="P804" s="138">
        <v>14.0863</v>
      </c>
      <c r="Q804" s="138">
        <v>18.219100000000001</v>
      </c>
      <c r="R804" s="138">
        <v>13.3531</v>
      </c>
      <c r="S804" s="120"/>
      <c r="T804" s="123"/>
      <c r="U804" s="124"/>
      <c r="V804" s="124"/>
      <c r="W804" s="124"/>
      <c r="X804" s="124"/>
      <c r="Y804" s="124"/>
      <c r="Z804" s="124"/>
      <c r="AA804" s="124"/>
      <c r="AB804" s="124"/>
      <c r="AC804" s="124"/>
      <c r="AD804" s="124"/>
      <c r="AE804" s="124"/>
      <c r="AF804" s="124"/>
      <c r="AG804" s="124"/>
      <c r="AH804" s="124"/>
    </row>
    <row r="805" spans="1:34" x14ac:dyDescent="0.3">
      <c r="A805" s="134" t="s">
        <v>1783</v>
      </c>
      <c r="B805" s="134" t="s">
        <v>1801</v>
      </c>
      <c r="C805" s="134">
        <v>118955</v>
      </c>
      <c r="D805" s="137">
        <v>44330</v>
      </c>
      <c r="E805" s="138">
        <v>880.29200000000003</v>
      </c>
      <c r="F805" s="138">
        <v>-0.84240000000000004</v>
      </c>
      <c r="G805" s="138">
        <v>-1.294</v>
      </c>
      <c r="H805" s="138">
        <v>1.4423999999999999</v>
      </c>
      <c r="I805" s="138">
        <v>3.9333999999999998</v>
      </c>
      <c r="J805" s="138">
        <v>5.9958999999999998</v>
      </c>
      <c r="K805" s="138">
        <v>1.8381000000000001</v>
      </c>
      <c r="L805" s="138">
        <v>30.4861</v>
      </c>
      <c r="M805" s="138">
        <v>43.062899999999999</v>
      </c>
      <c r="N805" s="138">
        <v>72.503399999999999</v>
      </c>
      <c r="O805" s="138">
        <v>10.6214</v>
      </c>
      <c r="P805" s="138">
        <v>14.934900000000001</v>
      </c>
      <c r="Q805" s="138">
        <v>14.021800000000001</v>
      </c>
      <c r="R805" s="138">
        <v>13.993399999999999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34" t="s">
        <v>1783</v>
      </c>
      <c r="B806" s="134" t="s">
        <v>1794</v>
      </c>
      <c r="C806" s="134">
        <v>102252</v>
      </c>
      <c r="D806" s="137">
        <v>44330</v>
      </c>
      <c r="E806" s="138">
        <v>106.705</v>
      </c>
      <c r="F806" s="138">
        <v>-0.74250000000000005</v>
      </c>
      <c r="G806" s="138">
        <v>-1.1168</v>
      </c>
      <c r="H806" s="138">
        <v>-0.71519999999999995</v>
      </c>
      <c r="I806" s="138">
        <v>9.4E-2</v>
      </c>
      <c r="J806" s="138">
        <v>1.3709</v>
      </c>
      <c r="K806" s="138">
        <v>-3.3662000000000001</v>
      </c>
      <c r="L806" s="138">
        <v>15.695499999999999</v>
      </c>
      <c r="M806" s="138">
        <v>31.7624</v>
      </c>
      <c r="N806" s="138">
        <v>59.317799999999998</v>
      </c>
      <c r="O806" s="138">
        <v>6.2371999999999996</v>
      </c>
      <c r="P806" s="138">
        <v>11.0495</v>
      </c>
      <c r="Q806" s="138">
        <v>14.729100000000001</v>
      </c>
      <c r="R806" s="138">
        <v>14.7905</v>
      </c>
      <c r="S806" s="120"/>
      <c r="T806" s="123"/>
      <c r="U806" s="124"/>
      <c r="V806" s="124"/>
      <c r="W806" s="124"/>
      <c r="X806" s="124"/>
      <c r="Y806" s="124"/>
      <c r="Z806" s="124"/>
      <c r="AA806" s="124"/>
      <c r="AB806" s="124"/>
      <c r="AC806" s="124"/>
      <c r="AD806" s="124"/>
      <c r="AE806" s="124"/>
      <c r="AF806" s="124"/>
      <c r="AG806" s="124"/>
      <c r="AH806" s="124"/>
    </row>
    <row r="807" spans="1:34" x14ac:dyDescent="0.3">
      <c r="A807" s="134" t="s">
        <v>1783</v>
      </c>
      <c r="B807" s="134" t="s">
        <v>1795</v>
      </c>
      <c r="C807" s="134">
        <v>120046</v>
      </c>
      <c r="D807" s="137">
        <v>44330</v>
      </c>
      <c r="E807" s="138">
        <v>114.48569999999999</v>
      </c>
      <c r="F807" s="138">
        <v>-0.73629999999999995</v>
      </c>
      <c r="G807" s="138">
        <v>-1.1074999999999999</v>
      </c>
      <c r="H807" s="138">
        <v>-0.69340000000000002</v>
      </c>
      <c r="I807" s="138">
        <v>0.13789999999999999</v>
      </c>
      <c r="J807" s="138">
        <v>1.4695</v>
      </c>
      <c r="K807" s="138">
        <v>-3.0842999999999998</v>
      </c>
      <c r="L807" s="138">
        <v>16.367799999999999</v>
      </c>
      <c r="M807" s="138">
        <v>32.909500000000001</v>
      </c>
      <c r="N807" s="138">
        <v>61.173000000000002</v>
      </c>
      <c r="O807" s="138">
        <v>7.3231999999999999</v>
      </c>
      <c r="P807" s="138">
        <v>12.0586</v>
      </c>
      <c r="Q807" s="138">
        <v>13.989100000000001</v>
      </c>
      <c r="R807" s="138">
        <v>16.1191</v>
      </c>
      <c r="S807" s="120"/>
      <c r="T807" s="123"/>
      <c r="U807" s="124"/>
      <c r="V807" s="124"/>
      <c r="W807" s="124"/>
      <c r="X807" s="124"/>
      <c r="Y807" s="124"/>
      <c r="Z807" s="124"/>
      <c r="AA807" s="124"/>
      <c r="AB807" s="124"/>
      <c r="AC807" s="124"/>
      <c r="AD807" s="124"/>
      <c r="AE807" s="124"/>
      <c r="AF807" s="124"/>
      <c r="AG807" s="124"/>
      <c r="AH807" s="124"/>
    </row>
    <row r="808" spans="1:34" x14ac:dyDescent="0.3">
      <c r="A808" s="134" t="s">
        <v>1783</v>
      </c>
      <c r="B808" s="134" t="s">
        <v>1802</v>
      </c>
      <c r="C808" s="134">
        <v>128235</v>
      </c>
      <c r="D808" s="137">
        <v>44330</v>
      </c>
      <c r="E808" s="138">
        <v>27.27</v>
      </c>
      <c r="F808" s="138">
        <v>-0.61950000000000005</v>
      </c>
      <c r="G808" s="138">
        <v>-1.7650999999999999</v>
      </c>
      <c r="H808" s="138">
        <v>-1.4812000000000001</v>
      </c>
      <c r="I808" s="138">
        <v>0.47899999999999998</v>
      </c>
      <c r="J808" s="138">
        <v>2.3649</v>
      </c>
      <c r="K808" s="138">
        <v>-0.83640000000000003</v>
      </c>
      <c r="L808" s="138">
        <v>17.038599999999999</v>
      </c>
      <c r="M808" s="138">
        <v>28.753499999999999</v>
      </c>
      <c r="N808" s="138">
        <v>54.504199999999997</v>
      </c>
      <c r="O808" s="138">
        <v>7.8231999999999999</v>
      </c>
      <c r="P808" s="138">
        <v>10.6525</v>
      </c>
      <c r="Q808" s="138">
        <v>15.0985</v>
      </c>
      <c r="R808" s="138">
        <v>17.183900000000001</v>
      </c>
      <c r="S808" s="120"/>
      <c r="T808" s="123"/>
      <c r="U808" s="124"/>
      <c r="V808" s="124"/>
      <c r="W808" s="124"/>
      <c r="X808" s="124"/>
      <c r="Y808" s="124"/>
      <c r="Z808" s="124"/>
      <c r="AA808" s="124"/>
      <c r="AB808" s="124"/>
      <c r="AC808" s="124"/>
      <c r="AD808" s="124"/>
      <c r="AE808" s="124"/>
      <c r="AF808" s="124"/>
      <c r="AG808" s="124"/>
      <c r="AH808" s="124"/>
    </row>
    <row r="809" spans="1:34" x14ac:dyDescent="0.3">
      <c r="A809" s="134" t="s">
        <v>1783</v>
      </c>
      <c r="B809" s="134" t="s">
        <v>1803</v>
      </c>
      <c r="C809" s="134">
        <v>128236</v>
      </c>
      <c r="D809" s="137">
        <v>44330</v>
      </c>
      <c r="E809" s="138">
        <v>29.91</v>
      </c>
      <c r="F809" s="138">
        <v>-0.63119999999999998</v>
      </c>
      <c r="G809" s="138">
        <v>-1.7411000000000001</v>
      </c>
      <c r="H809" s="138">
        <v>-1.4498</v>
      </c>
      <c r="I809" s="138">
        <v>0.504</v>
      </c>
      <c r="J809" s="138">
        <v>2.4666000000000001</v>
      </c>
      <c r="K809" s="138">
        <v>-0.56520000000000004</v>
      </c>
      <c r="L809" s="138">
        <v>17.802299999999999</v>
      </c>
      <c r="M809" s="138">
        <v>29.986999999999998</v>
      </c>
      <c r="N809" s="138">
        <v>56.351300000000002</v>
      </c>
      <c r="O809" s="138">
        <v>9.4605999999999995</v>
      </c>
      <c r="P809" s="138">
        <v>12.4421</v>
      </c>
      <c r="Q809" s="138">
        <v>16.599</v>
      </c>
      <c r="R809" s="138">
        <v>18.779199999999999</v>
      </c>
      <c r="S809" s="120"/>
      <c r="T809" s="123"/>
      <c r="U809" s="124"/>
      <c r="V809" s="124"/>
      <c r="W809" s="124"/>
      <c r="X809" s="124"/>
      <c r="Y809" s="124"/>
      <c r="Z809" s="124"/>
      <c r="AA809" s="124"/>
      <c r="AB809" s="124"/>
      <c r="AC809" s="124"/>
      <c r="AD809" s="124"/>
      <c r="AE809" s="124"/>
      <c r="AF809" s="124"/>
      <c r="AG809" s="124"/>
      <c r="AH809" s="124"/>
    </row>
    <row r="810" spans="1:34" x14ac:dyDescent="0.3">
      <c r="A810" s="134" t="s">
        <v>1783</v>
      </c>
      <c r="B810" s="134" t="s">
        <v>1825</v>
      </c>
      <c r="C810" s="134">
        <v>118424</v>
      </c>
      <c r="D810" s="137">
        <v>44330</v>
      </c>
      <c r="E810" s="138">
        <v>119.27</v>
      </c>
      <c r="F810" s="138">
        <v>-0.40079999999999999</v>
      </c>
      <c r="G810" s="138">
        <v>-1.1437999999999999</v>
      </c>
      <c r="H810" s="138">
        <v>-0.56689999999999996</v>
      </c>
      <c r="I810" s="138">
        <v>0.53949999999999998</v>
      </c>
      <c r="J810" s="138">
        <v>1.8357000000000001</v>
      </c>
      <c r="K810" s="138">
        <v>-0.41749999999999998</v>
      </c>
      <c r="L810" s="138">
        <v>17.437999999999999</v>
      </c>
      <c r="M810" s="138">
        <v>32.360399999999998</v>
      </c>
      <c r="N810" s="138">
        <v>52.773200000000003</v>
      </c>
      <c r="O810" s="138">
        <v>6.5838999999999999</v>
      </c>
      <c r="P810" s="138">
        <v>10.2728</v>
      </c>
      <c r="Q810" s="138">
        <v>13.7941</v>
      </c>
      <c r="R810" s="138">
        <v>13.5936</v>
      </c>
      <c r="S810" s="120"/>
      <c r="T810" s="123"/>
      <c r="U810" s="124"/>
      <c r="V810" s="124"/>
      <c r="W810" s="124"/>
      <c r="X810" s="124"/>
      <c r="Y810" s="124"/>
      <c r="Z810" s="124"/>
      <c r="AA810" s="124"/>
      <c r="AB810" s="124"/>
      <c r="AC810" s="124"/>
      <c r="AD810" s="124"/>
      <c r="AE810" s="124"/>
      <c r="AF810" s="124"/>
      <c r="AG810" s="124"/>
      <c r="AH810" s="124"/>
    </row>
    <row r="811" spans="1:34" x14ac:dyDescent="0.3">
      <c r="A811" s="134" t="s">
        <v>1783</v>
      </c>
      <c r="B811" s="134" t="s">
        <v>1826</v>
      </c>
      <c r="C811" s="134">
        <v>108594</v>
      </c>
      <c r="D811" s="137">
        <v>44330</v>
      </c>
      <c r="E811" s="138">
        <v>112.39</v>
      </c>
      <c r="F811" s="138">
        <v>-0.39879999999999999</v>
      </c>
      <c r="G811" s="138">
        <v>-1.1435</v>
      </c>
      <c r="H811" s="138">
        <v>-0.57499999999999996</v>
      </c>
      <c r="I811" s="138">
        <v>0.50970000000000004</v>
      </c>
      <c r="J811" s="138">
        <v>1.7748999999999999</v>
      </c>
      <c r="K811" s="138">
        <v>-0.59260000000000002</v>
      </c>
      <c r="L811" s="138">
        <v>17.0242</v>
      </c>
      <c r="M811" s="138">
        <v>31.665900000000001</v>
      </c>
      <c r="N811" s="138">
        <v>51.714399999999998</v>
      </c>
      <c r="O811" s="138">
        <v>5.8446999999999996</v>
      </c>
      <c r="P811" s="138">
        <v>9.4793000000000003</v>
      </c>
      <c r="Q811" s="138">
        <v>16.734999999999999</v>
      </c>
      <c r="R811" s="138">
        <v>12.819800000000001</v>
      </c>
      <c r="S811" s="120"/>
      <c r="T811" s="123"/>
      <c r="U811" s="124"/>
      <c r="V811" s="124"/>
      <c r="W811" s="124"/>
      <c r="X811" s="124"/>
      <c r="Y811" s="124"/>
      <c r="Z811" s="124"/>
      <c r="AA811" s="124"/>
      <c r="AB811" s="124"/>
      <c r="AC811" s="124"/>
      <c r="AD811" s="124"/>
      <c r="AE811" s="124"/>
      <c r="AF811" s="124"/>
      <c r="AG811" s="124"/>
      <c r="AH811" s="124"/>
    </row>
    <row r="812" spans="1:34" x14ac:dyDescent="0.3">
      <c r="A812" s="134" t="s">
        <v>1783</v>
      </c>
      <c r="B812" s="134" t="s">
        <v>1804</v>
      </c>
      <c r="C812" s="134">
        <v>109522</v>
      </c>
      <c r="D812" s="137">
        <v>44330</v>
      </c>
      <c r="E812" s="138">
        <v>42.0443</v>
      </c>
      <c r="F812" s="138">
        <v>-0.79020000000000001</v>
      </c>
      <c r="G812" s="138">
        <v>-1.51</v>
      </c>
      <c r="H812" s="138">
        <v>-1.2602</v>
      </c>
      <c r="I812" s="138">
        <v>0.56279999999999997</v>
      </c>
      <c r="J812" s="138">
        <v>1.0838000000000001</v>
      </c>
      <c r="K812" s="138">
        <v>-2.5973999999999999</v>
      </c>
      <c r="L812" s="138">
        <v>22.4343</v>
      </c>
      <c r="M812" s="138">
        <v>35.872700000000002</v>
      </c>
      <c r="N812" s="138">
        <v>57.425699999999999</v>
      </c>
      <c r="O812" s="138">
        <v>11.086399999999999</v>
      </c>
      <c r="P812" s="138">
        <v>15.859400000000001</v>
      </c>
      <c r="Q812" s="138">
        <v>12.0259</v>
      </c>
      <c r="R812" s="138">
        <v>16.66</v>
      </c>
      <c r="S812" s="120"/>
      <c r="T812" s="123"/>
      <c r="U812" s="124"/>
      <c r="V812" s="124"/>
      <c r="W812" s="124"/>
      <c r="X812" s="124"/>
      <c r="Y812" s="124"/>
      <c r="Z812" s="124"/>
      <c r="AA812" s="124"/>
      <c r="AB812" s="124"/>
      <c r="AC812" s="124"/>
      <c r="AD812" s="124"/>
      <c r="AE812" s="124"/>
      <c r="AF812" s="124"/>
      <c r="AG812" s="124"/>
      <c r="AH812" s="124"/>
    </row>
    <row r="813" spans="1:34" x14ac:dyDescent="0.3">
      <c r="A813" s="134" t="s">
        <v>1783</v>
      </c>
      <c r="B813" s="134" t="s">
        <v>1805</v>
      </c>
      <c r="C813" s="134">
        <v>120492</v>
      </c>
      <c r="D813" s="137">
        <v>44330</v>
      </c>
      <c r="E813" s="138">
        <v>45.699800000000003</v>
      </c>
      <c r="F813" s="138">
        <v>-0.78610000000000002</v>
      </c>
      <c r="G813" s="138">
        <v>-1.504</v>
      </c>
      <c r="H813" s="138">
        <v>-1.2456</v>
      </c>
      <c r="I813" s="138">
        <v>0.59279999999999999</v>
      </c>
      <c r="J813" s="138">
        <v>1.1505000000000001</v>
      </c>
      <c r="K813" s="138">
        <v>-2.4079999999999999</v>
      </c>
      <c r="L813" s="138">
        <v>22.9114</v>
      </c>
      <c r="M813" s="138">
        <v>36.6678</v>
      </c>
      <c r="N813" s="138">
        <v>58.657800000000002</v>
      </c>
      <c r="O813" s="138">
        <v>11.955299999999999</v>
      </c>
      <c r="P813" s="138">
        <v>17.002700000000001</v>
      </c>
      <c r="Q813" s="138">
        <v>15.446999999999999</v>
      </c>
      <c r="R813" s="138">
        <v>17.571999999999999</v>
      </c>
      <c r="S813" s="120"/>
      <c r="T813" s="123"/>
      <c r="U813" s="124"/>
      <c r="V813" s="124"/>
      <c r="W813" s="124"/>
      <c r="X813" s="124"/>
      <c r="Y813" s="124"/>
      <c r="Z813" s="124"/>
      <c r="AA813" s="124"/>
      <c r="AB813" s="124"/>
      <c r="AC813" s="124"/>
      <c r="AD813" s="124"/>
      <c r="AE813" s="124"/>
      <c r="AF813" s="124"/>
      <c r="AG813" s="124"/>
      <c r="AH813" s="124"/>
    </row>
    <row r="814" spans="1:34" x14ac:dyDescent="0.3">
      <c r="A814" s="134" t="s">
        <v>1783</v>
      </c>
      <c r="B814" s="134" t="s">
        <v>1812</v>
      </c>
      <c r="C814" s="134">
        <v>112090</v>
      </c>
      <c r="D814" s="137">
        <v>44330</v>
      </c>
      <c r="E814" s="138">
        <v>44.802</v>
      </c>
      <c r="F814" s="138">
        <v>-0.80369999999999997</v>
      </c>
      <c r="G814" s="138">
        <v>-1.5687</v>
      </c>
      <c r="H814" s="138">
        <v>-0.97909999999999997</v>
      </c>
      <c r="I814" s="138">
        <v>-0.24049999999999999</v>
      </c>
      <c r="J814" s="138">
        <v>0.78510000000000002</v>
      </c>
      <c r="K814" s="138">
        <v>-2.4432</v>
      </c>
      <c r="L814" s="138">
        <v>15.965199999999999</v>
      </c>
      <c r="M814" s="138">
        <v>29.789400000000001</v>
      </c>
      <c r="N814" s="138">
        <v>54.463000000000001</v>
      </c>
      <c r="O814" s="138">
        <v>10.4186</v>
      </c>
      <c r="P814" s="138">
        <v>14.473100000000001</v>
      </c>
      <c r="Q814" s="138">
        <v>13.701000000000001</v>
      </c>
      <c r="R814" s="138">
        <v>14.4742</v>
      </c>
      <c r="S814" s="120"/>
      <c r="T814" s="123"/>
      <c r="U814" s="124"/>
      <c r="V814" s="124"/>
      <c r="W814" s="124"/>
      <c r="X814" s="124"/>
      <c r="Y814" s="124"/>
      <c r="Z814" s="124"/>
      <c r="AA814" s="124"/>
      <c r="AB814" s="124"/>
      <c r="AC814" s="124"/>
      <c r="AD814" s="124"/>
      <c r="AE814" s="124"/>
      <c r="AF814" s="124"/>
      <c r="AG814" s="124"/>
      <c r="AH814" s="124"/>
    </row>
    <row r="815" spans="1:34" x14ac:dyDescent="0.3">
      <c r="A815" s="134" t="s">
        <v>1783</v>
      </c>
      <c r="B815" s="134" t="s">
        <v>1813</v>
      </c>
      <c r="C815" s="134">
        <v>120166</v>
      </c>
      <c r="D815" s="137">
        <v>44330</v>
      </c>
      <c r="E815" s="138">
        <v>48.616999999999997</v>
      </c>
      <c r="F815" s="138">
        <v>-0.79579999999999995</v>
      </c>
      <c r="G815" s="138">
        <v>-1.5590999999999999</v>
      </c>
      <c r="H815" s="138">
        <v>-0.95950000000000002</v>
      </c>
      <c r="I815" s="138">
        <v>-0.20119999999999999</v>
      </c>
      <c r="J815" s="138">
        <v>0.87139999999999995</v>
      </c>
      <c r="K815" s="138">
        <v>-2.1947999999999999</v>
      </c>
      <c r="L815" s="138">
        <v>16.54</v>
      </c>
      <c r="M815" s="138">
        <v>30.733000000000001</v>
      </c>
      <c r="N815" s="138">
        <v>55.9587</v>
      </c>
      <c r="O815" s="138">
        <v>11.501899999999999</v>
      </c>
      <c r="P815" s="138">
        <v>15.679399999999999</v>
      </c>
      <c r="Q815" s="138">
        <v>16.665500000000002</v>
      </c>
      <c r="R815" s="138">
        <v>15.575200000000001</v>
      </c>
      <c r="S815" s="120"/>
      <c r="T815" s="123"/>
      <c r="U815" s="124"/>
      <c r="V815" s="124"/>
      <c r="W815" s="124"/>
      <c r="X815" s="124"/>
      <c r="Y815" s="124"/>
      <c r="Z815" s="124"/>
      <c r="AA815" s="124"/>
      <c r="AB815" s="124"/>
      <c r="AC815" s="124"/>
      <c r="AD815" s="124"/>
      <c r="AE815" s="124"/>
      <c r="AF815" s="124"/>
      <c r="AG815" s="124"/>
      <c r="AH815" s="124"/>
    </row>
    <row r="816" spans="1:34" x14ac:dyDescent="0.3">
      <c r="A816" s="134" t="s">
        <v>1783</v>
      </c>
      <c r="B816" s="134" t="s">
        <v>1827</v>
      </c>
      <c r="C816" s="134">
        <v>119291</v>
      </c>
      <c r="D816" s="137">
        <v>44330</v>
      </c>
      <c r="E816" s="138">
        <v>107.902</v>
      </c>
      <c r="F816" s="138">
        <v>-0.59509999999999996</v>
      </c>
      <c r="G816" s="138">
        <v>-1.9875</v>
      </c>
      <c r="H816" s="138">
        <v>-1.5987</v>
      </c>
      <c r="I816" s="138">
        <v>0.63800000000000001</v>
      </c>
      <c r="J816" s="138">
        <v>1.9328000000000001</v>
      </c>
      <c r="K816" s="138">
        <v>9.9299999999999999E-2</v>
      </c>
      <c r="L816" s="138">
        <v>18.7224</v>
      </c>
      <c r="M816" s="138">
        <v>28.2349</v>
      </c>
      <c r="N816" s="138">
        <v>57.6892</v>
      </c>
      <c r="O816" s="138">
        <v>7.2115999999999998</v>
      </c>
      <c r="P816" s="138">
        <v>12.443099999999999</v>
      </c>
      <c r="Q816" s="138">
        <v>13.2669</v>
      </c>
      <c r="R816" s="138">
        <v>14.5967</v>
      </c>
      <c r="S816" s="120"/>
      <c r="T816" s="123"/>
      <c r="U816" s="124"/>
      <c r="V816" s="124"/>
      <c r="W816" s="124"/>
      <c r="X816" s="124"/>
      <c r="Y816" s="124"/>
      <c r="Z816" s="124"/>
      <c r="AA816" s="124"/>
      <c r="AB816" s="124"/>
      <c r="AC816" s="124"/>
      <c r="AD816" s="124"/>
      <c r="AE816" s="124"/>
      <c r="AF816" s="124"/>
      <c r="AG816" s="124"/>
      <c r="AH816" s="124"/>
    </row>
    <row r="817" spans="1:34" x14ac:dyDescent="0.3">
      <c r="A817" s="134" t="s">
        <v>1783</v>
      </c>
      <c r="B817" s="134" t="s">
        <v>1828</v>
      </c>
      <c r="C817" s="134">
        <v>118043</v>
      </c>
      <c r="D817" s="137">
        <v>44330</v>
      </c>
      <c r="E817" s="138">
        <v>101.85899999999999</v>
      </c>
      <c r="F817" s="138">
        <v>-0.59919999999999995</v>
      </c>
      <c r="G817" s="138">
        <v>-1.9936</v>
      </c>
      <c r="H817" s="138">
        <v>-1.6121000000000001</v>
      </c>
      <c r="I817" s="138">
        <v>0.60940000000000005</v>
      </c>
      <c r="J817" s="138">
        <v>1.8671</v>
      </c>
      <c r="K817" s="138">
        <v>-7.85E-2</v>
      </c>
      <c r="L817" s="138">
        <v>18.318300000000001</v>
      </c>
      <c r="M817" s="138">
        <v>27.569299999999998</v>
      </c>
      <c r="N817" s="138">
        <v>56.573700000000002</v>
      </c>
      <c r="O817" s="138">
        <v>6.4568000000000003</v>
      </c>
      <c r="P817" s="138">
        <v>11.6434</v>
      </c>
      <c r="Q817" s="138">
        <v>15.605499999999999</v>
      </c>
      <c r="R817" s="138">
        <v>13.816700000000001</v>
      </c>
      <c r="S817" s="120"/>
      <c r="T817" s="123"/>
      <c r="U817" s="124"/>
      <c r="V817" s="124"/>
      <c r="W817" s="124"/>
      <c r="X817" s="124"/>
      <c r="Y817" s="124"/>
      <c r="Z817" s="124"/>
      <c r="AA817" s="124"/>
      <c r="AB817" s="124"/>
      <c r="AC817" s="124"/>
      <c r="AD817" s="124"/>
      <c r="AE817" s="124"/>
      <c r="AF817" s="124"/>
      <c r="AG817" s="124"/>
      <c r="AH817" s="124"/>
    </row>
    <row r="818" spans="1:34" x14ac:dyDescent="0.3">
      <c r="A818" s="134" t="s">
        <v>1783</v>
      </c>
      <c r="B818" s="134" t="s">
        <v>1829</v>
      </c>
      <c r="C818" s="134">
        <v>100313</v>
      </c>
      <c r="D818" s="137">
        <v>44330</v>
      </c>
      <c r="E818" s="138">
        <v>56.685200000000002</v>
      </c>
      <c r="F818" s="138">
        <v>-0.53990000000000005</v>
      </c>
      <c r="G818" s="138">
        <v>-1.4026000000000001</v>
      </c>
      <c r="H818" s="138">
        <v>-1.0392999999999999</v>
      </c>
      <c r="I818" s="138">
        <v>0.69120000000000004</v>
      </c>
      <c r="J818" s="138">
        <v>0.2072</v>
      </c>
      <c r="K818" s="138">
        <v>-2.6021000000000001</v>
      </c>
      <c r="L818" s="138">
        <v>10.7418</v>
      </c>
      <c r="M818" s="138">
        <v>23.644500000000001</v>
      </c>
      <c r="N818" s="138">
        <v>40.904600000000002</v>
      </c>
      <c r="O818" s="138">
        <v>8.0124999999999993</v>
      </c>
      <c r="P818" s="138">
        <v>9.4534000000000002</v>
      </c>
      <c r="Q818" s="138">
        <v>8.7614000000000001</v>
      </c>
      <c r="R818" s="138">
        <v>12.481999999999999</v>
      </c>
      <c r="S818" s="120"/>
      <c r="T818" s="123"/>
      <c r="U818" s="124"/>
      <c r="V818" s="124"/>
      <c r="W818" s="124"/>
      <c r="X818" s="124"/>
      <c r="Y818" s="124"/>
      <c r="Z818" s="124"/>
      <c r="AA818" s="124"/>
      <c r="AB818" s="124"/>
      <c r="AC818" s="124"/>
      <c r="AD818" s="124"/>
      <c r="AE818" s="124"/>
      <c r="AF818" s="124"/>
      <c r="AG818" s="124"/>
      <c r="AH818" s="124"/>
    </row>
    <row r="819" spans="1:34" x14ac:dyDescent="0.3">
      <c r="A819" s="134" t="s">
        <v>1783</v>
      </c>
      <c r="B819" s="134" t="s">
        <v>1830</v>
      </c>
      <c r="C819" s="134">
        <v>120264</v>
      </c>
      <c r="D819" s="137">
        <v>44330</v>
      </c>
      <c r="E819" s="138">
        <v>60.164000000000001</v>
      </c>
      <c r="F819" s="138">
        <v>-0.53469999999999995</v>
      </c>
      <c r="G819" s="138">
        <v>-1.3947000000000001</v>
      </c>
      <c r="H819" s="138">
        <v>-1.0206999999999999</v>
      </c>
      <c r="I819" s="138">
        <v>0.72909999999999997</v>
      </c>
      <c r="J819" s="138">
        <v>0.29139999999999999</v>
      </c>
      <c r="K819" s="138">
        <v>-2.3645999999999998</v>
      </c>
      <c r="L819" s="138">
        <v>11.2636</v>
      </c>
      <c r="M819" s="138">
        <v>24.468800000000002</v>
      </c>
      <c r="N819" s="138">
        <v>42.186599999999999</v>
      </c>
      <c r="O819" s="138">
        <v>8.9244000000000003</v>
      </c>
      <c r="P819" s="138">
        <v>10.355399999999999</v>
      </c>
      <c r="Q819" s="138">
        <v>9.8175000000000008</v>
      </c>
      <c r="R819" s="138">
        <v>13.3683</v>
      </c>
      <c r="S819" s="120"/>
      <c r="T819" s="123"/>
      <c r="U819" s="124"/>
      <c r="V819" s="124"/>
      <c r="W819" s="124"/>
      <c r="X819" s="124"/>
      <c r="Y819" s="124"/>
      <c r="Z819" s="124"/>
      <c r="AA819" s="124"/>
      <c r="AB819" s="124"/>
      <c r="AC819" s="124"/>
      <c r="AD819" s="124"/>
      <c r="AE819" s="124"/>
      <c r="AF819" s="124"/>
      <c r="AG819" s="124"/>
      <c r="AH819" s="124"/>
    </row>
    <row r="820" spans="1:34" x14ac:dyDescent="0.3">
      <c r="A820" s="134" t="s">
        <v>1783</v>
      </c>
      <c r="B820" s="134" t="s">
        <v>1823</v>
      </c>
      <c r="C820" s="134">
        <v>129046</v>
      </c>
      <c r="D820" s="137">
        <v>44330</v>
      </c>
      <c r="E820" s="138">
        <v>33.149700000000003</v>
      </c>
      <c r="F820" s="138">
        <v>-0.48420000000000002</v>
      </c>
      <c r="G820" s="138">
        <v>-1.7827</v>
      </c>
      <c r="H820" s="138">
        <v>-1.9016</v>
      </c>
      <c r="I820" s="138">
        <v>0.50449999999999995</v>
      </c>
      <c r="J820" s="138">
        <v>-0.94510000000000005</v>
      </c>
      <c r="K820" s="138">
        <v>-2.1341999999999999</v>
      </c>
      <c r="L820" s="138">
        <v>13.523300000000001</v>
      </c>
      <c r="M820" s="138">
        <v>24.2516</v>
      </c>
      <c r="N820" s="138">
        <v>53.715600000000002</v>
      </c>
      <c r="O820" s="138">
        <v>5.8930999999999996</v>
      </c>
      <c r="P820" s="138">
        <v>13.222300000000001</v>
      </c>
      <c r="Q820" s="138">
        <v>18.531600000000001</v>
      </c>
      <c r="R820" s="138">
        <v>12.435700000000001</v>
      </c>
      <c r="S820" s="120"/>
      <c r="T820" s="123"/>
      <c r="U820" s="124"/>
      <c r="V820" s="124"/>
      <c r="W820" s="124"/>
      <c r="X820" s="124"/>
      <c r="Y820" s="124"/>
      <c r="Z820" s="124"/>
      <c r="AA820" s="124"/>
      <c r="AB820" s="124"/>
      <c r="AC820" s="124"/>
      <c r="AD820" s="124"/>
      <c r="AE820" s="124"/>
      <c r="AF820" s="124"/>
      <c r="AG820" s="124"/>
      <c r="AH820" s="124"/>
    </row>
    <row r="821" spans="1:34" x14ac:dyDescent="0.3">
      <c r="A821" s="134" t="s">
        <v>1783</v>
      </c>
      <c r="B821" s="134" t="s">
        <v>1824</v>
      </c>
      <c r="C821" s="134">
        <v>129048</v>
      </c>
      <c r="D821" s="137">
        <v>44330</v>
      </c>
      <c r="E821" s="138">
        <v>31.007899999999999</v>
      </c>
      <c r="F821" s="138">
        <v>-0.48909999999999998</v>
      </c>
      <c r="G821" s="138">
        <v>-1.7898000000000001</v>
      </c>
      <c r="H821" s="138">
        <v>-1.9180999999999999</v>
      </c>
      <c r="I821" s="138">
        <v>0.4708</v>
      </c>
      <c r="J821" s="138">
        <v>-1.0316000000000001</v>
      </c>
      <c r="K821" s="138">
        <v>-2.3532999999999999</v>
      </c>
      <c r="L821" s="138">
        <v>13.034700000000001</v>
      </c>
      <c r="M821" s="138">
        <v>23.421399999999998</v>
      </c>
      <c r="N821" s="138">
        <v>52.288400000000003</v>
      </c>
      <c r="O821" s="138">
        <v>4.9238999999999997</v>
      </c>
      <c r="P821" s="138">
        <v>12.197800000000001</v>
      </c>
      <c r="Q821" s="138">
        <v>17.413799999999998</v>
      </c>
      <c r="R821" s="138">
        <v>11.423</v>
      </c>
      <c r="S821" s="120"/>
      <c r="T821" s="123"/>
      <c r="U821" s="124"/>
      <c r="V821" s="124"/>
      <c r="W821" s="124"/>
      <c r="X821" s="124"/>
      <c r="Y821" s="124"/>
      <c r="Z821" s="124"/>
      <c r="AA821" s="124"/>
      <c r="AB821" s="124"/>
      <c r="AC821" s="124"/>
      <c r="AD821" s="124"/>
      <c r="AE821" s="124"/>
      <c r="AF821" s="124"/>
      <c r="AG821" s="124"/>
      <c r="AH821" s="124"/>
    </row>
    <row r="822" spans="1:34" x14ac:dyDescent="0.3">
      <c r="A822" s="134" t="s">
        <v>1783</v>
      </c>
      <c r="B822" s="134" t="s">
        <v>2019</v>
      </c>
      <c r="C822" s="134">
        <v>143793</v>
      </c>
      <c r="D822" s="137">
        <v>44330</v>
      </c>
      <c r="E822" s="138">
        <v>13.988</v>
      </c>
      <c r="F822" s="138">
        <v>-0.64639999999999997</v>
      </c>
      <c r="G822" s="138">
        <v>-1.6397999999999999</v>
      </c>
      <c r="H822" s="138">
        <v>-1.0266999999999999</v>
      </c>
      <c r="I822" s="138">
        <v>-5.2900000000000003E-2</v>
      </c>
      <c r="J822" s="138">
        <v>3.5649999999999999</v>
      </c>
      <c r="K822" s="138">
        <v>7.1000000000000004E-3</v>
      </c>
      <c r="L822" s="138">
        <v>19.898900000000001</v>
      </c>
      <c r="M822" s="138">
        <v>32.659399999999998</v>
      </c>
      <c r="N822" s="138">
        <v>58.265700000000002</v>
      </c>
      <c r="O822" s="138"/>
      <c r="P822" s="138"/>
      <c r="Q822" s="138">
        <v>12.500500000000001</v>
      </c>
      <c r="R822" s="138">
        <v>15.7363</v>
      </c>
      <c r="S822" s="120"/>
      <c r="T822" s="123"/>
      <c r="U822" s="124"/>
      <c r="V822" s="124"/>
      <c r="W822" s="124"/>
      <c r="X822" s="124"/>
      <c r="Y822" s="124"/>
      <c r="Z822" s="124"/>
      <c r="AA822" s="124"/>
      <c r="AB822" s="124"/>
      <c r="AC822" s="124"/>
      <c r="AD822" s="124"/>
      <c r="AE822" s="124"/>
      <c r="AF822" s="124"/>
      <c r="AG822" s="124"/>
      <c r="AH822" s="124"/>
    </row>
    <row r="823" spans="1:34" x14ac:dyDescent="0.3">
      <c r="A823" s="134" t="s">
        <v>1783</v>
      </c>
      <c r="B823" s="134" t="s">
        <v>2020</v>
      </c>
      <c r="C823" s="134">
        <v>143787</v>
      </c>
      <c r="D823" s="137">
        <v>44330</v>
      </c>
      <c r="E823" s="138">
        <v>13.170999999999999</v>
      </c>
      <c r="F823" s="138">
        <v>-0.65700000000000003</v>
      </c>
      <c r="G823" s="138">
        <v>-1.6554</v>
      </c>
      <c r="H823" s="138">
        <v>-1.0659000000000001</v>
      </c>
      <c r="I823" s="138">
        <v>-0.13420000000000001</v>
      </c>
      <c r="J823" s="138">
        <v>3.3774000000000002</v>
      </c>
      <c r="K823" s="138">
        <v>-0.52869999999999995</v>
      </c>
      <c r="L823" s="138">
        <v>18.674800000000001</v>
      </c>
      <c r="M823" s="138">
        <v>30.5611</v>
      </c>
      <c r="N823" s="138">
        <v>54.945599999999999</v>
      </c>
      <c r="O823" s="138"/>
      <c r="P823" s="138"/>
      <c r="Q823" s="138">
        <v>10.1493</v>
      </c>
      <c r="R823" s="138">
        <v>13.4313</v>
      </c>
      <c r="S823" s="120"/>
      <c r="T823" s="123"/>
      <c r="U823" s="124"/>
      <c r="V823" s="124"/>
      <c r="W823" s="124"/>
      <c r="X823" s="124"/>
      <c r="Y823" s="124"/>
      <c r="Z823" s="124"/>
      <c r="AA823" s="124"/>
      <c r="AB823" s="124"/>
      <c r="AC823" s="124"/>
      <c r="AD823" s="124"/>
      <c r="AE823" s="124"/>
      <c r="AF823" s="124"/>
      <c r="AG823" s="124"/>
      <c r="AH823" s="124"/>
    </row>
    <row r="824" spans="1:34" x14ac:dyDescent="0.3">
      <c r="A824" s="134" t="s">
        <v>1783</v>
      </c>
      <c r="B824" s="134" t="s">
        <v>1785</v>
      </c>
      <c r="C824" s="134">
        <v>122639</v>
      </c>
      <c r="D824" s="137">
        <v>44330</v>
      </c>
      <c r="E824" s="138">
        <v>41.891800000000003</v>
      </c>
      <c r="F824" s="138">
        <v>-0.65259999999999996</v>
      </c>
      <c r="G824" s="138">
        <v>-1.2542</v>
      </c>
      <c r="H824" s="138">
        <v>-1.37</v>
      </c>
      <c r="I824" s="138">
        <v>-0.21490000000000001</v>
      </c>
      <c r="J824" s="138">
        <v>2.4674999999999998</v>
      </c>
      <c r="K824" s="138">
        <v>4.3291000000000004</v>
      </c>
      <c r="L824" s="138">
        <v>20.927800000000001</v>
      </c>
      <c r="M824" s="138">
        <v>33.0625</v>
      </c>
      <c r="N824" s="138">
        <v>68.485799999999998</v>
      </c>
      <c r="O824" s="138">
        <v>19.990500000000001</v>
      </c>
      <c r="P824" s="138">
        <v>19.2898</v>
      </c>
      <c r="Q824" s="138">
        <v>19.699200000000001</v>
      </c>
      <c r="R824" s="138">
        <v>28.684200000000001</v>
      </c>
      <c r="S824" s="120"/>
      <c r="T824" s="123"/>
      <c r="U824" s="124"/>
      <c r="V824" s="124"/>
      <c r="W824" s="124"/>
      <c r="X824" s="124"/>
      <c r="Y824" s="124"/>
      <c r="Z824" s="124"/>
      <c r="AA824" s="124"/>
      <c r="AB824" s="124"/>
      <c r="AC824" s="124"/>
      <c r="AD824" s="124"/>
      <c r="AE824" s="124"/>
      <c r="AF824" s="124"/>
      <c r="AG824" s="124"/>
      <c r="AH824" s="124"/>
    </row>
    <row r="825" spans="1:34" x14ac:dyDescent="0.3">
      <c r="A825" s="134" t="s">
        <v>1783</v>
      </c>
      <c r="B825" s="134" t="s">
        <v>1784</v>
      </c>
      <c r="C825" s="134">
        <v>122640</v>
      </c>
      <c r="D825" s="137">
        <v>44330</v>
      </c>
      <c r="E825" s="138">
        <v>39.815600000000003</v>
      </c>
      <c r="F825" s="138">
        <v>-0.65890000000000004</v>
      </c>
      <c r="G825" s="138">
        <v>-1.2635000000000001</v>
      </c>
      <c r="H825" s="138">
        <v>-1.3918999999999999</v>
      </c>
      <c r="I825" s="138">
        <v>-0.25900000000000001</v>
      </c>
      <c r="J825" s="138">
        <v>2.3673999999999999</v>
      </c>
      <c r="K825" s="138">
        <v>4.0655999999999999</v>
      </c>
      <c r="L825" s="138">
        <v>20.336099999999998</v>
      </c>
      <c r="M825" s="138">
        <v>32.072800000000001</v>
      </c>
      <c r="N825" s="138">
        <v>66.832599999999999</v>
      </c>
      <c r="O825" s="138">
        <v>19.003799999999998</v>
      </c>
      <c r="P825" s="138">
        <v>18.431799999999999</v>
      </c>
      <c r="Q825" s="138">
        <v>18.938099999999999</v>
      </c>
      <c r="R825" s="138">
        <v>27.529399999999999</v>
      </c>
      <c r="S825" s="120"/>
      <c r="T825" s="123"/>
      <c r="U825" s="124"/>
      <c r="V825" s="124"/>
      <c r="W825" s="124"/>
      <c r="X825" s="124"/>
      <c r="Y825" s="124"/>
      <c r="Z825" s="124"/>
      <c r="AA825" s="124"/>
      <c r="AB825" s="124"/>
      <c r="AC825" s="124"/>
      <c r="AD825" s="124"/>
      <c r="AE825" s="124"/>
      <c r="AF825" s="124"/>
      <c r="AG825" s="124"/>
      <c r="AH825" s="124"/>
    </row>
    <row r="826" spans="1:34" x14ac:dyDescent="0.3">
      <c r="A826" s="134" t="s">
        <v>1783</v>
      </c>
      <c r="B826" s="134" t="s">
        <v>1814</v>
      </c>
      <c r="C826" s="134">
        <v>133839</v>
      </c>
      <c r="D826" s="137">
        <v>44330</v>
      </c>
      <c r="E826" s="138">
        <v>23.45</v>
      </c>
      <c r="F826" s="138">
        <v>-0.5091</v>
      </c>
      <c r="G826" s="138">
        <v>-1.5532999999999999</v>
      </c>
      <c r="H826" s="138">
        <v>-0.29759999999999998</v>
      </c>
      <c r="I826" s="138">
        <v>1.034</v>
      </c>
      <c r="J826" s="138">
        <v>5.1097999999999999</v>
      </c>
      <c r="K826" s="138">
        <v>4.6407999999999996</v>
      </c>
      <c r="L826" s="138">
        <v>28.563600000000001</v>
      </c>
      <c r="M826" s="138">
        <v>43.865000000000002</v>
      </c>
      <c r="N826" s="138">
        <v>86.258899999999997</v>
      </c>
      <c r="O826" s="138">
        <v>19.456399999999999</v>
      </c>
      <c r="P826" s="138">
        <v>19.5334</v>
      </c>
      <c r="Q826" s="138">
        <v>14.7362</v>
      </c>
      <c r="R826" s="138">
        <v>32.040300000000002</v>
      </c>
      <c r="S826" s="120"/>
      <c r="T826" s="123"/>
      <c r="U826" s="124"/>
      <c r="V826" s="124"/>
      <c r="W826" s="124"/>
      <c r="X826" s="124"/>
      <c r="Y826" s="124"/>
      <c r="Z826" s="124"/>
      <c r="AA826" s="124"/>
      <c r="AB826" s="124"/>
      <c r="AC826" s="124"/>
      <c r="AD826" s="124"/>
      <c r="AE826" s="124"/>
      <c r="AF826" s="124"/>
      <c r="AG826" s="124"/>
      <c r="AH826" s="124"/>
    </row>
    <row r="827" spans="1:34" x14ac:dyDescent="0.3">
      <c r="A827" s="134" t="s">
        <v>1783</v>
      </c>
      <c r="B827" s="134" t="s">
        <v>1815</v>
      </c>
      <c r="C827" s="134">
        <v>133836</v>
      </c>
      <c r="D827" s="137">
        <v>44330</v>
      </c>
      <c r="E827" s="138">
        <v>21.39</v>
      </c>
      <c r="F827" s="138">
        <v>-0.55789999999999995</v>
      </c>
      <c r="G827" s="138">
        <v>-1.6099000000000001</v>
      </c>
      <c r="H827" s="138">
        <v>-0.32619999999999999</v>
      </c>
      <c r="I827" s="138">
        <v>0.94379999999999997</v>
      </c>
      <c r="J827" s="138">
        <v>4.9558</v>
      </c>
      <c r="K827" s="138">
        <v>4.0876000000000001</v>
      </c>
      <c r="L827" s="138">
        <v>27.17</v>
      </c>
      <c r="M827" s="138">
        <v>41.6556</v>
      </c>
      <c r="N827" s="138">
        <v>82.508499999999998</v>
      </c>
      <c r="O827" s="138">
        <v>17.145</v>
      </c>
      <c r="P827" s="138">
        <v>17.504799999999999</v>
      </c>
      <c r="Q827" s="138">
        <v>13.0472</v>
      </c>
      <c r="R827" s="138">
        <v>29.5289</v>
      </c>
      <c r="S827" s="120"/>
      <c r="T827" s="123"/>
      <c r="U827" s="124"/>
      <c r="V827" s="124"/>
      <c r="W827" s="124"/>
      <c r="X827" s="124"/>
      <c r="Y827" s="124"/>
      <c r="Z827" s="124"/>
      <c r="AA827" s="124"/>
      <c r="AB827" s="124"/>
      <c r="AC827" s="124"/>
      <c r="AD827" s="124"/>
      <c r="AE827" s="124"/>
      <c r="AF827" s="124"/>
      <c r="AG827" s="124"/>
      <c r="AH827" s="124"/>
    </row>
    <row r="828" spans="1:34" x14ac:dyDescent="0.3">
      <c r="A828" s="134" t="s">
        <v>1783</v>
      </c>
      <c r="B828" s="134" t="s">
        <v>1816</v>
      </c>
      <c r="C828" s="134">
        <v>119718</v>
      </c>
      <c r="D828" s="137">
        <v>44330</v>
      </c>
      <c r="E828" s="138">
        <v>68.492599999999996</v>
      </c>
      <c r="F828" s="138">
        <v>-0.53139999999999998</v>
      </c>
      <c r="G828" s="138">
        <v>-1.4091</v>
      </c>
      <c r="H828" s="138">
        <v>-0.6653</v>
      </c>
      <c r="I828" s="138">
        <v>0.87139999999999995</v>
      </c>
      <c r="J828" s="138">
        <v>3.3237999999999999</v>
      </c>
      <c r="K828" s="138">
        <v>-0.63819999999999999</v>
      </c>
      <c r="L828" s="138">
        <v>22.300999999999998</v>
      </c>
      <c r="M828" s="138">
        <v>38.060400000000001</v>
      </c>
      <c r="N828" s="138">
        <v>65.661500000000004</v>
      </c>
      <c r="O828" s="138">
        <v>11.138500000000001</v>
      </c>
      <c r="P828" s="138">
        <v>14.921799999999999</v>
      </c>
      <c r="Q828" s="138">
        <v>16.559000000000001</v>
      </c>
      <c r="R828" s="138">
        <v>17.469799999999999</v>
      </c>
      <c r="S828" s="120"/>
      <c r="T828" s="123"/>
      <c r="U828" s="124"/>
      <c r="V828" s="124"/>
      <c r="W828" s="124"/>
      <c r="X828" s="124"/>
      <c r="Y828" s="124"/>
      <c r="Z828" s="124"/>
      <c r="AA828" s="124"/>
      <c r="AB828" s="124"/>
      <c r="AC828" s="124"/>
      <c r="AD828" s="124"/>
      <c r="AE828" s="124"/>
      <c r="AF828" s="124"/>
      <c r="AG828" s="124"/>
      <c r="AH828" s="124"/>
    </row>
    <row r="829" spans="1:34" x14ac:dyDescent="0.3">
      <c r="A829" s="134" t="s">
        <v>1783</v>
      </c>
      <c r="B829" s="134" t="s">
        <v>1817</v>
      </c>
      <c r="C829" s="134">
        <v>103215</v>
      </c>
      <c r="D829" s="137">
        <v>44330</v>
      </c>
      <c r="E829" s="138">
        <v>63.613</v>
      </c>
      <c r="F829" s="138">
        <v>-0.53680000000000005</v>
      </c>
      <c r="G829" s="138">
        <v>-1.4172</v>
      </c>
      <c r="H829" s="138">
        <v>-0.68430000000000002</v>
      </c>
      <c r="I829" s="138">
        <v>0.83279999999999998</v>
      </c>
      <c r="J829" s="138">
        <v>3.2360000000000002</v>
      </c>
      <c r="K829" s="138">
        <v>-0.88439999999999996</v>
      </c>
      <c r="L829" s="138">
        <v>21.707999999999998</v>
      </c>
      <c r="M829" s="138">
        <v>37.090200000000003</v>
      </c>
      <c r="N829" s="138">
        <v>64.079599999999999</v>
      </c>
      <c r="O829" s="138">
        <v>10.0656</v>
      </c>
      <c r="P829" s="138">
        <v>13.7392</v>
      </c>
      <c r="Q829" s="138">
        <v>12.5341</v>
      </c>
      <c r="R829" s="138">
        <v>16.3598</v>
      </c>
      <c r="S829" s="120"/>
      <c r="T829" s="123"/>
      <c r="U829" s="124"/>
      <c r="V829" s="124"/>
      <c r="W829" s="124"/>
      <c r="X829" s="124"/>
      <c r="Y829" s="124"/>
      <c r="Z829" s="124"/>
      <c r="AA829" s="124"/>
      <c r="AB829" s="124"/>
      <c r="AC829" s="124"/>
      <c r="AD829" s="124"/>
      <c r="AE829" s="124"/>
      <c r="AF829" s="124"/>
      <c r="AG829" s="124"/>
      <c r="AH829" s="124"/>
    </row>
    <row r="830" spans="1:34" x14ac:dyDescent="0.3">
      <c r="A830" s="134" t="s">
        <v>1783</v>
      </c>
      <c r="B830" s="134" t="s">
        <v>1818</v>
      </c>
      <c r="C830" s="134">
        <v>144905</v>
      </c>
      <c r="D830" s="137">
        <v>44330</v>
      </c>
      <c r="E830" s="138">
        <v>12.9481</v>
      </c>
      <c r="F830" s="138">
        <v>-0.33479999999999999</v>
      </c>
      <c r="G830" s="138">
        <v>-1.2779</v>
      </c>
      <c r="H830" s="138">
        <v>-1.2470000000000001</v>
      </c>
      <c r="I830" s="138">
        <v>-0.16500000000000001</v>
      </c>
      <c r="J830" s="138">
        <v>7.8100000000000003E-2</v>
      </c>
      <c r="K830" s="138">
        <v>-3.9222999999999999</v>
      </c>
      <c r="L830" s="138">
        <v>10.8741</v>
      </c>
      <c r="M830" s="138">
        <v>22.437200000000001</v>
      </c>
      <c r="N830" s="138">
        <v>44.7605</v>
      </c>
      <c r="O830" s="138"/>
      <c r="P830" s="138"/>
      <c r="Q830" s="138">
        <v>10.3332</v>
      </c>
      <c r="R830" s="138">
        <v>12.0762</v>
      </c>
      <c r="S830" s="120"/>
      <c r="T830" s="123"/>
      <c r="U830" s="124"/>
      <c r="V830" s="124"/>
      <c r="W830" s="124"/>
      <c r="X830" s="124"/>
      <c r="Y830" s="124"/>
      <c r="Z830" s="124"/>
      <c r="AA830" s="124"/>
      <c r="AB830" s="124"/>
      <c r="AC830" s="124"/>
      <c r="AD830" s="124"/>
      <c r="AE830" s="124"/>
      <c r="AF830" s="124"/>
      <c r="AG830" s="124"/>
      <c r="AH830" s="124"/>
    </row>
    <row r="831" spans="1:34" x14ac:dyDescent="0.3">
      <c r="A831" s="134" t="s">
        <v>1783</v>
      </c>
      <c r="B831" s="134" t="s">
        <v>1819</v>
      </c>
      <c r="C831" s="134">
        <v>144902</v>
      </c>
      <c r="D831" s="137">
        <v>44330</v>
      </c>
      <c r="E831" s="138">
        <v>12.3462</v>
      </c>
      <c r="F831" s="138">
        <v>-0.34549999999999997</v>
      </c>
      <c r="G831" s="138">
        <v>-1.2927999999999999</v>
      </c>
      <c r="H831" s="138">
        <v>-1.2817000000000001</v>
      </c>
      <c r="I831" s="138">
        <v>-0.2351</v>
      </c>
      <c r="J831" s="138">
        <v>-7.9299999999999995E-2</v>
      </c>
      <c r="K831" s="138">
        <v>-4.3605</v>
      </c>
      <c r="L831" s="138">
        <v>9.8728999999999996</v>
      </c>
      <c r="M831" s="138">
        <v>20.788900000000002</v>
      </c>
      <c r="N831" s="138">
        <v>42.183300000000003</v>
      </c>
      <c r="O831" s="138"/>
      <c r="P831" s="138"/>
      <c r="Q831" s="138">
        <v>8.3522999999999996</v>
      </c>
      <c r="R831" s="138">
        <v>10.056100000000001</v>
      </c>
      <c r="S831" s="120"/>
      <c r="T831" s="123"/>
      <c r="U831" s="124"/>
      <c r="V831" s="124"/>
      <c r="W831" s="124"/>
      <c r="X831" s="124"/>
      <c r="Y831" s="124"/>
      <c r="Z831" s="124"/>
      <c r="AA831" s="124"/>
      <c r="AB831" s="124"/>
      <c r="AC831" s="124"/>
      <c r="AD831" s="124"/>
      <c r="AE831" s="124"/>
      <c r="AF831" s="124"/>
      <c r="AG831" s="124"/>
      <c r="AH831" s="124"/>
    </row>
    <row r="832" spans="1:34" x14ac:dyDescent="0.3">
      <c r="A832" s="134" t="s">
        <v>1783</v>
      </c>
      <c r="B832" s="134" t="s">
        <v>1796</v>
      </c>
      <c r="C832" s="134">
        <v>144546</v>
      </c>
      <c r="D832" s="137">
        <v>44330</v>
      </c>
      <c r="E832" s="138">
        <v>13.9918</v>
      </c>
      <c r="F832" s="138">
        <v>-0.1114</v>
      </c>
      <c r="G832" s="138">
        <v>-0.86019999999999996</v>
      </c>
      <c r="H832" s="138">
        <v>-0.30919999999999997</v>
      </c>
      <c r="I832" s="138">
        <v>-0.4723</v>
      </c>
      <c r="J832" s="138">
        <v>1.7519</v>
      </c>
      <c r="K832" s="138">
        <v>-1.8347</v>
      </c>
      <c r="L832" s="138">
        <v>14.1647</v>
      </c>
      <c r="M832" s="138">
        <v>25.610900000000001</v>
      </c>
      <c r="N832" s="138">
        <v>48.339199999999998</v>
      </c>
      <c r="O832" s="138"/>
      <c r="P832" s="138"/>
      <c r="Q832" s="138">
        <v>13.3118</v>
      </c>
      <c r="R832" s="138">
        <v>17.649799999999999</v>
      </c>
      <c r="S832" s="120"/>
      <c r="T832" s="123"/>
      <c r="U832" s="124"/>
      <c r="V832" s="124"/>
      <c r="W832" s="124"/>
      <c r="X832" s="124"/>
      <c r="Y832" s="124"/>
      <c r="Z832" s="124"/>
      <c r="AA832" s="124"/>
      <c r="AB832" s="124"/>
      <c r="AC832" s="124"/>
      <c r="AD832" s="124"/>
      <c r="AE832" s="124"/>
      <c r="AF832" s="124"/>
      <c r="AG832" s="124"/>
      <c r="AH832" s="124"/>
    </row>
    <row r="833" spans="1:34" x14ac:dyDescent="0.3">
      <c r="A833" s="134" t="s">
        <v>1783</v>
      </c>
      <c r="B833" s="134" t="s">
        <v>1797</v>
      </c>
      <c r="C833" s="134">
        <v>144548</v>
      </c>
      <c r="D833" s="137">
        <v>44330</v>
      </c>
      <c r="E833" s="138">
        <v>13.318</v>
      </c>
      <c r="F833" s="138">
        <v>-0.1192</v>
      </c>
      <c r="G833" s="138">
        <v>-0.87160000000000004</v>
      </c>
      <c r="H833" s="138">
        <v>-0.33600000000000002</v>
      </c>
      <c r="I833" s="138">
        <v>-0.52580000000000005</v>
      </c>
      <c r="J833" s="138">
        <v>1.63</v>
      </c>
      <c r="K833" s="138">
        <v>-2.1669999999999998</v>
      </c>
      <c r="L833" s="138">
        <v>13.2377</v>
      </c>
      <c r="M833" s="138">
        <v>24.1204</v>
      </c>
      <c r="N833" s="138">
        <v>45.857999999999997</v>
      </c>
      <c r="O833" s="138"/>
      <c r="P833" s="138"/>
      <c r="Q833" s="138">
        <v>11.25</v>
      </c>
      <c r="R833" s="138">
        <v>15.6174</v>
      </c>
      <c r="S833" s="120"/>
      <c r="T833" s="123"/>
      <c r="U833" s="124"/>
      <c r="V833" s="124"/>
      <c r="W833" s="124"/>
      <c r="X833" s="124"/>
      <c r="Y833" s="124"/>
      <c r="Z833" s="124"/>
      <c r="AA833" s="124"/>
      <c r="AB833" s="124"/>
      <c r="AC833" s="124"/>
      <c r="AD833" s="124"/>
      <c r="AE833" s="124"/>
      <c r="AF833" s="124"/>
      <c r="AG833" s="124"/>
      <c r="AH833" s="124"/>
    </row>
    <row r="834" spans="1:34" x14ac:dyDescent="0.3">
      <c r="A834" s="134" t="s">
        <v>1783</v>
      </c>
      <c r="B834" s="134" t="s">
        <v>1820</v>
      </c>
      <c r="C834" s="134">
        <v>118883</v>
      </c>
      <c r="D834" s="137">
        <v>44330</v>
      </c>
      <c r="E834" s="138">
        <v>132.43</v>
      </c>
      <c r="F834" s="138">
        <v>-0.65269999999999995</v>
      </c>
      <c r="G834" s="138">
        <v>-1.3704000000000001</v>
      </c>
      <c r="H834" s="138">
        <v>-0.67500000000000004</v>
      </c>
      <c r="I834" s="138">
        <v>0.84530000000000005</v>
      </c>
      <c r="J834" s="138">
        <v>2.1442000000000001</v>
      </c>
      <c r="K834" s="138">
        <v>-0.30109999999999998</v>
      </c>
      <c r="L834" s="138">
        <v>16.2789</v>
      </c>
      <c r="M834" s="138">
        <v>27.116499999999998</v>
      </c>
      <c r="N834" s="138">
        <v>50.045299999999997</v>
      </c>
      <c r="O834" s="138">
        <v>4.3815</v>
      </c>
      <c r="P834" s="138">
        <v>8.9443000000000001</v>
      </c>
      <c r="Q834" s="138">
        <v>9.0724999999999998</v>
      </c>
      <c r="R834" s="138">
        <v>9.0036000000000005</v>
      </c>
      <c r="S834" s="120"/>
      <c r="T834" s="123"/>
      <c r="U834" s="124"/>
      <c r="V834" s="124"/>
      <c r="W834" s="124"/>
      <c r="X834" s="124"/>
      <c r="Y834" s="124"/>
      <c r="Z834" s="124"/>
      <c r="AA834" s="124"/>
      <c r="AB834" s="124"/>
      <c r="AC834" s="124"/>
      <c r="AD834" s="124"/>
      <c r="AE834" s="124"/>
      <c r="AF834" s="124"/>
      <c r="AG834" s="124"/>
      <c r="AH834" s="124"/>
    </row>
    <row r="835" spans="1:34" x14ac:dyDescent="0.3">
      <c r="A835" s="134" t="s">
        <v>1783</v>
      </c>
      <c r="B835" s="134" t="s">
        <v>1821</v>
      </c>
      <c r="C835" s="134">
        <v>100476</v>
      </c>
      <c r="D835" s="137">
        <v>44330</v>
      </c>
      <c r="E835" s="138">
        <v>127.57</v>
      </c>
      <c r="F835" s="138">
        <v>-0.6542</v>
      </c>
      <c r="G835" s="138">
        <v>-1.3685</v>
      </c>
      <c r="H835" s="138">
        <v>-0.6774</v>
      </c>
      <c r="I835" s="138">
        <v>0.8458</v>
      </c>
      <c r="J835" s="138">
        <v>2.1377000000000002</v>
      </c>
      <c r="K835" s="138">
        <v>-0.30480000000000002</v>
      </c>
      <c r="L835" s="138">
        <v>16.258099999999999</v>
      </c>
      <c r="M835" s="138">
        <v>27.074400000000001</v>
      </c>
      <c r="N835" s="138">
        <v>49.9236</v>
      </c>
      <c r="O835" s="138">
        <v>4.2630999999999997</v>
      </c>
      <c r="P835" s="138">
        <v>8.7112999999999996</v>
      </c>
      <c r="Q835" s="138">
        <v>9.7725000000000009</v>
      </c>
      <c r="R835" s="138">
        <v>8.8925999999999998</v>
      </c>
      <c r="S835" s="120"/>
      <c r="T835" s="123"/>
      <c r="U835" s="124"/>
      <c r="V835" s="124"/>
      <c r="W835" s="124"/>
      <c r="X835" s="124"/>
      <c r="Y835" s="124"/>
      <c r="Z835" s="124"/>
      <c r="AA835" s="124"/>
      <c r="AB835" s="124"/>
      <c r="AC835" s="124"/>
      <c r="AD835" s="124"/>
      <c r="AE835" s="124"/>
      <c r="AF835" s="124"/>
      <c r="AG835" s="124"/>
      <c r="AH835" s="124"/>
    </row>
    <row r="836" spans="1:34" x14ac:dyDescent="0.3">
      <c r="A836" s="134" t="s">
        <v>1783</v>
      </c>
      <c r="B836" s="134" t="s">
        <v>1806</v>
      </c>
      <c r="C836" s="134">
        <v>119292</v>
      </c>
      <c r="D836" s="137">
        <v>44330</v>
      </c>
      <c r="E836" s="138">
        <v>28.52</v>
      </c>
      <c r="F836" s="138">
        <v>-0.76549999999999996</v>
      </c>
      <c r="G836" s="138">
        <v>-1.4513</v>
      </c>
      <c r="H836" s="138">
        <v>-1.4513</v>
      </c>
      <c r="I836" s="138">
        <v>-0.41899999999999998</v>
      </c>
      <c r="J836" s="138">
        <v>1.6756</v>
      </c>
      <c r="K836" s="138">
        <v>-0.93779999999999997</v>
      </c>
      <c r="L836" s="138">
        <v>18.340199999999999</v>
      </c>
      <c r="M836" s="138">
        <v>32.898400000000002</v>
      </c>
      <c r="N836" s="138">
        <v>61.7697</v>
      </c>
      <c r="O836" s="138">
        <v>13.0175</v>
      </c>
      <c r="P836" s="138">
        <v>14.0181</v>
      </c>
      <c r="Q836" s="138">
        <v>12.1904</v>
      </c>
      <c r="R836" s="138">
        <v>20.321100000000001</v>
      </c>
      <c r="S836" s="120"/>
      <c r="T836" s="123"/>
      <c r="U836" s="124"/>
      <c r="V836" s="124"/>
      <c r="W836" s="124"/>
      <c r="X836" s="124"/>
      <c r="Y836" s="124"/>
      <c r="Z836" s="124"/>
      <c r="AA836" s="124"/>
      <c r="AB836" s="124"/>
      <c r="AC836" s="124"/>
      <c r="AD836" s="124"/>
      <c r="AE836" s="124"/>
      <c r="AF836" s="124"/>
      <c r="AG836" s="124"/>
      <c r="AH836" s="124"/>
    </row>
    <row r="837" spans="1:34" x14ac:dyDescent="0.3">
      <c r="A837" s="134" t="s">
        <v>1783</v>
      </c>
      <c r="B837" s="134" t="s">
        <v>1807</v>
      </c>
      <c r="C837" s="134">
        <v>115270</v>
      </c>
      <c r="D837" s="137">
        <v>44330</v>
      </c>
      <c r="E837" s="138">
        <v>26.84</v>
      </c>
      <c r="F837" s="138">
        <v>-0.73960000000000004</v>
      </c>
      <c r="G837" s="138">
        <v>-1.4683999999999999</v>
      </c>
      <c r="H837" s="138">
        <v>-1.4321999999999999</v>
      </c>
      <c r="I837" s="138">
        <v>-0.4451</v>
      </c>
      <c r="J837" s="138">
        <v>1.6282000000000001</v>
      </c>
      <c r="K837" s="138">
        <v>-1.1053999999999999</v>
      </c>
      <c r="L837" s="138">
        <v>17.926200000000001</v>
      </c>
      <c r="M837" s="138">
        <v>32.151600000000002</v>
      </c>
      <c r="N837" s="138">
        <v>60.526299999999999</v>
      </c>
      <c r="O837" s="138">
        <v>12.2516</v>
      </c>
      <c r="P837" s="138">
        <v>13.2151</v>
      </c>
      <c r="Q837" s="138">
        <v>10.4491</v>
      </c>
      <c r="R837" s="138">
        <v>19.4239</v>
      </c>
      <c r="S837" s="120"/>
      <c r="T837" s="123"/>
      <c r="U837" s="124"/>
      <c r="V837" s="124"/>
      <c r="W837" s="124"/>
      <c r="X837" s="124"/>
      <c r="Y837" s="124"/>
      <c r="Z837" s="124"/>
      <c r="AA837" s="124"/>
      <c r="AB837" s="124"/>
      <c r="AC837" s="124"/>
      <c r="AD837" s="124"/>
      <c r="AE837" s="124"/>
      <c r="AF837" s="124"/>
      <c r="AG837" s="124"/>
      <c r="AH837" s="124"/>
    </row>
    <row r="838" spans="1:34" x14ac:dyDescent="0.3">
      <c r="A838" s="134" t="s">
        <v>1783</v>
      </c>
      <c r="B838" s="134" t="s">
        <v>1879</v>
      </c>
      <c r="C838" s="134">
        <v>120662</v>
      </c>
      <c r="D838" s="137">
        <v>44330</v>
      </c>
      <c r="E838" s="138">
        <v>218.93190000000001</v>
      </c>
      <c r="F838" s="138">
        <v>-0.62919999999999998</v>
      </c>
      <c r="G838" s="138">
        <v>-1.2735000000000001</v>
      </c>
      <c r="H838" s="138">
        <v>-0.90680000000000005</v>
      </c>
      <c r="I838" s="138">
        <v>-0.4582</v>
      </c>
      <c r="J838" s="138">
        <v>0.6492</v>
      </c>
      <c r="K838" s="138">
        <v>-1.7182999999999999</v>
      </c>
      <c r="L838" s="138">
        <v>20.2164</v>
      </c>
      <c r="M838" s="138">
        <v>40.790700000000001</v>
      </c>
      <c r="N838" s="138">
        <v>71.473500000000001</v>
      </c>
      <c r="O838" s="138">
        <v>16.252600000000001</v>
      </c>
      <c r="P838" s="138">
        <v>16.842600000000001</v>
      </c>
      <c r="Q838" s="138">
        <v>15.9712</v>
      </c>
      <c r="R838" s="138">
        <v>25.617599999999999</v>
      </c>
      <c r="S838" s="120"/>
      <c r="T838" s="123"/>
      <c r="U838" s="124"/>
      <c r="V838" s="124"/>
      <c r="W838" s="124"/>
      <c r="X838" s="124"/>
      <c r="Y838" s="124"/>
      <c r="Z838" s="124"/>
      <c r="AA838" s="124"/>
      <c r="AB838" s="124"/>
      <c r="AC838" s="124"/>
      <c r="AD838" s="124"/>
      <c r="AE838" s="124"/>
      <c r="AF838" s="124"/>
      <c r="AG838" s="124"/>
      <c r="AH838" s="124"/>
    </row>
    <row r="839" spans="1:34" x14ac:dyDescent="0.3">
      <c r="A839" s="134" t="s">
        <v>1783</v>
      </c>
      <c r="B839" s="134" t="s">
        <v>1986</v>
      </c>
      <c r="C839" s="134">
        <v>120663</v>
      </c>
      <c r="D839" s="137">
        <v>44330</v>
      </c>
      <c r="E839" s="138">
        <v>192.223395579769</v>
      </c>
      <c r="F839" s="138">
        <v>-0.62919999999999998</v>
      </c>
      <c r="G839" s="138">
        <v>-1.2734000000000001</v>
      </c>
      <c r="H839" s="138">
        <v>-0.90680000000000005</v>
      </c>
      <c r="I839" s="138">
        <v>-0.4582</v>
      </c>
      <c r="J839" s="138">
        <v>0.64929999999999999</v>
      </c>
      <c r="K839" s="138">
        <v>-1.7182999999999999</v>
      </c>
      <c r="L839" s="138">
        <v>20.2164</v>
      </c>
      <c r="M839" s="138">
        <v>40.790999999999997</v>
      </c>
      <c r="N839" s="138">
        <v>71.4739</v>
      </c>
      <c r="O839" s="138">
        <v>15.996600000000001</v>
      </c>
      <c r="P839" s="138">
        <v>16.688199999999998</v>
      </c>
      <c r="Q839" s="138">
        <v>15.871700000000001</v>
      </c>
      <c r="R839" s="138">
        <v>25.4054</v>
      </c>
      <c r="S839" s="120"/>
      <c r="T839" s="123"/>
      <c r="U839" s="124"/>
      <c r="V839" s="124"/>
      <c r="W839" s="124"/>
      <c r="X839" s="124"/>
      <c r="Y839" s="124"/>
      <c r="Z839" s="124"/>
      <c r="AA839" s="124"/>
      <c r="AB839" s="124"/>
      <c r="AC839" s="124"/>
      <c r="AD839" s="124"/>
      <c r="AE839" s="124"/>
      <c r="AF839" s="124"/>
      <c r="AG839" s="124"/>
      <c r="AH839" s="124"/>
    </row>
    <row r="840" spans="1:34" x14ac:dyDescent="0.3">
      <c r="A840" s="134" t="s">
        <v>1783</v>
      </c>
      <c r="B840" s="134" t="s">
        <v>1880</v>
      </c>
      <c r="C840" s="134">
        <v>100669</v>
      </c>
      <c r="D840" s="137">
        <v>44330</v>
      </c>
      <c r="E840" s="138">
        <v>210.67779999999999</v>
      </c>
      <c r="F840" s="138">
        <v>-0.63280000000000003</v>
      </c>
      <c r="G840" s="138">
        <v>-1.2790999999999999</v>
      </c>
      <c r="H840" s="138">
        <v>-0.91949999999999998</v>
      </c>
      <c r="I840" s="138">
        <v>-0.48409999999999997</v>
      </c>
      <c r="J840" s="138">
        <v>0.58889999999999998</v>
      </c>
      <c r="K840" s="138">
        <v>-1.8949</v>
      </c>
      <c r="L840" s="138">
        <v>19.803899999999999</v>
      </c>
      <c r="M840" s="138">
        <v>40.011299999999999</v>
      </c>
      <c r="N840" s="138">
        <v>70.258700000000005</v>
      </c>
      <c r="O840" s="138">
        <v>15.555400000000001</v>
      </c>
      <c r="P840" s="138">
        <v>16.2074</v>
      </c>
      <c r="Q840" s="138">
        <v>15.512</v>
      </c>
      <c r="R840" s="138">
        <v>24.820499999999999</v>
      </c>
      <c r="S840" s="120"/>
      <c r="T840" s="123"/>
      <c r="U840" s="124"/>
      <c r="V840" s="124"/>
      <c r="W840" s="124"/>
      <c r="X840" s="124"/>
      <c r="Y840" s="124"/>
      <c r="Z840" s="124"/>
      <c r="AA840" s="124"/>
      <c r="AB840" s="124"/>
      <c r="AC840" s="124"/>
      <c r="AD840" s="124"/>
      <c r="AE840" s="124"/>
      <c r="AF840" s="124"/>
      <c r="AG840" s="124"/>
      <c r="AH840" s="124"/>
    </row>
    <row r="841" spans="1:34" x14ac:dyDescent="0.3">
      <c r="A841" s="134" t="s">
        <v>1783</v>
      </c>
      <c r="B841" s="134" t="s">
        <v>1987</v>
      </c>
      <c r="C841" s="134">
        <v>100668</v>
      </c>
      <c r="D841" s="137">
        <v>44330</v>
      </c>
      <c r="E841" s="138">
        <v>337.33079828801499</v>
      </c>
      <c r="F841" s="138">
        <v>-0.63280000000000003</v>
      </c>
      <c r="G841" s="138">
        <v>-1.2790999999999999</v>
      </c>
      <c r="H841" s="138">
        <v>-0.91949999999999998</v>
      </c>
      <c r="I841" s="138">
        <v>-0.48409999999999997</v>
      </c>
      <c r="J841" s="138">
        <v>0.58889999999999998</v>
      </c>
      <c r="K841" s="138">
        <v>-1.895</v>
      </c>
      <c r="L841" s="138">
        <v>19.803799999999999</v>
      </c>
      <c r="M841" s="138">
        <v>40.011200000000002</v>
      </c>
      <c r="N841" s="138">
        <v>70.258700000000005</v>
      </c>
      <c r="O841" s="138">
        <v>15.293900000000001</v>
      </c>
      <c r="P841" s="138">
        <v>16.049600000000002</v>
      </c>
      <c r="Q841" s="138">
        <v>12.8955</v>
      </c>
      <c r="R841" s="138">
        <v>24.603200000000001</v>
      </c>
      <c r="S841" s="120"/>
      <c r="T841" s="123"/>
      <c r="U841" s="124"/>
      <c r="V841" s="124"/>
      <c r="W841" s="124"/>
      <c r="X841" s="124"/>
      <c r="Y841" s="124"/>
      <c r="Z841" s="124"/>
      <c r="AA841" s="124"/>
      <c r="AB841" s="124"/>
      <c r="AC841" s="124"/>
      <c r="AD841" s="124"/>
      <c r="AE841" s="124"/>
      <c r="AF841" s="124"/>
      <c r="AG841" s="124"/>
      <c r="AH841" s="124"/>
    </row>
    <row r="842" spans="1:34" x14ac:dyDescent="0.3">
      <c r="A842" s="139" t="s">
        <v>27</v>
      </c>
      <c r="B842" s="134"/>
      <c r="C842" s="134"/>
      <c r="D842" s="134"/>
      <c r="E842" s="134"/>
      <c r="F842" s="140">
        <v>-0.59969074074074069</v>
      </c>
      <c r="G842" s="140">
        <v>-1.4334851851851853</v>
      </c>
      <c r="H842" s="140">
        <v>-0.87942407407407397</v>
      </c>
      <c r="I842" s="140">
        <v>0.47640925925925909</v>
      </c>
      <c r="J842" s="140">
        <v>2.2460333333333331</v>
      </c>
      <c r="K842" s="140">
        <v>-0.5863462962962962</v>
      </c>
      <c r="L842" s="140">
        <v>19.185270370370372</v>
      </c>
      <c r="M842" s="140">
        <v>33.636540740740742</v>
      </c>
      <c r="N842" s="140">
        <v>59.702805769230764</v>
      </c>
      <c r="O842" s="140">
        <v>11.231052173913042</v>
      </c>
      <c r="P842" s="140">
        <v>14.263081818181821</v>
      </c>
      <c r="Q842" s="140">
        <v>15.917470370370369</v>
      </c>
      <c r="R842" s="140">
        <v>17.911698076923077</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39" t="s">
        <v>408</v>
      </c>
      <c r="B843" s="134"/>
      <c r="C843" s="134"/>
      <c r="D843" s="134"/>
      <c r="E843" s="134"/>
      <c r="F843" s="140">
        <v>-0.62434999999999996</v>
      </c>
      <c r="G843" s="140">
        <v>-1.3986499999999999</v>
      </c>
      <c r="H843" s="140">
        <v>-0.92155000000000009</v>
      </c>
      <c r="I843" s="140">
        <v>0.49149999999999999</v>
      </c>
      <c r="J843" s="140">
        <v>1.9904000000000002</v>
      </c>
      <c r="K843" s="140">
        <v>-0.90339999999999998</v>
      </c>
      <c r="L843" s="140">
        <v>18.920249999999999</v>
      </c>
      <c r="M843" s="140">
        <v>32.7789</v>
      </c>
      <c r="N843" s="140">
        <v>58.9878</v>
      </c>
      <c r="O843" s="140">
        <v>11.119199999999999</v>
      </c>
      <c r="P843" s="140">
        <v>14.84515</v>
      </c>
      <c r="Q843" s="140">
        <v>14.73265</v>
      </c>
      <c r="R843" s="140">
        <v>17.32685</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8"/>
      <c r="B844" s="128"/>
      <c r="C844" s="128"/>
      <c r="D844" s="130"/>
      <c r="E844" s="131"/>
      <c r="F844" s="131"/>
      <c r="G844" s="131"/>
      <c r="H844" s="131"/>
      <c r="I844" s="131"/>
      <c r="J844" s="131"/>
      <c r="K844" s="131"/>
      <c r="L844" s="131"/>
      <c r="M844" s="131"/>
      <c r="N844" s="131"/>
      <c r="O844" s="131"/>
      <c r="P844" s="131"/>
      <c r="Q844" s="131"/>
      <c r="R844" s="131"/>
      <c r="S844" s="119"/>
      <c r="T844" s="119"/>
      <c r="U844" s="119"/>
      <c r="V844" s="119"/>
      <c r="W844" s="119"/>
      <c r="X844" s="119"/>
      <c r="Y844" s="119"/>
      <c r="Z844" s="119"/>
      <c r="AA844" s="119"/>
      <c r="AB844" s="119"/>
      <c r="AC844" s="119"/>
      <c r="AD844" s="119"/>
      <c r="AE844" s="119"/>
      <c r="AF844" s="119"/>
      <c r="AG844" s="119"/>
      <c r="AH844" s="119"/>
    </row>
    <row r="845" spans="1:34" x14ac:dyDescent="0.3">
      <c r="A845" s="136" t="s">
        <v>801</v>
      </c>
      <c r="B845" s="136"/>
      <c r="C845" s="136"/>
      <c r="D845" s="136"/>
      <c r="E845" s="136"/>
      <c r="F845" s="136"/>
      <c r="G845" s="136"/>
      <c r="H845" s="136"/>
      <c r="I845" s="136"/>
      <c r="J845" s="136"/>
      <c r="K845" s="136"/>
      <c r="L845" s="136"/>
      <c r="M845" s="136"/>
      <c r="N845" s="136"/>
      <c r="O845" s="136"/>
      <c r="P845" s="136"/>
      <c r="Q845" s="136"/>
      <c r="R845" s="136"/>
      <c r="S845" s="122"/>
      <c r="T845" s="122"/>
      <c r="U845" s="122"/>
      <c r="V845" s="122"/>
      <c r="W845" s="122"/>
      <c r="X845" s="122"/>
      <c r="Y845" s="122"/>
      <c r="Z845" s="122"/>
      <c r="AA845" s="122"/>
      <c r="AB845" s="122"/>
      <c r="AC845" s="122"/>
      <c r="AD845" s="122"/>
      <c r="AE845" s="122"/>
      <c r="AF845" s="122"/>
      <c r="AG845" s="122"/>
      <c r="AH845" s="122"/>
    </row>
    <row r="846" spans="1:34" x14ac:dyDescent="0.3">
      <c r="A846" s="134" t="s">
        <v>802</v>
      </c>
      <c r="B846" s="134" t="s">
        <v>803</v>
      </c>
      <c r="C846" s="134">
        <v>122644</v>
      </c>
      <c r="D846" s="137">
        <v>44330</v>
      </c>
      <c r="E846" s="138">
        <v>268.16809999999998</v>
      </c>
      <c r="F846" s="138">
        <v>3.1309999999999998</v>
      </c>
      <c r="G846" s="138">
        <v>3.3174000000000001</v>
      </c>
      <c r="H846" s="138">
        <v>4.8518999999999997</v>
      </c>
      <c r="I846" s="138">
        <v>5.6685999999999996</v>
      </c>
      <c r="J846" s="138">
        <v>7.2458999999999998</v>
      </c>
      <c r="K846" s="138">
        <v>6.3826999999999998</v>
      </c>
      <c r="L846" s="138">
        <v>3.8996</v>
      </c>
      <c r="M846" s="138">
        <v>4.8263999999999996</v>
      </c>
      <c r="N846" s="138">
        <v>6.8117999999999999</v>
      </c>
      <c r="O846" s="138">
        <v>7.8780999999999999</v>
      </c>
      <c r="P846" s="138">
        <v>7.7657999999999996</v>
      </c>
      <c r="Q846" s="138">
        <v>8.4591999999999992</v>
      </c>
      <c r="R846" s="138">
        <v>7.6504000000000003</v>
      </c>
      <c r="S846" s="120"/>
      <c r="T846" s="123"/>
      <c r="U846" s="124"/>
      <c r="V846" s="124"/>
      <c r="W846" s="124"/>
      <c r="X846" s="124"/>
      <c r="Y846" s="124"/>
      <c r="Z846" s="124"/>
      <c r="AA846" s="124"/>
      <c r="AB846" s="124"/>
      <c r="AC846" s="124"/>
      <c r="AD846" s="124"/>
      <c r="AE846" s="124"/>
      <c r="AF846" s="124"/>
      <c r="AG846" s="124"/>
      <c r="AH846" s="124"/>
    </row>
    <row r="847" spans="1:34" x14ac:dyDescent="0.3">
      <c r="A847" s="134" t="s">
        <v>802</v>
      </c>
      <c r="B847" s="134" t="s">
        <v>804</v>
      </c>
      <c r="C847" s="134">
        <v>122646</v>
      </c>
      <c r="D847" s="137">
        <v>44330</v>
      </c>
      <c r="E847" s="138">
        <v>273.12819999999999</v>
      </c>
      <c r="F847" s="138">
        <v>3.2814000000000001</v>
      </c>
      <c r="G847" s="138">
        <v>3.4710999999999999</v>
      </c>
      <c r="H847" s="138">
        <v>5.0027999999999997</v>
      </c>
      <c r="I847" s="138">
        <v>5.8185000000000002</v>
      </c>
      <c r="J847" s="138">
        <v>7.3973000000000004</v>
      </c>
      <c r="K847" s="138">
        <v>6.5351999999999997</v>
      </c>
      <c r="L847" s="138">
        <v>4.0590999999999999</v>
      </c>
      <c r="M847" s="138">
        <v>4.9936999999999996</v>
      </c>
      <c r="N847" s="138">
        <v>6.9874999999999998</v>
      </c>
      <c r="O847" s="138">
        <v>8.0965000000000007</v>
      </c>
      <c r="P847" s="138">
        <v>8.0031999999999996</v>
      </c>
      <c r="Q847" s="138">
        <v>8.6374999999999993</v>
      </c>
      <c r="R847" s="138">
        <v>7.8560999999999996</v>
      </c>
      <c r="S847" s="120"/>
      <c r="T847" s="123"/>
      <c r="U847" s="124"/>
      <c r="V847" s="124"/>
      <c r="W847" s="124"/>
      <c r="X847" s="124"/>
      <c r="Y847" s="124"/>
      <c r="Z847" s="124"/>
      <c r="AA847" s="124"/>
      <c r="AB847" s="124"/>
      <c r="AC847" s="124"/>
      <c r="AD847" s="124"/>
      <c r="AE847" s="124"/>
      <c r="AF847" s="124"/>
      <c r="AG847" s="124"/>
      <c r="AH847" s="124"/>
    </row>
    <row r="848" spans="1:34" x14ac:dyDescent="0.3">
      <c r="A848" s="134" t="s">
        <v>802</v>
      </c>
      <c r="B848" s="134" t="s">
        <v>1881</v>
      </c>
      <c r="C848" s="134">
        <v>148771</v>
      </c>
      <c r="D848" s="137">
        <v>44330</v>
      </c>
      <c r="E848" s="138">
        <v>10.1561</v>
      </c>
      <c r="F848" s="138">
        <v>-20.283000000000001</v>
      </c>
      <c r="G848" s="138">
        <v>-0.3594</v>
      </c>
      <c r="H848" s="138">
        <v>4.9333999999999998</v>
      </c>
      <c r="I848" s="138">
        <v>5.5050999999999997</v>
      </c>
      <c r="J848" s="138">
        <v>8.2238000000000007</v>
      </c>
      <c r="K848" s="138"/>
      <c r="L848" s="138"/>
      <c r="M848" s="138"/>
      <c r="N848" s="138"/>
      <c r="O848" s="138"/>
      <c r="P848" s="138"/>
      <c r="Q848" s="138">
        <v>10.1744</v>
      </c>
      <c r="R848" s="138"/>
      <c r="S848" s="120" t="s">
        <v>2005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34" t="s">
        <v>802</v>
      </c>
      <c r="B849" s="134" t="s">
        <v>1882</v>
      </c>
      <c r="C849" s="134">
        <v>148768</v>
      </c>
      <c r="D849" s="137">
        <v>44330</v>
      </c>
      <c r="E849" s="138">
        <v>10.151400000000001</v>
      </c>
      <c r="F849" s="138">
        <v>-20.6511</v>
      </c>
      <c r="G849" s="138">
        <v>-0.71909999999999996</v>
      </c>
      <c r="H849" s="138">
        <v>4.6269999999999998</v>
      </c>
      <c r="I849" s="138">
        <v>5.1981999999999999</v>
      </c>
      <c r="J849" s="138">
        <v>7.9199000000000002</v>
      </c>
      <c r="K849" s="138"/>
      <c r="L849" s="138"/>
      <c r="M849" s="138"/>
      <c r="N849" s="138"/>
      <c r="O849" s="138"/>
      <c r="P849" s="138"/>
      <c r="Q849" s="138">
        <v>9.8680000000000003</v>
      </c>
      <c r="R849" s="138"/>
      <c r="S849" s="120" t="s">
        <v>2005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34" t="s">
        <v>802</v>
      </c>
      <c r="B850" s="134" t="s">
        <v>805</v>
      </c>
      <c r="C850" s="134">
        <v>101048</v>
      </c>
      <c r="D850" s="137">
        <v>44330</v>
      </c>
      <c r="E850" s="138">
        <v>31.546500000000002</v>
      </c>
      <c r="F850" s="138">
        <v>3.7031999999999998</v>
      </c>
      <c r="G850" s="138">
        <v>2.2759</v>
      </c>
      <c r="H850" s="138">
        <v>3.8374999999999999</v>
      </c>
      <c r="I850" s="138">
        <v>4.5035999999999996</v>
      </c>
      <c r="J850" s="138">
        <v>4.7927999999999997</v>
      </c>
      <c r="K850" s="138">
        <v>3.2984</v>
      </c>
      <c r="L850" s="138">
        <v>3.7978000000000001</v>
      </c>
      <c r="M850" s="138">
        <v>4.5734000000000004</v>
      </c>
      <c r="N850" s="138">
        <v>5.4633000000000003</v>
      </c>
      <c r="O850" s="138">
        <v>6.3159999999999998</v>
      </c>
      <c r="P850" s="138">
        <v>6.1963999999999997</v>
      </c>
      <c r="Q850" s="138">
        <v>5.891</v>
      </c>
      <c r="R850" s="138">
        <v>6.0035999999999996</v>
      </c>
      <c r="S850" s="120"/>
      <c r="T850" s="123"/>
      <c r="U850" s="124"/>
      <c r="V850" s="124"/>
      <c r="W850" s="124"/>
      <c r="X850" s="124"/>
      <c r="Y850" s="124"/>
      <c r="Z850" s="124"/>
      <c r="AA850" s="124"/>
      <c r="AB850" s="124"/>
      <c r="AC850" s="124"/>
      <c r="AD850" s="124"/>
      <c r="AE850" s="124"/>
      <c r="AF850" s="124"/>
      <c r="AG850" s="124"/>
      <c r="AH850" s="124"/>
    </row>
    <row r="851" spans="1:34" x14ac:dyDescent="0.3">
      <c r="A851" s="134" t="s">
        <v>802</v>
      </c>
      <c r="B851" s="134" t="s">
        <v>806</v>
      </c>
      <c r="C851" s="134">
        <v>118508</v>
      </c>
      <c r="D851" s="137">
        <v>44330</v>
      </c>
      <c r="E851" s="138">
        <v>33.443199999999997</v>
      </c>
      <c r="F851" s="138">
        <v>4.4212999999999996</v>
      </c>
      <c r="G851" s="138">
        <v>2.9474999999999998</v>
      </c>
      <c r="H851" s="138">
        <v>4.5098000000000003</v>
      </c>
      <c r="I851" s="138">
        <v>5.1787999999999998</v>
      </c>
      <c r="J851" s="138">
        <v>5.4660000000000002</v>
      </c>
      <c r="K851" s="138">
        <v>3.919</v>
      </c>
      <c r="L851" s="138">
        <v>4.4307999999999996</v>
      </c>
      <c r="M851" s="138">
        <v>5.2522000000000002</v>
      </c>
      <c r="N851" s="138">
        <v>6.2016</v>
      </c>
      <c r="O851" s="138">
        <v>6.9505999999999997</v>
      </c>
      <c r="P851" s="138">
        <v>6.8361999999999998</v>
      </c>
      <c r="Q851" s="138">
        <v>7.1361999999999997</v>
      </c>
      <c r="R851" s="138">
        <v>6.6772999999999998</v>
      </c>
      <c r="S851" s="120"/>
      <c r="T851" s="123"/>
      <c r="U851" s="124"/>
      <c r="V851" s="124"/>
      <c r="W851" s="124"/>
      <c r="X851" s="124"/>
      <c r="Y851" s="124"/>
      <c r="Z851" s="124"/>
      <c r="AA851" s="124"/>
      <c r="AB851" s="124"/>
      <c r="AC851" s="124"/>
      <c r="AD851" s="124"/>
      <c r="AE851" s="124"/>
      <c r="AF851" s="124"/>
      <c r="AG851" s="124"/>
      <c r="AH851" s="124"/>
    </row>
    <row r="852" spans="1:34" x14ac:dyDescent="0.3">
      <c r="A852" s="134" t="s">
        <v>802</v>
      </c>
      <c r="B852" s="134" t="s">
        <v>807</v>
      </c>
      <c r="C852" s="134">
        <v>106841</v>
      </c>
      <c r="D852" s="137">
        <v>44330</v>
      </c>
      <c r="E852" s="138">
        <v>38.207000000000001</v>
      </c>
      <c r="F852" s="138">
        <v>1.4331</v>
      </c>
      <c r="G852" s="138">
        <v>0.63690000000000002</v>
      </c>
      <c r="H852" s="138">
        <v>3.8513999999999999</v>
      </c>
      <c r="I852" s="138">
        <v>7.9122000000000003</v>
      </c>
      <c r="J852" s="138">
        <v>6.4911000000000003</v>
      </c>
      <c r="K852" s="138">
        <v>5.1612999999999998</v>
      </c>
      <c r="L852" s="138">
        <v>4.7968000000000002</v>
      </c>
      <c r="M852" s="138">
        <v>5.8761000000000001</v>
      </c>
      <c r="N852" s="138">
        <v>7.8505000000000003</v>
      </c>
      <c r="O852" s="138">
        <v>7.9922000000000004</v>
      </c>
      <c r="P852" s="138">
        <v>7.7432999999999996</v>
      </c>
      <c r="Q852" s="138">
        <v>8.1594999999999995</v>
      </c>
      <c r="R852" s="138">
        <v>7.9787999999999997</v>
      </c>
      <c r="S852" s="120"/>
      <c r="T852" s="123"/>
      <c r="U852" s="124"/>
      <c r="V852" s="124"/>
      <c r="W852" s="124"/>
      <c r="X852" s="124"/>
      <c r="Y852" s="124"/>
      <c r="Z852" s="124"/>
      <c r="AA852" s="124"/>
      <c r="AB852" s="124"/>
      <c r="AC852" s="124"/>
      <c r="AD852" s="124"/>
      <c r="AE852" s="124"/>
      <c r="AF852" s="124"/>
      <c r="AG852" s="124"/>
      <c r="AH852" s="124"/>
    </row>
    <row r="853" spans="1:34" x14ac:dyDescent="0.3">
      <c r="A853" s="134" t="s">
        <v>802</v>
      </c>
      <c r="B853" s="134" t="s">
        <v>808</v>
      </c>
      <c r="C853" s="134">
        <v>118961</v>
      </c>
      <c r="D853" s="137">
        <v>44330</v>
      </c>
      <c r="E853" s="138">
        <v>38.6006</v>
      </c>
      <c r="F853" s="138">
        <v>1.7021999999999999</v>
      </c>
      <c r="G853" s="138">
        <v>0.91410000000000002</v>
      </c>
      <c r="H853" s="138">
        <v>4.1097999999999999</v>
      </c>
      <c r="I853" s="138">
        <v>8.1641999999999992</v>
      </c>
      <c r="J853" s="138">
        <v>6.7443999999999997</v>
      </c>
      <c r="K853" s="138">
        <v>5.4151999999999996</v>
      </c>
      <c r="L853" s="138">
        <v>5.0526</v>
      </c>
      <c r="M853" s="138">
        <v>6.1379000000000001</v>
      </c>
      <c r="N853" s="138">
        <v>8.1110000000000007</v>
      </c>
      <c r="O853" s="138">
        <v>8.1898</v>
      </c>
      <c r="P853" s="138">
        <v>7.9149000000000003</v>
      </c>
      <c r="Q853" s="138">
        <v>8.4144000000000005</v>
      </c>
      <c r="R853" s="138">
        <v>8.1900999999999993</v>
      </c>
      <c r="S853" s="120"/>
      <c r="T853" s="123"/>
      <c r="U853" s="124"/>
      <c r="V853" s="124"/>
      <c r="W853" s="124"/>
      <c r="X853" s="124"/>
      <c r="Y853" s="124"/>
      <c r="Z853" s="124"/>
      <c r="AA853" s="124"/>
      <c r="AB853" s="124"/>
      <c r="AC853" s="124"/>
      <c r="AD853" s="124"/>
      <c r="AE853" s="124"/>
      <c r="AF853" s="124"/>
      <c r="AG853" s="124"/>
      <c r="AH853" s="124"/>
    </row>
    <row r="854" spans="1:34" x14ac:dyDescent="0.3">
      <c r="A854" s="134" t="s">
        <v>802</v>
      </c>
      <c r="B854" s="134" t="s">
        <v>809</v>
      </c>
      <c r="C854" s="134">
        <v>101802</v>
      </c>
      <c r="D854" s="137">
        <v>44330</v>
      </c>
      <c r="E854" s="138">
        <v>326.14</v>
      </c>
      <c r="F854" s="138">
        <v>2.4289000000000001</v>
      </c>
      <c r="G854" s="138">
        <v>-0.36559999999999998</v>
      </c>
      <c r="H854" s="138">
        <v>7.3760000000000003</v>
      </c>
      <c r="I854" s="138">
        <v>6.9965999999999999</v>
      </c>
      <c r="J854" s="138">
        <v>5.9246999999999996</v>
      </c>
      <c r="K854" s="138">
        <v>2.0747</v>
      </c>
      <c r="L854" s="138">
        <v>4.2496</v>
      </c>
      <c r="M854" s="138">
        <v>5.6504000000000003</v>
      </c>
      <c r="N854" s="138">
        <v>8.2329000000000008</v>
      </c>
      <c r="O854" s="138">
        <v>7.7058999999999997</v>
      </c>
      <c r="P854" s="138">
        <v>7.5233999999999996</v>
      </c>
      <c r="Q854" s="138">
        <v>7.9259000000000004</v>
      </c>
      <c r="R854" s="138">
        <v>7.8776999999999999</v>
      </c>
      <c r="S854" s="120" t="s">
        <v>2006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34" t="s">
        <v>802</v>
      </c>
      <c r="B855" s="134" t="s">
        <v>810</v>
      </c>
      <c r="C855" s="134">
        <v>120425</v>
      </c>
      <c r="D855" s="137">
        <v>44330</v>
      </c>
      <c r="E855" s="138">
        <v>346.49110000000002</v>
      </c>
      <c r="F855" s="138">
        <v>3.1503000000000001</v>
      </c>
      <c r="G855" s="138">
        <v>0.35470000000000002</v>
      </c>
      <c r="H855" s="138">
        <v>8.0968</v>
      </c>
      <c r="I855" s="138">
        <v>7.718</v>
      </c>
      <c r="J855" s="138">
        <v>6.6483999999999996</v>
      </c>
      <c r="K855" s="138">
        <v>2.7991000000000001</v>
      </c>
      <c r="L855" s="138">
        <v>4.9861000000000004</v>
      </c>
      <c r="M855" s="138">
        <v>6.4027000000000003</v>
      </c>
      <c r="N855" s="138">
        <v>9.0155999999999992</v>
      </c>
      <c r="O855" s="138">
        <v>8.5070999999999994</v>
      </c>
      <c r="P855" s="138">
        <v>8.3690999999999995</v>
      </c>
      <c r="Q855" s="138">
        <v>8.8346</v>
      </c>
      <c r="R855" s="138">
        <v>8.6677999999999997</v>
      </c>
      <c r="S855" s="120" t="s">
        <v>2006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34" t="s">
        <v>802</v>
      </c>
      <c r="B856" s="134" t="s">
        <v>1883</v>
      </c>
      <c r="C856" s="134">
        <v>148711</v>
      </c>
      <c r="D856" s="137">
        <v>44330</v>
      </c>
      <c r="E856" s="138">
        <v>10.1061</v>
      </c>
      <c r="F856" s="138">
        <v>-5.5964</v>
      </c>
      <c r="G856" s="138">
        <v>-3.0089999999999999</v>
      </c>
      <c r="H856" s="138">
        <v>1.4451000000000001</v>
      </c>
      <c r="I856" s="138">
        <v>2.6339999999999999</v>
      </c>
      <c r="J856" s="138">
        <v>5.5458999999999996</v>
      </c>
      <c r="K856" s="138"/>
      <c r="L856" s="138"/>
      <c r="M856" s="138"/>
      <c r="N856" s="138"/>
      <c r="O856" s="138"/>
      <c r="P856" s="138"/>
      <c r="Q856" s="138">
        <v>4.5560999999999998</v>
      </c>
      <c r="R856" s="138"/>
      <c r="S856" s="120" t="s">
        <v>2005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34" t="s">
        <v>802</v>
      </c>
      <c r="B857" s="134" t="s">
        <v>1884</v>
      </c>
      <c r="C857" s="134">
        <v>148705</v>
      </c>
      <c r="D857" s="137">
        <v>44330</v>
      </c>
      <c r="E857" s="138">
        <v>10.0947</v>
      </c>
      <c r="F857" s="138">
        <v>-6.1447000000000003</v>
      </c>
      <c r="G857" s="138">
        <v>-3.6147</v>
      </c>
      <c r="H857" s="138">
        <v>0.98160000000000003</v>
      </c>
      <c r="I857" s="138">
        <v>2.1454</v>
      </c>
      <c r="J857" s="138">
        <v>5.0503999999999998</v>
      </c>
      <c r="K857" s="138"/>
      <c r="L857" s="138"/>
      <c r="M857" s="138"/>
      <c r="N857" s="138"/>
      <c r="O857" s="138"/>
      <c r="P857" s="138"/>
      <c r="Q857" s="138">
        <v>4.0664999999999996</v>
      </c>
      <c r="R857" s="138"/>
      <c r="S857" s="120" t="s">
        <v>2005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34" t="s">
        <v>802</v>
      </c>
      <c r="B858" s="134" t="s">
        <v>811</v>
      </c>
      <c r="C858" s="134">
        <v>147269</v>
      </c>
      <c r="D858" s="137">
        <v>44330</v>
      </c>
      <c r="E858" s="138">
        <v>1175.2411</v>
      </c>
      <c r="F858" s="138">
        <v>0.82310000000000005</v>
      </c>
      <c r="G858" s="138">
        <v>-1.3964000000000001</v>
      </c>
      <c r="H858" s="138">
        <v>11.8972</v>
      </c>
      <c r="I858" s="138">
        <v>11.670199999999999</v>
      </c>
      <c r="J858" s="138">
        <v>12.5649</v>
      </c>
      <c r="K858" s="138">
        <v>8.0411000000000001</v>
      </c>
      <c r="L858" s="138">
        <v>4.5534999999999997</v>
      </c>
      <c r="M858" s="138">
        <v>6.0545999999999998</v>
      </c>
      <c r="N858" s="138">
        <v>9.7852999999999994</v>
      </c>
      <c r="O858" s="138"/>
      <c r="P858" s="138"/>
      <c r="Q858" s="138">
        <v>8.3965999999999994</v>
      </c>
      <c r="R858" s="138">
        <v>8.3965999999999994</v>
      </c>
      <c r="S858" s="120" t="s">
        <v>2006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34" t="s">
        <v>802</v>
      </c>
      <c r="B859" s="134" t="s">
        <v>812</v>
      </c>
      <c r="C859" s="134">
        <v>147266</v>
      </c>
      <c r="D859" s="137">
        <v>44330</v>
      </c>
      <c r="E859" s="138">
        <v>1167.3566000000001</v>
      </c>
      <c r="F859" s="138">
        <v>0.42209999999999998</v>
      </c>
      <c r="G859" s="138">
        <v>-1.7966</v>
      </c>
      <c r="H859" s="138">
        <v>11.4963</v>
      </c>
      <c r="I859" s="138">
        <v>11.2683</v>
      </c>
      <c r="J859" s="138">
        <v>12.160399999999999</v>
      </c>
      <c r="K859" s="138">
        <v>7.6326000000000001</v>
      </c>
      <c r="L859" s="138">
        <v>4.1444999999999999</v>
      </c>
      <c r="M859" s="138">
        <v>5.6368999999999998</v>
      </c>
      <c r="N859" s="138">
        <v>9.3463999999999992</v>
      </c>
      <c r="O859" s="138"/>
      <c r="P859" s="138"/>
      <c r="Q859" s="138">
        <v>8.0327999999999999</v>
      </c>
      <c r="R859" s="138">
        <v>8.0327999999999999</v>
      </c>
      <c r="S859" s="120" t="s">
        <v>2006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34" t="s">
        <v>802</v>
      </c>
      <c r="B860" s="134" t="s">
        <v>813</v>
      </c>
      <c r="C860" s="134">
        <v>102673</v>
      </c>
      <c r="D860" s="137">
        <v>44330</v>
      </c>
      <c r="E860" s="138">
        <v>34.999899999999997</v>
      </c>
      <c r="F860" s="138">
        <v>-1.6684000000000001</v>
      </c>
      <c r="G860" s="138">
        <v>1.7730999999999999</v>
      </c>
      <c r="H860" s="138">
        <v>4.9061000000000003</v>
      </c>
      <c r="I860" s="138">
        <v>5.9353999999999996</v>
      </c>
      <c r="J860" s="138">
        <v>8.5929000000000002</v>
      </c>
      <c r="K860" s="138">
        <v>7.2690000000000001</v>
      </c>
      <c r="L860" s="138">
        <v>4.2145999999999999</v>
      </c>
      <c r="M860" s="138">
        <v>5.8532999999999999</v>
      </c>
      <c r="N860" s="138">
        <v>8.3416999999999994</v>
      </c>
      <c r="O860" s="138">
        <v>8.6214999999999993</v>
      </c>
      <c r="P860" s="138">
        <v>7.7816000000000001</v>
      </c>
      <c r="Q860" s="138">
        <v>7.7868000000000004</v>
      </c>
      <c r="R860" s="138">
        <v>9.0593000000000004</v>
      </c>
      <c r="S860" s="120" t="s">
        <v>2007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34" t="s">
        <v>802</v>
      </c>
      <c r="B861" s="134" t="s">
        <v>814</v>
      </c>
      <c r="C861" s="134">
        <v>118656</v>
      </c>
      <c r="D861" s="137">
        <v>44330</v>
      </c>
      <c r="E861" s="138">
        <v>36.357500000000002</v>
      </c>
      <c r="F861" s="138">
        <v>-1.3049999999999999</v>
      </c>
      <c r="G861" s="138">
        <v>2.1086</v>
      </c>
      <c r="H861" s="138">
        <v>5.24</v>
      </c>
      <c r="I861" s="138">
        <v>6.2751999999999999</v>
      </c>
      <c r="J861" s="138">
        <v>8.9289000000000005</v>
      </c>
      <c r="K861" s="138">
        <v>7.6116000000000001</v>
      </c>
      <c r="L861" s="138">
        <v>4.5651999999999999</v>
      </c>
      <c r="M861" s="138">
        <v>6.2141999999999999</v>
      </c>
      <c r="N861" s="138">
        <v>8.7148000000000003</v>
      </c>
      <c r="O861" s="138">
        <v>9.0643999999999991</v>
      </c>
      <c r="P861" s="138">
        <v>8.2396999999999991</v>
      </c>
      <c r="Q861" s="138">
        <v>8.6684999999999999</v>
      </c>
      <c r="R861" s="138">
        <v>9.4807000000000006</v>
      </c>
      <c r="S861" s="120" t="s">
        <v>2007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34" t="s">
        <v>802</v>
      </c>
      <c r="B862" s="134" t="s">
        <v>1885</v>
      </c>
      <c r="C862" s="134">
        <v>148550</v>
      </c>
      <c r="D862" s="137">
        <v>44330</v>
      </c>
      <c r="E862" s="138">
        <v>10.2616</v>
      </c>
      <c r="F862" s="138">
        <v>4.8030999999999997</v>
      </c>
      <c r="G862" s="138">
        <v>3.5579999999999998</v>
      </c>
      <c r="H862" s="138">
        <v>6.5122999999999998</v>
      </c>
      <c r="I862" s="138">
        <v>4.9127000000000001</v>
      </c>
      <c r="J862" s="138">
        <v>5.3829000000000002</v>
      </c>
      <c r="K862" s="138">
        <v>2.3748999999999998</v>
      </c>
      <c r="L862" s="138">
        <v>4.5490000000000004</v>
      </c>
      <c r="M862" s="138"/>
      <c r="N862" s="138"/>
      <c r="O862" s="138"/>
      <c r="P862" s="138"/>
      <c r="Q862" s="138">
        <v>4.7981999999999996</v>
      </c>
      <c r="R862" s="138"/>
      <c r="S862" s="120" t="s">
        <v>2005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34" t="s">
        <v>802</v>
      </c>
      <c r="B863" s="134" t="s">
        <v>1886</v>
      </c>
      <c r="C863" s="134">
        <v>148543</v>
      </c>
      <c r="D863" s="137">
        <v>44330</v>
      </c>
      <c r="E863" s="138">
        <v>10.2501</v>
      </c>
      <c r="F863" s="138">
        <v>4.6303999999999998</v>
      </c>
      <c r="G863" s="138">
        <v>3.4432</v>
      </c>
      <c r="H863" s="138">
        <v>6.3155999999999999</v>
      </c>
      <c r="I863" s="138">
        <v>4.7140000000000004</v>
      </c>
      <c r="J863" s="138">
        <v>5.1756000000000002</v>
      </c>
      <c r="K863" s="138">
        <v>2.1717</v>
      </c>
      <c r="L863" s="138">
        <v>4.3395999999999999</v>
      </c>
      <c r="M863" s="138"/>
      <c r="N863" s="138"/>
      <c r="O863" s="138"/>
      <c r="P863" s="138"/>
      <c r="Q863" s="138">
        <v>4.5872999999999999</v>
      </c>
      <c r="R863" s="138"/>
      <c r="S863" s="120" t="s">
        <v>2005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34" t="s">
        <v>802</v>
      </c>
      <c r="B864" s="134" t="s">
        <v>815</v>
      </c>
      <c r="C864" s="134">
        <v>145295</v>
      </c>
      <c r="D864" s="137">
        <v>44330</v>
      </c>
      <c r="E864" s="138">
        <v>1217.4493</v>
      </c>
      <c r="F864" s="138">
        <v>-2.6274000000000002</v>
      </c>
      <c r="G864" s="138">
        <v>-0.21690000000000001</v>
      </c>
      <c r="H864" s="138">
        <v>2.0501999999999998</v>
      </c>
      <c r="I864" s="138">
        <v>3.625</v>
      </c>
      <c r="J864" s="138">
        <v>5.4055</v>
      </c>
      <c r="K864" s="138">
        <v>5.3502000000000001</v>
      </c>
      <c r="L864" s="138">
        <v>3.9519000000000002</v>
      </c>
      <c r="M864" s="138">
        <v>4.694</v>
      </c>
      <c r="N864" s="138">
        <v>6.3239000000000001</v>
      </c>
      <c r="O864" s="138"/>
      <c r="P864" s="138"/>
      <c r="Q864" s="138">
        <v>8.0551999999999992</v>
      </c>
      <c r="R864" s="138">
        <v>7.7286000000000001</v>
      </c>
      <c r="S864" s="120" t="s">
        <v>2008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34" t="s">
        <v>802</v>
      </c>
      <c r="B865" s="134" t="s">
        <v>816</v>
      </c>
      <c r="C865" s="134">
        <v>145287</v>
      </c>
      <c r="D865" s="137">
        <v>44330</v>
      </c>
      <c r="E865" s="138">
        <v>1188.0017</v>
      </c>
      <c r="F865" s="138">
        <v>-3.4971999999999999</v>
      </c>
      <c r="G865" s="138">
        <v>-1.0865</v>
      </c>
      <c r="H865" s="138">
        <v>1.1800999999999999</v>
      </c>
      <c r="I865" s="138">
        <v>2.754</v>
      </c>
      <c r="J865" s="138">
        <v>4.5316999999999998</v>
      </c>
      <c r="K865" s="138">
        <v>4.4626999999999999</v>
      </c>
      <c r="L865" s="138">
        <v>3.0491000000000001</v>
      </c>
      <c r="M865" s="138">
        <v>3.7663000000000002</v>
      </c>
      <c r="N865" s="138">
        <v>5.3593000000000002</v>
      </c>
      <c r="O865" s="138"/>
      <c r="P865" s="138"/>
      <c r="Q865" s="138">
        <v>7.0185000000000004</v>
      </c>
      <c r="R865" s="138">
        <v>6.7241</v>
      </c>
      <c r="S865" s="120" t="s">
        <v>2008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39" t="s">
        <v>27</v>
      </c>
      <c r="B866" s="134"/>
      <c r="C866" s="134"/>
      <c r="D866" s="134"/>
      <c r="E866" s="134"/>
      <c r="F866" s="140">
        <v>-1.392155</v>
      </c>
      <c r="G866" s="140">
        <v>0.611815</v>
      </c>
      <c r="H866" s="140">
        <v>5.1610449999999997</v>
      </c>
      <c r="I866" s="140">
        <v>5.9298999999999991</v>
      </c>
      <c r="J866" s="140">
        <v>7.0096699999999998</v>
      </c>
      <c r="K866" s="140">
        <v>5.0312125000000005</v>
      </c>
      <c r="L866" s="140">
        <v>4.2899874999999996</v>
      </c>
      <c r="M866" s="140">
        <v>5.4237214285714286</v>
      </c>
      <c r="N866" s="140">
        <v>7.6104000000000003</v>
      </c>
      <c r="O866" s="140">
        <v>7.9322100000000004</v>
      </c>
      <c r="P866" s="140">
        <v>7.6373599999999993</v>
      </c>
      <c r="Q866" s="140">
        <v>7.4733599999999978</v>
      </c>
      <c r="R866" s="140">
        <v>7.8802785714285699</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39" t="s">
        <v>408</v>
      </c>
      <c r="B867" s="134"/>
      <c r="C867" s="134"/>
      <c r="D867" s="134"/>
      <c r="E867" s="134"/>
      <c r="F867" s="140">
        <v>1.1281000000000001</v>
      </c>
      <c r="G867" s="140">
        <v>0.49580000000000002</v>
      </c>
      <c r="H867" s="140">
        <v>4.8789999999999996</v>
      </c>
      <c r="I867" s="140">
        <v>5.5868500000000001</v>
      </c>
      <c r="J867" s="140">
        <v>6.56975</v>
      </c>
      <c r="K867" s="140">
        <v>5.2557499999999999</v>
      </c>
      <c r="L867" s="140">
        <v>4.2946</v>
      </c>
      <c r="M867" s="140">
        <v>5.6436500000000001</v>
      </c>
      <c r="N867" s="140">
        <v>7.9807500000000005</v>
      </c>
      <c r="O867" s="140">
        <v>8.0443500000000014</v>
      </c>
      <c r="P867" s="140">
        <v>7.7736999999999998</v>
      </c>
      <c r="Q867" s="140">
        <v>8.0440000000000005</v>
      </c>
      <c r="R867" s="140">
        <v>7.9282500000000002</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8"/>
      <c r="B868" s="128"/>
      <c r="C868" s="128"/>
      <c r="D868" s="130"/>
      <c r="E868" s="131"/>
      <c r="F868" s="131"/>
      <c r="G868" s="131"/>
      <c r="H868" s="131"/>
      <c r="I868" s="131"/>
      <c r="J868" s="131"/>
      <c r="K868" s="131"/>
      <c r="L868" s="131"/>
      <c r="M868" s="131"/>
      <c r="N868" s="131"/>
      <c r="O868" s="131"/>
      <c r="P868" s="131"/>
      <c r="Q868" s="131"/>
      <c r="R868" s="131"/>
      <c r="S868" s="119"/>
      <c r="T868" s="119"/>
      <c r="U868" s="119"/>
      <c r="V868" s="119"/>
      <c r="W868" s="119"/>
      <c r="X868" s="119"/>
      <c r="Y868" s="119"/>
      <c r="Z868" s="119"/>
      <c r="AA868" s="119"/>
      <c r="AB868" s="119"/>
      <c r="AC868" s="119"/>
      <c r="AD868" s="119"/>
      <c r="AE868" s="119"/>
      <c r="AF868" s="119"/>
      <c r="AG868" s="119"/>
      <c r="AH868" s="119"/>
    </row>
    <row r="869" spans="1:34" x14ac:dyDescent="0.3">
      <c r="A869" s="136" t="s">
        <v>817</v>
      </c>
      <c r="B869" s="136"/>
      <c r="C869" s="136"/>
      <c r="D869" s="136"/>
      <c r="E869" s="136"/>
      <c r="F869" s="136"/>
      <c r="G869" s="136"/>
      <c r="H869" s="136"/>
      <c r="I869" s="136"/>
      <c r="J869" s="136"/>
      <c r="K869" s="136"/>
      <c r="L869" s="136"/>
      <c r="M869" s="136"/>
      <c r="N869" s="136"/>
      <c r="O869" s="136"/>
      <c r="P869" s="136"/>
      <c r="Q869" s="136"/>
      <c r="R869" s="136"/>
      <c r="S869" s="122"/>
      <c r="T869" s="122"/>
      <c r="U869" s="122"/>
      <c r="V869" s="122"/>
      <c r="W869" s="122"/>
      <c r="X869" s="122"/>
      <c r="Y869" s="122"/>
      <c r="Z869" s="122"/>
      <c r="AA869" s="122"/>
      <c r="AB869" s="122"/>
      <c r="AC869" s="122"/>
      <c r="AD869" s="122"/>
      <c r="AE869" s="122"/>
      <c r="AF869" s="122"/>
      <c r="AG869" s="122"/>
      <c r="AH869" s="122"/>
    </row>
    <row r="870" spans="1:34" x14ac:dyDescent="0.3">
      <c r="A870" s="134" t="s">
        <v>818</v>
      </c>
      <c r="B870" s="134" t="s">
        <v>819</v>
      </c>
      <c r="C870" s="134">
        <v>103309</v>
      </c>
      <c r="D870" s="137">
        <v>44330</v>
      </c>
      <c r="E870" s="138">
        <v>76.215000000000003</v>
      </c>
      <c r="F870" s="138">
        <v>-0.44490000000000002</v>
      </c>
      <c r="G870" s="138">
        <v>-1.3116000000000001</v>
      </c>
      <c r="H870" s="138">
        <v>-0.81579999999999997</v>
      </c>
      <c r="I870" s="138">
        <v>0.59770000000000001</v>
      </c>
      <c r="J870" s="138">
        <v>2.0769000000000002</v>
      </c>
      <c r="K870" s="138">
        <v>-2.5453000000000001</v>
      </c>
      <c r="L870" s="138">
        <v>15.3443</v>
      </c>
      <c r="M870" s="138">
        <v>29.663900000000002</v>
      </c>
      <c r="N870" s="138">
        <v>55.036200000000001</v>
      </c>
      <c r="O870" s="138">
        <v>9.8446999999999996</v>
      </c>
      <c r="P870" s="138">
        <v>12.7233</v>
      </c>
      <c r="Q870" s="138">
        <v>13.938499999999999</v>
      </c>
      <c r="R870" s="138">
        <v>15.1599</v>
      </c>
      <c r="S870" s="120"/>
      <c r="T870" s="123"/>
      <c r="U870" s="124"/>
      <c r="V870" s="124"/>
      <c r="W870" s="124"/>
      <c r="X870" s="124"/>
      <c r="Y870" s="124"/>
      <c r="Z870" s="124"/>
      <c r="AA870" s="124"/>
      <c r="AB870" s="124"/>
      <c r="AC870" s="124"/>
      <c r="AD870" s="124"/>
      <c r="AE870" s="124"/>
      <c r="AF870" s="124"/>
      <c r="AG870" s="124"/>
      <c r="AH870" s="124"/>
    </row>
    <row r="871" spans="1:34" x14ac:dyDescent="0.3">
      <c r="A871" s="134" t="s">
        <v>818</v>
      </c>
      <c r="B871" s="134" t="s">
        <v>820</v>
      </c>
      <c r="C871" s="134">
        <v>119564</v>
      </c>
      <c r="D871" s="137">
        <v>44330</v>
      </c>
      <c r="E871" s="138">
        <v>82.526600000000002</v>
      </c>
      <c r="F871" s="138">
        <v>-0.43990000000000001</v>
      </c>
      <c r="G871" s="138">
        <v>-1.3042</v>
      </c>
      <c r="H871" s="138">
        <v>-0.79849999999999999</v>
      </c>
      <c r="I871" s="138">
        <v>0.63249999999999995</v>
      </c>
      <c r="J871" s="138">
        <v>2.1553</v>
      </c>
      <c r="K871" s="138">
        <v>-2.3450000000000002</v>
      </c>
      <c r="L871" s="138">
        <v>15.838699999999999</v>
      </c>
      <c r="M871" s="138">
        <v>30.532599999999999</v>
      </c>
      <c r="N871" s="138">
        <v>56.464500000000001</v>
      </c>
      <c r="O871" s="138">
        <v>10.8504</v>
      </c>
      <c r="P871" s="138">
        <v>13.891299999999999</v>
      </c>
      <c r="Q871" s="138">
        <v>14.677899999999999</v>
      </c>
      <c r="R871" s="138">
        <v>16.194900000000001</v>
      </c>
      <c r="S871" s="120"/>
      <c r="T871" s="123"/>
      <c r="U871" s="124"/>
      <c r="V871" s="124"/>
      <c r="W871" s="124"/>
      <c r="X871" s="124"/>
      <c r="Y871" s="124"/>
      <c r="Z871" s="124"/>
      <c r="AA871" s="124"/>
      <c r="AB871" s="124"/>
      <c r="AC871" s="124"/>
      <c r="AD871" s="124"/>
      <c r="AE871" s="124"/>
      <c r="AF871" s="124"/>
      <c r="AG871" s="124"/>
      <c r="AH871" s="124"/>
    </row>
    <row r="872" spans="1:34" x14ac:dyDescent="0.3">
      <c r="A872" s="134" t="s">
        <v>818</v>
      </c>
      <c r="B872" s="134" t="s">
        <v>821</v>
      </c>
      <c r="C872" s="134">
        <v>120468</v>
      </c>
      <c r="D872" s="137">
        <v>44330</v>
      </c>
      <c r="E872" s="138">
        <v>41.88</v>
      </c>
      <c r="F872" s="138">
        <v>-0.96950000000000003</v>
      </c>
      <c r="G872" s="138">
        <v>-2.0122</v>
      </c>
      <c r="H872" s="138">
        <v>-2.0579999999999998</v>
      </c>
      <c r="I872" s="138">
        <v>-0.54620000000000002</v>
      </c>
      <c r="J872" s="138">
        <v>2.2210999999999999</v>
      </c>
      <c r="K872" s="138">
        <v>-3.5468000000000002</v>
      </c>
      <c r="L872" s="138">
        <v>15.4673</v>
      </c>
      <c r="M872" s="138">
        <v>32.825899999999997</v>
      </c>
      <c r="N872" s="138">
        <v>57.148200000000003</v>
      </c>
      <c r="O872" s="138">
        <v>13.0457</v>
      </c>
      <c r="P872" s="138">
        <v>17.999400000000001</v>
      </c>
      <c r="Q872" s="138">
        <v>16.505400000000002</v>
      </c>
      <c r="R872" s="138">
        <v>21.360199999999999</v>
      </c>
      <c r="S872" s="120"/>
      <c r="T872" s="123"/>
      <c r="U872" s="124"/>
      <c r="V872" s="124"/>
      <c r="W872" s="124"/>
      <c r="X872" s="124"/>
      <c r="Y872" s="124"/>
      <c r="Z872" s="124"/>
      <c r="AA872" s="124"/>
      <c r="AB872" s="124"/>
      <c r="AC872" s="124"/>
      <c r="AD872" s="124"/>
      <c r="AE872" s="124"/>
      <c r="AF872" s="124"/>
      <c r="AG872" s="124"/>
      <c r="AH872" s="124"/>
    </row>
    <row r="873" spans="1:34" x14ac:dyDescent="0.3">
      <c r="A873" s="134" t="s">
        <v>818</v>
      </c>
      <c r="B873" s="134" t="s">
        <v>822</v>
      </c>
      <c r="C873" s="134">
        <v>117560</v>
      </c>
      <c r="D873" s="137">
        <v>44330</v>
      </c>
      <c r="E873" s="138">
        <v>37.86</v>
      </c>
      <c r="F873" s="138">
        <v>-0.94189999999999996</v>
      </c>
      <c r="G873" s="138">
        <v>-2.0186000000000002</v>
      </c>
      <c r="H873" s="138">
        <v>-2.044</v>
      </c>
      <c r="I873" s="138">
        <v>-0.57769999999999999</v>
      </c>
      <c r="J873" s="138">
        <v>2.1311</v>
      </c>
      <c r="K873" s="138">
        <v>-3.7865000000000002</v>
      </c>
      <c r="L873" s="138">
        <v>14.901400000000001</v>
      </c>
      <c r="M873" s="138">
        <v>31.687000000000001</v>
      </c>
      <c r="N873" s="138">
        <v>55.354900000000001</v>
      </c>
      <c r="O873" s="138">
        <v>11.6829</v>
      </c>
      <c r="P873" s="138">
        <v>16.589200000000002</v>
      </c>
      <c r="Q873" s="138">
        <v>16.1755</v>
      </c>
      <c r="R873" s="138">
        <v>19.9511</v>
      </c>
      <c r="S873" s="120"/>
      <c r="T873" s="123"/>
      <c r="U873" s="124"/>
      <c r="V873" s="124"/>
      <c r="W873" s="124"/>
      <c r="X873" s="124"/>
      <c r="Y873" s="124"/>
      <c r="Z873" s="124"/>
      <c r="AA873" s="124"/>
      <c r="AB873" s="124"/>
      <c r="AC873" s="124"/>
      <c r="AD873" s="124"/>
      <c r="AE873" s="124"/>
      <c r="AF873" s="124"/>
      <c r="AG873" s="124"/>
      <c r="AH873" s="124"/>
    </row>
    <row r="874" spans="1:34" x14ac:dyDescent="0.3">
      <c r="A874" s="134" t="s">
        <v>818</v>
      </c>
      <c r="B874" s="134" t="s">
        <v>823</v>
      </c>
      <c r="C874" s="134">
        <v>141813</v>
      </c>
      <c r="D874" s="137">
        <v>44330</v>
      </c>
      <c r="E874" s="138">
        <v>12.833</v>
      </c>
      <c r="F874" s="138">
        <v>-0.28749999999999998</v>
      </c>
      <c r="G874" s="138">
        <v>-1.2542</v>
      </c>
      <c r="H874" s="138">
        <v>-1.1400999999999999</v>
      </c>
      <c r="I874" s="138">
        <v>-4.6699999999999998E-2</v>
      </c>
      <c r="J874" s="138">
        <v>1.4947999999999999</v>
      </c>
      <c r="K874" s="138">
        <v>-3.8582999999999998</v>
      </c>
      <c r="L874" s="138">
        <v>14.010300000000001</v>
      </c>
      <c r="M874" s="138">
        <v>27.997199999999999</v>
      </c>
      <c r="N874" s="138">
        <v>49.655999999999999</v>
      </c>
      <c r="O874" s="138">
        <v>8.8796999999999997</v>
      </c>
      <c r="P874" s="138"/>
      <c r="Q874" s="138">
        <v>7.1631</v>
      </c>
      <c r="R874" s="138">
        <v>16.675000000000001</v>
      </c>
      <c r="S874" s="120"/>
      <c r="T874" s="123"/>
      <c r="U874" s="124"/>
      <c r="V874" s="124"/>
      <c r="W874" s="124"/>
      <c r="X874" s="124"/>
      <c r="Y874" s="124"/>
      <c r="Z874" s="124"/>
      <c r="AA874" s="124"/>
      <c r="AB874" s="124"/>
      <c r="AC874" s="124"/>
      <c r="AD874" s="124"/>
      <c r="AE874" s="124"/>
      <c r="AF874" s="124"/>
      <c r="AG874" s="124"/>
      <c r="AH874" s="124"/>
    </row>
    <row r="875" spans="1:34" x14ac:dyDescent="0.3">
      <c r="A875" s="134" t="s">
        <v>818</v>
      </c>
      <c r="B875" s="134" t="s">
        <v>824</v>
      </c>
      <c r="C875" s="134">
        <v>141812</v>
      </c>
      <c r="D875" s="137">
        <v>44330</v>
      </c>
      <c r="E875" s="138">
        <v>12.2</v>
      </c>
      <c r="F875" s="138">
        <v>-0.29420000000000002</v>
      </c>
      <c r="G875" s="138">
        <v>-1.2625</v>
      </c>
      <c r="H875" s="138">
        <v>-1.1666000000000001</v>
      </c>
      <c r="I875" s="138">
        <v>-0.10639999999999999</v>
      </c>
      <c r="J875" s="138">
        <v>1.3542000000000001</v>
      </c>
      <c r="K875" s="138">
        <v>-4.2385999999999999</v>
      </c>
      <c r="L875" s="138">
        <v>13.1411</v>
      </c>
      <c r="M875" s="138">
        <v>26.556000000000001</v>
      </c>
      <c r="N875" s="138">
        <v>47.449800000000003</v>
      </c>
      <c r="O875" s="138">
        <v>7.3929</v>
      </c>
      <c r="P875" s="138"/>
      <c r="Q875" s="138">
        <v>5.6702000000000004</v>
      </c>
      <c r="R875" s="138">
        <v>15.046200000000001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34" t="s">
        <v>818</v>
      </c>
      <c r="B876" s="134" t="s">
        <v>825</v>
      </c>
      <c r="C876" s="134">
        <v>119096</v>
      </c>
      <c r="D876" s="137">
        <v>44330</v>
      </c>
      <c r="E876" s="138">
        <v>31.736999999999998</v>
      </c>
      <c r="F876" s="138">
        <v>-0.56710000000000005</v>
      </c>
      <c r="G876" s="138">
        <v>-0.3861</v>
      </c>
      <c r="H876" s="138">
        <v>8.8300000000000003E-2</v>
      </c>
      <c r="I876" s="138">
        <v>0.88690000000000002</v>
      </c>
      <c r="J876" s="138">
        <v>1.7667999999999999</v>
      </c>
      <c r="K876" s="138">
        <v>-1.3429</v>
      </c>
      <c r="L876" s="138">
        <v>16.890699999999999</v>
      </c>
      <c r="M876" s="138">
        <v>31.220500000000001</v>
      </c>
      <c r="N876" s="138">
        <v>58.510599999999997</v>
      </c>
      <c r="O876" s="138">
        <v>10.3017</v>
      </c>
      <c r="P876" s="138">
        <v>12.9163</v>
      </c>
      <c r="Q876" s="138">
        <v>13.4064</v>
      </c>
      <c r="R876" s="138">
        <v>17.4114</v>
      </c>
      <c r="S876" s="120"/>
      <c r="T876" s="123"/>
      <c r="U876" s="124"/>
      <c r="V876" s="124"/>
      <c r="W876" s="124"/>
      <c r="X876" s="124"/>
      <c r="Y876" s="124"/>
      <c r="Z876" s="124"/>
      <c r="AA876" s="124"/>
      <c r="AB876" s="124"/>
      <c r="AC876" s="124"/>
      <c r="AD876" s="124"/>
      <c r="AE876" s="124"/>
      <c r="AF876" s="124"/>
      <c r="AG876" s="124"/>
      <c r="AH876" s="124"/>
    </row>
    <row r="877" spans="1:34" x14ac:dyDescent="0.3">
      <c r="A877" s="134" t="s">
        <v>818</v>
      </c>
      <c r="B877" s="134" t="s">
        <v>826</v>
      </c>
      <c r="C877" s="134">
        <v>112901</v>
      </c>
      <c r="D877" s="137">
        <v>44330</v>
      </c>
      <c r="E877" s="138">
        <v>29.706</v>
      </c>
      <c r="F877" s="138">
        <v>-0.57230000000000003</v>
      </c>
      <c r="G877" s="138">
        <v>-0.3957</v>
      </c>
      <c r="H877" s="138">
        <v>7.0699999999999999E-2</v>
      </c>
      <c r="I877" s="138">
        <v>0.84530000000000005</v>
      </c>
      <c r="J877" s="138">
        <v>1.6772</v>
      </c>
      <c r="K877" s="138">
        <v>-1.5999000000000001</v>
      </c>
      <c r="L877" s="138">
        <v>16.275200000000002</v>
      </c>
      <c r="M877" s="138">
        <v>30.181000000000001</v>
      </c>
      <c r="N877" s="138">
        <v>56.826099999999997</v>
      </c>
      <c r="O877" s="138">
        <v>9.1780000000000008</v>
      </c>
      <c r="P877" s="138">
        <v>11.8894</v>
      </c>
      <c r="Q877" s="138">
        <v>10.47</v>
      </c>
      <c r="R877" s="138">
        <v>16.164200000000001</v>
      </c>
      <c r="S877" s="120"/>
      <c r="T877" s="123"/>
      <c r="U877" s="124"/>
      <c r="V877" s="124"/>
      <c r="W877" s="124"/>
      <c r="X877" s="124"/>
      <c r="Y877" s="124"/>
      <c r="Z877" s="124"/>
      <c r="AA877" s="124"/>
      <c r="AB877" s="124"/>
      <c r="AC877" s="124"/>
      <c r="AD877" s="124"/>
      <c r="AE877" s="124"/>
      <c r="AF877" s="124"/>
      <c r="AG877" s="124"/>
      <c r="AH877" s="124"/>
    </row>
    <row r="878" spans="1:34" x14ac:dyDescent="0.3">
      <c r="A878" s="134" t="s">
        <v>818</v>
      </c>
      <c r="B878" s="134" t="s">
        <v>827</v>
      </c>
      <c r="C878" s="134">
        <v>105817</v>
      </c>
      <c r="D878" s="137">
        <v>44330</v>
      </c>
      <c r="E878" s="138">
        <v>53.797400000000003</v>
      </c>
      <c r="F878" s="138">
        <v>-0.90549999999999997</v>
      </c>
      <c r="G878" s="138">
        <v>-1.5199</v>
      </c>
      <c r="H878" s="138">
        <v>0.1206</v>
      </c>
      <c r="I878" s="138">
        <v>2.1156999999999999</v>
      </c>
      <c r="J878" s="138">
        <v>4.3445</v>
      </c>
      <c r="K878" s="138">
        <v>0.18379999999999999</v>
      </c>
      <c r="L878" s="138">
        <v>28.029</v>
      </c>
      <c r="M878" s="138">
        <v>47.048900000000003</v>
      </c>
      <c r="N878" s="138">
        <v>71.250200000000007</v>
      </c>
      <c r="O878" s="138">
        <v>11.8299</v>
      </c>
      <c r="P878" s="138">
        <v>13.867900000000001</v>
      </c>
      <c r="Q878" s="138">
        <v>12.9566</v>
      </c>
      <c r="R878" s="138">
        <v>16.356300000000001</v>
      </c>
      <c r="S878" s="120"/>
      <c r="T878" s="123"/>
      <c r="U878" s="124"/>
      <c r="V878" s="124"/>
      <c r="W878" s="124"/>
      <c r="X878" s="124"/>
      <c r="Y878" s="124"/>
      <c r="Z878" s="124"/>
      <c r="AA878" s="124"/>
      <c r="AB878" s="124"/>
      <c r="AC878" s="124"/>
      <c r="AD878" s="124"/>
      <c r="AE878" s="124"/>
      <c r="AF878" s="124"/>
      <c r="AG878" s="124"/>
      <c r="AH878" s="124"/>
    </row>
    <row r="879" spans="1:34" x14ac:dyDescent="0.3">
      <c r="A879" s="134" t="s">
        <v>818</v>
      </c>
      <c r="B879" s="134" t="s">
        <v>828</v>
      </c>
      <c r="C879" s="134">
        <v>118564</v>
      </c>
      <c r="D879" s="137">
        <v>44330</v>
      </c>
      <c r="E879" s="138">
        <v>58.588999999999999</v>
      </c>
      <c r="F879" s="138">
        <v>-0.90100000000000002</v>
      </c>
      <c r="G879" s="138">
        <v>-1.5130999999999999</v>
      </c>
      <c r="H879" s="138">
        <v>0.13639999999999999</v>
      </c>
      <c r="I879" s="138">
        <v>2.1469</v>
      </c>
      <c r="J879" s="138">
        <v>4.4158999999999997</v>
      </c>
      <c r="K879" s="138">
        <v>0.3926</v>
      </c>
      <c r="L879" s="138">
        <v>28.573499999999999</v>
      </c>
      <c r="M879" s="138">
        <v>47.964399999999998</v>
      </c>
      <c r="N879" s="138">
        <v>72.671000000000006</v>
      </c>
      <c r="O879" s="138">
        <v>12.8803</v>
      </c>
      <c r="P879" s="138">
        <v>15.041700000000001</v>
      </c>
      <c r="Q879" s="138">
        <v>18.041699999999999</v>
      </c>
      <c r="R879" s="138">
        <v>17.342500000000001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34" t="s">
        <v>818</v>
      </c>
      <c r="B880" s="134" t="s">
        <v>829</v>
      </c>
      <c r="C880" s="134">
        <v>102760</v>
      </c>
      <c r="D880" s="137">
        <v>44330</v>
      </c>
      <c r="E880" s="138">
        <v>90.129000000000005</v>
      </c>
      <c r="F880" s="138">
        <v>-0.60319999999999996</v>
      </c>
      <c r="G880" s="138">
        <v>-1.1462000000000001</v>
      </c>
      <c r="H880" s="138">
        <v>0.20899999999999999</v>
      </c>
      <c r="I880" s="138">
        <v>1.8579000000000001</v>
      </c>
      <c r="J880" s="138">
        <v>4.0871000000000004</v>
      </c>
      <c r="K880" s="138">
        <v>0.62629999999999997</v>
      </c>
      <c r="L880" s="138">
        <v>25.068000000000001</v>
      </c>
      <c r="M880" s="138">
        <v>32.546500000000002</v>
      </c>
      <c r="N880" s="138">
        <v>61.420299999999997</v>
      </c>
      <c r="O880" s="138">
        <v>4.0712999999999999</v>
      </c>
      <c r="P880" s="138">
        <v>9.4649000000000001</v>
      </c>
      <c r="Q880" s="138">
        <v>14.102499999999999</v>
      </c>
      <c r="R880" s="138">
        <v>10.374599999999999</v>
      </c>
      <c r="S880" s="120"/>
      <c r="T880" s="123"/>
      <c r="U880" s="124"/>
      <c r="V880" s="124"/>
      <c r="W880" s="124"/>
      <c r="X880" s="124"/>
      <c r="Y880" s="124"/>
      <c r="Z880" s="124"/>
      <c r="AA880" s="124"/>
      <c r="AB880" s="124"/>
      <c r="AC880" s="124"/>
      <c r="AD880" s="124"/>
      <c r="AE880" s="124"/>
      <c r="AF880" s="124"/>
      <c r="AG880" s="124"/>
      <c r="AH880" s="124"/>
    </row>
    <row r="881" spans="1:34" x14ac:dyDescent="0.3">
      <c r="A881" s="134" t="s">
        <v>818</v>
      </c>
      <c r="B881" s="134" t="s">
        <v>830</v>
      </c>
      <c r="C881" s="134">
        <v>118950</v>
      </c>
      <c r="D881" s="137">
        <v>44330</v>
      </c>
      <c r="E881" s="138">
        <v>97.034999999999997</v>
      </c>
      <c r="F881" s="138">
        <v>-0.59619999999999995</v>
      </c>
      <c r="G881" s="138">
        <v>-1.1359999999999999</v>
      </c>
      <c r="H881" s="138">
        <v>0.2334</v>
      </c>
      <c r="I881" s="138">
        <v>1.9060999999999999</v>
      </c>
      <c r="J881" s="138">
        <v>4.1795999999999998</v>
      </c>
      <c r="K881" s="138">
        <v>0.93510000000000004</v>
      </c>
      <c r="L881" s="138">
        <v>25.789100000000001</v>
      </c>
      <c r="M881" s="138">
        <v>33.634900000000002</v>
      </c>
      <c r="N881" s="138">
        <v>63.119700000000002</v>
      </c>
      <c r="O881" s="138">
        <v>5.069</v>
      </c>
      <c r="P881" s="138">
        <v>10.6204</v>
      </c>
      <c r="Q881" s="138">
        <v>11.238099999999999</v>
      </c>
      <c r="R881" s="138">
        <v>11.4642</v>
      </c>
      <c r="S881" s="120"/>
      <c r="T881" s="123"/>
      <c r="U881" s="124"/>
      <c r="V881" s="124"/>
      <c r="W881" s="124"/>
      <c r="X881" s="124"/>
      <c r="Y881" s="124"/>
      <c r="Z881" s="124"/>
      <c r="AA881" s="124"/>
      <c r="AB881" s="124"/>
      <c r="AC881" s="124"/>
      <c r="AD881" s="124"/>
      <c r="AE881" s="124"/>
      <c r="AF881" s="124"/>
      <c r="AG881" s="124"/>
      <c r="AH881" s="124"/>
    </row>
    <row r="882" spans="1:34" x14ac:dyDescent="0.3">
      <c r="A882" s="134" t="s">
        <v>818</v>
      </c>
      <c r="B882" s="134" t="s">
        <v>1887</v>
      </c>
      <c r="C882" s="134">
        <v>148411</v>
      </c>
      <c r="D882" s="137">
        <v>44330</v>
      </c>
      <c r="E882" s="138">
        <v>13.255599999999999</v>
      </c>
      <c r="F882" s="138">
        <v>-0.4214</v>
      </c>
      <c r="G882" s="138">
        <v>-0.87790000000000001</v>
      </c>
      <c r="H882" s="138">
        <v>-0.69669999999999999</v>
      </c>
      <c r="I882" s="138">
        <v>-0.16639999999999999</v>
      </c>
      <c r="J882" s="138">
        <v>0.69199999999999995</v>
      </c>
      <c r="K882" s="138">
        <v>-3.7461000000000002</v>
      </c>
      <c r="L882" s="138">
        <v>16.4877</v>
      </c>
      <c r="M882" s="138">
        <v>32.534799999999997</v>
      </c>
      <c r="N882" s="138"/>
      <c r="O882" s="138"/>
      <c r="P882" s="138"/>
      <c r="Q882" s="138">
        <v>32.555999999999997</v>
      </c>
      <c r="R882" s="138"/>
      <c r="S882" s="120"/>
      <c r="T882" s="123"/>
      <c r="U882" s="124"/>
      <c r="V882" s="124"/>
      <c r="W882" s="124"/>
      <c r="X882" s="124"/>
      <c r="Y882" s="124"/>
      <c r="Z882" s="124"/>
      <c r="AA882" s="124"/>
      <c r="AB882" s="124"/>
      <c r="AC882" s="124"/>
      <c r="AD882" s="124"/>
      <c r="AE882" s="124"/>
      <c r="AF882" s="124"/>
      <c r="AG882" s="124"/>
      <c r="AH882" s="124"/>
    </row>
    <row r="883" spans="1:34" x14ac:dyDescent="0.3">
      <c r="A883" s="134" t="s">
        <v>818</v>
      </c>
      <c r="B883" s="134" t="s">
        <v>831</v>
      </c>
      <c r="C883" s="134">
        <v>148409</v>
      </c>
      <c r="D883" s="137">
        <v>44330</v>
      </c>
      <c r="E883" s="138">
        <v>13.079499999999999</v>
      </c>
      <c r="F883" s="138">
        <v>-0.43009999999999998</v>
      </c>
      <c r="G883" s="138">
        <v>-0.8911</v>
      </c>
      <c r="H883" s="138">
        <v>-0.72789999999999999</v>
      </c>
      <c r="I883" s="138">
        <v>-0.2281</v>
      </c>
      <c r="J883" s="138">
        <v>0.55349999999999999</v>
      </c>
      <c r="K883" s="138">
        <v>-4.1458000000000004</v>
      </c>
      <c r="L883" s="138">
        <v>15.5229</v>
      </c>
      <c r="M883" s="138">
        <v>30.9102</v>
      </c>
      <c r="N883" s="138"/>
      <c r="O883" s="138"/>
      <c r="P883" s="138"/>
      <c r="Q883" s="138">
        <v>30.795000000000002</v>
      </c>
      <c r="R883" s="138"/>
      <c r="S883" s="120"/>
      <c r="T883" s="123"/>
      <c r="U883" s="124"/>
      <c r="V883" s="124"/>
      <c r="W883" s="124"/>
      <c r="X883" s="124"/>
      <c r="Y883" s="124"/>
      <c r="Z883" s="124"/>
      <c r="AA883" s="124"/>
      <c r="AB883" s="124"/>
      <c r="AC883" s="124"/>
      <c r="AD883" s="124"/>
      <c r="AE883" s="124"/>
      <c r="AF883" s="124"/>
      <c r="AG883" s="124"/>
      <c r="AH883" s="124"/>
    </row>
    <row r="884" spans="1:34" x14ac:dyDescent="0.3">
      <c r="A884" s="134" t="s">
        <v>818</v>
      </c>
      <c r="B884" s="134" t="s">
        <v>832</v>
      </c>
      <c r="C884" s="134">
        <v>111957</v>
      </c>
      <c r="D884" s="137">
        <v>44330</v>
      </c>
      <c r="E884" s="138">
        <v>40.67</v>
      </c>
      <c r="F884" s="138">
        <v>-0.65949999999999998</v>
      </c>
      <c r="G884" s="138">
        <v>-1.5492999999999999</v>
      </c>
      <c r="H884" s="138">
        <v>-0.29420000000000002</v>
      </c>
      <c r="I884" s="138">
        <v>2.6760999999999999</v>
      </c>
      <c r="J884" s="138">
        <v>4.1485000000000003</v>
      </c>
      <c r="K884" s="138">
        <v>1.1188</v>
      </c>
      <c r="L884" s="138">
        <v>26.697800000000001</v>
      </c>
      <c r="M884" s="138">
        <v>32.995399999999997</v>
      </c>
      <c r="N884" s="138">
        <v>61.260899999999999</v>
      </c>
      <c r="O884" s="138">
        <v>12.1799</v>
      </c>
      <c r="P884" s="138">
        <v>13.1534</v>
      </c>
      <c r="Q884" s="138">
        <v>12.434799999999999</v>
      </c>
      <c r="R884" s="138">
        <v>17.290700000000001</v>
      </c>
      <c r="S884" s="120"/>
      <c r="T884" s="123"/>
      <c r="U884" s="124"/>
      <c r="V884" s="124"/>
      <c r="W884" s="124"/>
      <c r="X884" s="124"/>
      <c r="Y884" s="124"/>
      <c r="Z884" s="124"/>
      <c r="AA884" s="124"/>
      <c r="AB884" s="124"/>
      <c r="AC884" s="124"/>
      <c r="AD884" s="124"/>
      <c r="AE884" s="124"/>
      <c r="AF884" s="124"/>
      <c r="AG884" s="124"/>
      <c r="AH884" s="124"/>
    </row>
    <row r="885" spans="1:34" x14ac:dyDescent="0.3">
      <c r="A885" s="134" t="s">
        <v>818</v>
      </c>
      <c r="B885" s="134" t="s">
        <v>833</v>
      </c>
      <c r="C885" s="134">
        <v>120722</v>
      </c>
      <c r="D885" s="137">
        <v>44330</v>
      </c>
      <c r="E885" s="138">
        <v>44.27</v>
      </c>
      <c r="F885" s="138">
        <v>-0.67310000000000003</v>
      </c>
      <c r="G885" s="138">
        <v>-1.5566</v>
      </c>
      <c r="H885" s="138">
        <v>-0.2928</v>
      </c>
      <c r="I885" s="138">
        <v>2.7145999999999999</v>
      </c>
      <c r="J885" s="138">
        <v>4.2382999999999997</v>
      </c>
      <c r="K885" s="138">
        <v>1.3972</v>
      </c>
      <c r="L885" s="138">
        <v>27.432400000000001</v>
      </c>
      <c r="M885" s="138">
        <v>34.1922</v>
      </c>
      <c r="N885" s="138">
        <v>63.177300000000002</v>
      </c>
      <c r="O885" s="138">
        <v>13.396699999999999</v>
      </c>
      <c r="P885" s="138">
        <v>14.4168</v>
      </c>
      <c r="Q885" s="138">
        <v>13.5281</v>
      </c>
      <c r="R885" s="138">
        <v>18.578199999999999</v>
      </c>
      <c r="S885" s="120"/>
      <c r="T885" s="123"/>
      <c r="U885" s="124"/>
      <c r="V885" s="124"/>
      <c r="W885" s="124"/>
      <c r="X885" s="124"/>
      <c r="Y885" s="124"/>
      <c r="Z885" s="124"/>
      <c r="AA885" s="124"/>
      <c r="AB885" s="124"/>
      <c r="AC885" s="124"/>
      <c r="AD885" s="124"/>
      <c r="AE885" s="124"/>
      <c r="AF885" s="124"/>
      <c r="AG885" s="124"/>
      <c r="AH885" s="124"/>
    </row>
    <row r="886" spans="1:34" x14ac:dyDescent="0.3">
      <c r="A886" s="134" t="s">
        <v>818</v>
      </c>
      <c r="B886" s="134" t="s">
        <v>834</v>
      </c>
      <c r="C886" s="134">
        <v>141920</v>
      </c>
      <c r="D886" s="137">
        <v>44330</v>
      </c>
      <c r="E886" s="138">
        <v>13</v>
      </c>
      <c r="F886" s="138">
        <v>-0.61160000000000003</v>
      </c>
      <c r="G886" s="138">
        <v>-1.3656999999999999</v>
      </c>
      <c r="H886" s="138">
        <v>-1.4404999999999999</v>
      </c>
      <c r="I886" s="138">
        <v>-0.45939999999999998</v>
      </c>
      <c r="J886" s="138">
        <v>0.61919999999999997</v>
      </c>
      <c r="K886" s="138">
        <v>-3.8462000000000001</v>
      </c>
      <c r="L886" s="138">
        <v>12.7493</v>
      </c>
      <c r="M886" s="138">
        <v>24.879899999999999</v>
      </c>
      <c r="N886" s="138">
        <v>50.812100000000001</v>
      </c>
      <c r="O886" s="138">
        <v>8.1666000000000007</v>
      </c>
      <c r="P886" s="138"/>
      <c r="Q886" s="138">
        <v>7.8064</v>
      </c>
      <c r="R886" s="138">
        <v>14.8024</v>
      </c>
      <c r="S886" s="120"/>
      <c r="T886" s="123"/>
      <c r="U886" s="124"/>
      <c r="V886" s="124"/>
      <c r="W886" s="124"/>
      <c r="X886" s="124"/>
      <c r="Y886" s="124"/>
      <c r="Z886" s="124"/>
      <c r="AA886" s="124"/>
      <c r="AB886" s="124"/>
      <c r="AC886" s="124"/>
      <c r="AD886" s="124"/>
      <c r="AE886" s="124"/>
      <c r="AF886" s="124"/>
      <c r="AG886" s="124"/>
      <c r="AH886" s="124"/>
    </row>
    <row r="887" spans="1:34" x14ac:dyDescent="0.3">
      <c r="A887" s="134" t="s">
        <v>818</v>
      </c>
      <c r="B887" s="134" t="s">
        <v>835</v>
      </c>
      <c r="C887" s="134">
        <v>141919</v>
      </c>
      <c r="D887" s="137">
        <v>44330</v>
      </c>
      <c r="E887" s="138">
        <v>12.29</v>
      </c>
      <c r="F887" s="138">
        <v>-0.64670000000000005</v>
      </c>
      <c r="G887" s="138">
        <v>-1.3644000000000001</v>
      </c>
      <c r="H887" s="138">
        <v>-1.4435</v>
      </c>
      <c r="I887" s="138">
        <v>-0.48580000000000001</v>
      </c>
      <c r="J887" s="138">
        <v>0.49059999999999998</v>
      </c>
      <c r="K887" s="138">
        <v>-4.0593000000000004</v>
      </c>
      <c r="L887" s="138">
        <v>12.237399999999999</v>
      </c>
      <c r="M887" s="138">
        <v>24.016100000000002</v>
      </c>
      <c r="N887" s="138">
        <v>49.513399999999997</v>
      </c>
      <c r="O887" s="138">
        <v>6.6486000000000001</v>
      </c>
      <c r="P887" s="138"/>
      <c r="Q887" s="138">
        <v>6.0856000000000003</v>
      </c>
      <c r="R887" s="138">
        <v>13.660500000000001</v>
      </c>
      <c r="S887" s="120"/>
      <c r="T887" s="123"/>
      <c r="U887" s="124"/>
      <c r="V887" s="124"/>
      <c r="W887" s="124"/>
      <c r="X887" s="124"/>
      <c r="Y887" s="124"/>
      <c r="Z887" s="124"/>
      <c r="AA887" s="124"/>
      <c r="AB887" s="124"/>
      <c r="AC887" s="124"/>
      <c r="AD887" s="124"/>
      <c r="AE887" s="124"/>
      <c r="AF887" s="124"/>
      <c r="AG887" s="124"/>
      <c r="AH887" s="124"/>
    </row>
    <row r="888" spans="1:34" x14ac:dyDescent="0.3">
      <c r="A888" s="134" t="s">
        <v>818</v>
      </c>
      <c r="B888" s="134" t="s">
        <v>836</v>
      </c>
      <c r="C888" s="134">
        <v>118421</v>
      </c>
      <c r="D888" s="137">
        <v>44330</v>
      </c>
      <c r="E888" s="138">
        <v>50.63</v>
      </c>
      <c r="F888" s="138">
        <v>-0.55000000000000004</v>
      </c>
      <c r="G888" s="138">
        <v>-1.3636999999999999</v>
      </c>
      <c r="H888" s="138">
        <v>-0.64759999999999995</v>
      </c>
      <c r="I888" s="138">
        <v>0.29709999999999998</v>
      </c>
      <c r="J888" s="138">
        <v>1.4222999999999999</v>
      </c>
      <c r="K888" s="138">
        <v>-5.6291000000000002</v>
      </c>
      <c r="L888" s="138">
        <v>11.0307</v>
      </c>
      <c r="M888" s="138">
        <v>20.061699999999998</v>
      </c>
      <c r="N888" s="138">
        <v>50.371299999999998</v>
      </c>
      <c r="O888" s="138">
        <v>6.3060999999999998</v>
      </c>
      <c r="P888" s="138">
        <v>14.2744</v>
      </c>
      <c r="Q888" s="138">
        <v>11.7491</v>
      </c>
      <c r="R888" s="138">
        <v>15.572800000000001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34" t="s">
        <v>818</v>
      </c>
      <c r="B889" s="134" t="s">
        <v>837</v>
      </c>
      <c r="C889" s="134">
        <v>108592</v>
      </c>
      <c r="D889" s="137">
        <v>44330</v>
      </c>
      <c r="E889" s="138">
        <v>45.42</v>
      </c>
      <c r="F889" s="138">
        <v>-0.56920000000000004</v>
      </c>
      <c r="G889" s="138">
        <v>-1.3681000000000001</v>
      </c>
      <c r="H889" s="138">
        <v>-0.65620000000000001</v>
      </c>
      <c r="I889" s="138">
        <v>0.24279999999999999</v>
      </c>
      <c r="J889" s="138">
        <v>1.3161</v>
      </c>
      <c r="K889" s="138">
        <v>-5.9432999999999998</v>
      </c>
      <c r="L889" s="138">
        <v>10.269500000000001</v>
      </c>
      <c r="M889" s="138">
        <v>18.8383</v>
      </c>
      <c r="N889" s="138">
        <v>48.334400000000002</v>
      </c>
      <c r="O889" s="138">
        <v>4.8718000000000004</v>
      </c>
      <c r="P889" s="138">
        <v>12.575699999999999</v>
      </c>
      <c r="Q889" s="138">
        <v>10.4887</v>
      </c>
      <c r="R889" s="138">
        <v>14.027200000000001</v>
      </c>
      <c r="S889" s="120"/>
      <c r="T889" s="123"/>
      <c r="U889" s="124"/>
      <c r="V889" s="124"/>
      <c r="W889" s="124"/>
      <c r="X889" s="124"/>
      <c r="Y889" s="124"/>
      <c r="Z889" s="124"/>
      <c r="AA889" s="124"/>
      <c r="AB889" s="124"/>
      <c r="AC889" s="124"/>
      <c r="AD889" s="124"/>
      <c r="AE889" s="124"/>
      <c r="AF889" s="124"/>
      <c r="AG889" s="124"/>
      <c r="AH889" s="124"/>
    </row>
    <row r="890" spans="1:34" x14ac:dyDescent="0.3">
      <c r="A890" s="134" t="s">
        <v>818</v>
      </c>
      <c r="B890" s="134" t="s">
        <v>838</v>
      </c>
      <c r="C890" s="134">
        <v>131580</v>
      </c>
      <c r="D890" s="137">
        <v>44330</v>
      </c>
      <c r="E890" s="138">
        <v>25.835000000000001</v>
      </c>
      <c r="F890" s="138">
        <v>-0.55310000000000004</v>
      </c>
      <c r="G890" s="138">
        <v>-1.3807</v>
      </c>
      <c r="H890" s="138">
        <v>-1.1426000000000001</v>
      </c>
      <c r="I890" s="138">
        <v>-0.75490000000000002</v>
      </c>
      <c r="J890" s="138">
        <v>1.7470000000000001</v>
      </c>
      <c r="K890" s="138">
        <v>-2.88</v>
      </c>
      <c r="L890" s="138">
        <v>16.813800000000001</v>
      </c>
      <c r="M890" s="138">
        <v>34.1068</v>
      </c>
      <c r="N890" s="138">
        <v>65.169600000000003</v>
      </c>
      <c r="O890" s="138">
        <v>19.634899999999998</v>
      </c>
      <c r="P890" s="138">
        <v>19.042300000000001</v>
      </c>
      <c r="Q890" s="138">
        <v>15.6126</v>
      </c>
      <c r="R890" s="138">
        <v>25.459199999999999</v>
      </c>
      <c r="S890" s="120"/>
      <c r="T890" s="123"/>
      <c r="U890" s="124"/>
      <c r="V890" s="124"/>
      <c r="W890" s="124"/>
      <c r="X890" s="124"/>
      <c r="Y890" s="124"/>
      <c r="Z890" s="124"/>
      <c r="AA890" s="124"/>
      <c r="AB890" s="124"/>
      <c r="AC890" s="124"/>
      <c r="AD890" s="124"/>
      <c r="AE890" s="124"/>
      <c r="AF890" s="124"/>
      <c r="AG890" s="124"/>
      <c r="AH890" s="124"/>
    </row>
    <row r="891" spans="1:34" x14ac:dyDescent="0.3">
      <c r="A891" s="134" t="s">
        <v>818</v>
      </c>
      <c r="B891" s="134" t="s">
        <v>839</v>
      </c>
      <c r="C891" s="134">
        <v>131578</v>
      </c>
      <c r="D891" s="137">
        <v>44330</v>
      </c>
      <c r="E891" s="138">
        <v>23.782</v>
      </c>
      <c r="F891" s="138">
        <v>-0.5595</v>
      </c>
      <c r="G891" s="138">
        <v>-1.3903000000000001</v>
      </c>
      <c r="H891" s="138">
        <v>-1.1649</v>
      </c>
      <c r="I891" s="138">
        <v>-0.8</v>
      </c>
      <c r="J891" s="138">
        <v>1.6446000000000001</v>
      </c>
      <c r="K891" s="138">
        <v>-3.1164999999999998</v>
      </c>
      <c r="L891" s="138">
        <v>16.202500000000001</v>
      </c>
      <c r="M891" s="138">
        <v>32.968000000000004</v>
      </c>
      <c r="N891" s="138">
        <v>63.203400000000002</v>
      </c>
      <c r="O891" s="138">
        <v>17.9772</v>
      </c>
      <c r="P891" s="138">
        <v>17.527100000000001</v>
      </c>
      <c r="Q891" s="138">
        <v>14.1586</v>
      </c>
      <c r="R891" s="138">
        <v>23.8</v>
      </c>
      <c r="S891" s="120"/>
      <c r="T891" s="123"/>
      <c r="U891" s="124"/>
      <c r="V891" s="124"/>
      <c r="W891" s="124"/>
      <c r="X891" s="124"/>
      <c r="Y891" s="124"/>
      <c r="Z891" s="124"/>
      <c r="AA891" s="124"/>
      <c r="AB891" s="124"/>
      <c r="AC891" s="124"/>
      <c r="AD891" s="124"/>
      <c r="AE891" s="124"/>
      <c r="AF891" s="124"/>
      <c r="AG891" s="124"/>
      <c r="AH891" s="124"/>
    </row>
    <row r="892" spans="1:34" x14ac:dyDescent="0.3">
      <c r="A892" s="134" t="s">
        <v>818</v>
      </c>
      <c r="B892" s="134" t="s">
        <v>1888</v>
      </c>
      <c r="C892" s="134">
        <v>148481</v>
      </c>
      <c r="D892" s="137">
        <v>44330</v>
      </c>
      <c r="E892" s="138">
        <v>12.6</v>
      </c>
      <c r="F892" s="138">
        <v>-0.39529999999999998</v>
      </c>
      <c r="G892" s="138">
        <v>-0.94340000000000002</v>
      </c>
      <c r="H892" s="138">
        <v>-0.3165</v>
      </c>
      <c r="I892" s="138">
        <v>0.31850000000000001</v>
      </c>
      <c r="J892" s="138">
        <v>3.0253000000000001</v>
      </c>
      <c r="K892" s="138">
        <v>-2.2498</v>
      </c>
      <c r="L892" s="138">
        <v>20.343800000000002</v>
      </c>
      <c r="M892" s="138"/>
      <c r="N892" s="138"/>
      <c r="O892" s="138"/>
      <c r="P892" s="138"/>
      <c r="Q892" s="138">
        <v>26</v>
      </c>
      <c r="R892" s="138"/>
      <c r="S892" s="120"/>
      <c r="T892" s="123"/>
      <c r="U892" s="124"/>
      <c r="V892" s="124"/>
      <c r="W892" s="124"/>
      <c r="X892" s="124"/>
      <c r="Y892" s="124"/>
      <c r="Z892" s="124"/>
      <c r="AA892" s="124"/>
      <c r="AB892" s="124"/>
      <c r="AC892" s="124"/>
      <c r="AD892" s="124"/>
      <c r="AE892" s="124"/>
      <c r="AF892" s="124"/>
      <c r="AG892" s="124"/>
      <c r="AH892" s="124"/>
    </row>
    <row r="893" spans="1:34" x14ac:dyDescent="0.3">
      <c r="A893" s="134" t="s">
        <v>818</v>
      </c>
      <c r="B893" s="134" t="s">
        <v>1889</v>
      </c>
      <c r="C893" s="134">
        <v>148483</v>
      </c>
      <c r="D893" s="137">
        <v>44330</v>
      </c>
      <c r="E893" s="138">
        <v>12.46</v>
      </c>
      <c r="F893" s="138">
        <v>-0.3997</v>
      </c>
      <c r="G893" s="138">
        <v>-0.95389999999999997</v>
      </c>
      <c r="H893" s="138">
        <v>-0.32</v>
      </c>
      <c r="I893" s="138">
        <v>0.3221</v>
      </c>
      <c r="J893" s="138">
        <v>2.8902000000000001</v>
      </c>
      <c r="K893" s="138">
        <v>-2.6562000000000001</v>
      </c>
      <c r="L893" s="138">
        <v>19.234400000000001</v>
      </c>
      <c r="M893" s="138"/>
      <c r="N893" s="138"/>
      <c r="O893" s="138"/>
      <c r="P893" s="138"/>
      <c r="Q893" s="138">
        <v>24.6</v>
      </c>
      <c r="R893" s="138"/>
      <c r="S893" s="120"/>
      <c r="T893" s="123"/>
      <c r="U893" s="124"/>
      <c r="V893" s="124"/>
      <c r="W893" s="124"/>
      <c r="X893" s="124"/>
      <c r="Y893" s="124"/>
      <c r="Z893" s="124"/>
      <c r="AA893" s="124"/>
      <c r="AB893" s="124"/>
      <c r="AC893" s="124"/>
      <c r="AD893" s="124"/>
      <c r="AE893" s="124"/>
      <c r="AF893" s="124"/>
      <c r="AG893" s="124"/>
      <c r="AH893" s="124"/>
    </row>
    <row r="894" spans="1:34" x14ac:dyDescent="0.3">
      <c r="A894" s="134" t="s">
        <v>818</v>
      </c>
      <c r="B894" s="134" t="s">
        <v>840</v>
      </c>
      <c r="C894" s="134">
        <v>107410</v>
      </c>
      <c r="D894" s="137">
        <v>44330</v>
      </c>
      <c r="E894" s="138">
        <v>9.8770000000000007</v>
      </c>
      <c r="F894" s="138">
        <v>-9.4100000000000003E-2</v>
      </c>
      <c r="G894" s="138">
        <v>-0.59179999999999999</v>
      </c>
      <c r="H894" s="138">
        <v>-0.73070000000000002</v>
      </c>
      <c r="I894" s="138">
        <v>-0.48959999999999998</v>
      </c>
      <c r="J894" s="138">
        <v>-0.2515</v>
      </c>
      <c r="K894" s="138">
        <v>-6.0925000000000002</v>
      </c>
      <c r="L894" s="138">
        <v>11.083600000000001</v>
      </c>
      <c r="M894" s="138">
        <v>24.408000000000001</v>
      </c>
      <c r="N894" s="138">
        <v>44.898400000000002</v>
      </c>
      <c r="O894" s="138">
        <v>4.3650000000000002</v>
      </c>
      <c r="P894" s="138">
        <v>12.1122</v>
      </c>
      <c r="Q894" s="138">
        <v>-9.3700000000000006E-2</v>
      </c>
      <c r="R894" s="138">
        <v>6.5730000000000004</v>
      </c>
      <c r="S894" s="120"/>
      <c r="T894" s="123"/>
      <c r="U894" s="124"/>
      <c r="V894" s="124"/>
      <c r="W894" s="124"/>
      <c r="X894" s="124"/>
      <c r="Y894" s="124"/>
      <c r="Z894" s="124"/>
      <c r="AA894" s="124"/>
      <c r="AB894" s="124"/>
      <c r="AC894" s="124"/>
      <c r="AD894" s="124"/>
      <c r="AE894" s="124"/>
      <c r="AF894" s="124"/>
      <c r="AG894" s="124"/>
      <c r="AH894" s="124"/>
    </row>
    <row r="895" spans="1:34" x14ac:dyDescent="0.3">
      <c r="A895" s="134" t="s">
        <v>818</v>
      </c>
      <c r="B895" s="134" t="s">
        <v>841</v>
      </c>
      <c r="C895" s="134">
        <v>120488</v>
      </c>
      <c r="D895" s="137">
        <v>44330</v>
      </c>
      <c r="E895" s="138">
        <v>10.9918</v>
      </c>
      <c r="F895" s="138">
        <v>-8.8200000000000001E-2</v>
      </c>
      <c r="G895" s="138">
        <v>-0.58340000000000003</v>
      </c>
      <c r="H895" s="138">
        <v>-0.70909999999999995</v>
      </c>
      <c r="I895" s="138">
        <v>-0.44740000000000002</v>
      </c>
      <c r="J895" s="138">
        <v>-0.158</v>
      </c>
      <c r="K895" s="138">
        <v>-5.8349000000000002</v>
      </c>
      <c r="L895" s="138">
        <v>11.6951</v>
      </c>
      <c r="M895" s="138">
        <v>25.462800000000001</v>
      </c>
      <c r="N895" s="138">
        <v>46.625799999999998</v>
      </c>
      <c r="O895" s="138">
        <v>5.9409999999999998</v>
      </c>
      <c r="P895" s="138">
        <v>13.6699</v>
      </c>
      <c r="Q895" s="138">
        <v>13.2288</v>
      </c>
      <c r="R895" s="138">
        <v>8.1945999999999994</v>
      </c>
      <c r="S895" s="120"/>
      <c r="T895" s="123"/>
      <c r="U895" s="124"/>
      <c r="V895" s="124"/>
      <c r="W895" s="124"/>
      <c r="X895" s="124"/>
      <c r="Y895" s="124"/>
      <c r="Z895" s="124"/>
      <c r="AA895" s="124"/>
      <c r="AB895" s="124"/>
      <c r="AC895" s="124"/>
      <c r="AD895" s="124"/>
      <c r="AE895" s="124"/>
      <c r="AF895" s="124"/>
      <c r="AG895" s="124"/>
      <c r="AH895" s="124"/>
    </row>
    <row r="896" spans="1:34" x14ac:dyDescent="0.3">
      <c r="A896" s="134" t="s">
        <v>818</v>
      </c>
      <c r="B896" s="134" t="s">
        <v>842</v>
      </c>
      <c r="C896" s="134">
        <v>147473</v>
      </c>
      <c r="D896" s="137">
        <v>44330</v>
      </c>
      <c r="E896" s="138">
        <v>13.808999999999999</v>
      </c>
      <c r="F896" s="138">
        <v>-0.18790000000000001</v>
      </c>
      <c r="G896" s="138">
        <v>-0.93969999999999998</v>
      </c>
      <c r="H896" s="138">
        <v>-0.38229999999999997</v>
      </c>
      <c r="I896" s="138">
        <v>0.31969999999999998</v>
      </c>
      <c r="J896" s="138">
        <v>0.53879999999999995</v>
      </c>
      <c r="K896" s="138">
        <v>-3.0878999999999999</v>
      </c>
      <c r="L896" s="138">
        <v>19.651700000000002</v>
      </c>
      <c r="M896" s="138">
        <v>33.175800000000002</v>
      </c>
      <c r="N896" s="138">
        <v>61.131900000000002</v>
      </c>
      <c r="O896" s="138"/>
      <c r="P896" s="138"/>
      <c r="Q896" s="138">
        <v>19.2849</v>
      </c>
      <c r="R896" s="138"/>
      <c r="S896" s="120"/>
      <c r="T896" s="123"/>
      <c r="U896" s="124"/>
      <c r="V896" s="124"/>
      <c r="W896" s="124"/>
      <c r="X896" s="124"/>
      <c r="Y896" s="124"/>
      <c r="Z896" s="124"/>
      <c r="AA896" s="124"/>
      <c r="AB896" s="124"/>
      <c r="AC896" s="124"/>
      <c r="AD896" s="124"/>
      <c r="AE896" s="124"/>
      <c r="AF896" s="124"/>
      <c r="AG896" s="124"/>
      <c r="AH896" s="124"/>
    </row>
    <row r="897" spans="1:34" x14ac:dyDescent="0.3">
      <c r="A897" s="134" t="s">
        <v>818</v>
      </c>
      <c r="B897" s="134" t="s">
        <v>843</v>
      </c>
      <c r="C897" s="134">
        <v>147477</v>
      </c>
      <c r="D897" s="137">
        <v>44330</v>
      </c>
      <c r="E897" s="138">
        <v>13.372</v>
      </c>
      <c r="F897" s="138">
        <v>-0.19409999999999999</v>
      </c>
      <c r="G897" s="138">
        <v>-0.94810000000000005</v>
      </c>
      <c r="H897" s="138">
        <v>-0.40960000000000002</v>
      </c>
      <c r="I897" s="138">
        <v>0.25490000000000002</v>
      </c>
      <c r="J897" s="138">
        <v>0.39789999999999998</v>
      </c>
      <c r="K897" s="138">
        <v>-3.5</v>
      </c>
      <c r="L897" s="138">
        <v>18.619700000000002</v>
      </c>
      <c r="M897" s="138">
        <v>31.4589</v>
      </c>
      <c r="N897" s="138">
        <v>58.342199999999998</v>
      </c>
      <c r="O897" s="138"/>
      <c r="P897" s="138"/>
      <c r="Q897" s="138">
        <v>17.2073</v>
      </c>
      <c r="R897" s="138"/>
      <c r="S897" s="120"/>
      <c r="T897" s="123"/>
      <c r="U897" s="124"/>
      <c r="V897" s="124"/>
      <c r="W897" s="124"/>
      <c r="X897" s="124"/>
      <c r="Y897" s="124"/>
      <c r="Z897" s="124"/>
      <c r="AA897" s="124"/>
      <c r="AB897" s="124"/>
      <c r="AC897" s="124"/>
      <c r="AD897" s="124"/>
      <c r="AE897" s="124"/>
      <c r="AF897" s="124"/>
      <c r="AG897" s="124"/>
      <c r="AH897" s="124"/>
    </row>
    <row r="898" spans="1:34" x14ac:dyDescent="0.3">
      <c r="A898" s="134" t="s">
        <v>818</v>
      </c>
      <c r="B898" s="134" t="s">
        <v>844</v>
      </c>
      <c r="C898" s="134">
        <v>145376</v>
      </c>
      <c r="D898" s="137">
        <v>44330</v>
      </c>
      <c r="E898" s="138">
        <v>14.396000000000001</v>
      </c>
      <c r="F898" s="138">
        <v>-0.72409999999999997</v>
      </c>
      <c r="G898" s="138">
        <v>-1.3567</v>
      </c>
      <c r="H898" s="138">
        <v>-0.72409999999999997</v>
      </c>
      <c r="I898" s="138">
        <v>-0.29089999999999999</v>
      </c>
      <c r="J898" s="138">
        <v>0.56579999999999997</v>
      </c>
      <c r="K898" s="138">
        <v>2.2879</v>
      </c>
      <c r="L898" s="138">
        <v>17.2026</v>
      </c>
      <c r="M898" s="138">
        <v>25.15</v>
      </c>
      <c r="N898" s="138">
        <v>50.0991</v>
      </c>
      <c r="O898" s="138"/>
      <c r="P898" s="138"/>
      <c r="Q898" s="138">
        <v>15.534700000000001</v>
      </c>
      <c r="R898" s="138">
        <v>17.300999999999998</v>
      </c>
      <c r="S898" s="120"/>
      <c r="T898" s="123"/>
      <c r="U898" s="124"/>
      <c r="V898" s="124"/>
      <c r="W898" s="124"/>
      <c r="X898" s="124"/>
      <c r="Y898" s="124"/>
      <c r="Z898" s="124"/>
      <c r="AA898" s="124"/>
      <c r="AB898" s="124"/>
      <c r="AC898" s="124"/>
      <c r="AD898" s="124"/>
      <c r="AE898" s="124"/>
      <c r="AF898" s="124"/>
      <c r="AG898" s="124"/>
      <c r="AH898" s="124"/>
    </row>
    <row r="899" spans="1:34" x14ac:dyDescent="0.3">
      <c r="A899" s="134" t="s">
        <v>818</v>
      </c>
      <c r="B899" s="134" t="s">
        <v>845</v>
      </c>
      <c r="C899" s="134">
        <v>145378</v>
      </c>
      <c r="D899" s="137">
        <v>44330</v>
      </c>
      <c r="E899" s="138">
        <v>13.994999999999999</v>
      </c>
      <c r="F899" s="138">
        <v>-0.73060000000000003</v>
      </c>
      <c r="G899" s="138">
        <v>-1.3673</v>
      </c>
      <c r="H899" s="138">
        <v>-0.75170000000000003</v>
      </c>
      <c r="I899" s="138">
        <v>-0.34179999999999999</v>
      </c>
      <c r="J899" s="138">
        <v>0.46660000000000001</v>
      </c>
      <c r="K899" s="138">
        <v>1.9821</v>
      </c>
      <c r="L899" s="138">
        <v>16.5182</v>
      </c>
      <c r="M899" s="138">
        <v>24.069099999999999</v>
      </c>
      <c r="N899" s="138">
        <v>48.377899999999997</v>
      </c>
      <c r="O899" s="138"/>
      <c r="P899" s="138"/>
      <c r="Q899" s="138">
        <v>14.2484</v>
      </c>
      <c r="R899" s="138">
        <v>15.974</v>
      </c>
      <c r="S899" s="120"/>
      <c r="T899" s="123"/>
      <c r="U899" s="124"/>
      <c r="V899" s="124"/>
      <c r="W899" s="124"/>
      <c r="X899" s="124"/>
      <c r="Y899" s="124"/>
      <c r="Z899" s="124"/>
      <c r="AA899" s="124"/>
      <c r="AB899" s="124"/>
      <c r="AC899" s="124"/>
      <c r="AD899" s="124"/>
      <c r="AE899" s="124"/>
      <c r="AF899" s="124"/>
      <c r="AG899" s="124"/>
      <c r="AH899" s="124"/>
    </row>
    <row r="900" spans="1:34" x14ac:dyDescent="0.3">
      <c r="A900" s="134" t="s">
        <v>818</v>
      </c>
      <c r="B900" s="134" t="s">
        <v>1890</v>
      </c>
      <c r="C900" s="134">
        <v>148567</v>
      </c>
      <c r="D900" s="137">
        <v>44330</v>
      </c>
      <c r="E900" s="138">
        <v>12.4643</v>
      </c>
      <c r="F900" s="138">
        <v>-0.81169999999999998</v>
      </c>
      <c r="G900" s="138">
        <v>-1.8366</v>
      </c>
      <c r="H900" s="138">
        <v>-1.3104</v>
      </c>
      <c r="I900" s="138">
        <v>1.0999000000000001</v>
      </c>
      <c r="J900" s="138">
        <v>2.7635999999999998</v>
      </c>
      <c r="K900" s="138">
        <v>2.7814000000000001</v>
      </c>
      <c r="L900" s="138"/>
      <c r="M900" s="138"/>
      <c r="N900" s="138"/>
      <c r="O900" s="138"/>
      <c r="P900" s="138"/>
      <c r="Q900" s="138">
        <v>24.643000000000001</v>
      </c>
      <c r="R900" s="138"/>
      <c r="S900" s="120"/>
      <c r="T900" s="123"/>
      <c r="U900" s="124"/>
      <c r="V900" s="124"/>
      <c r="W900" s="124"/>
      <c r="X900" s="124"/>
      <c r="Y900" s="124"/>
      <c r="Z900" s="124"/>
      <c r="AA900" s="124"/>
      <c r="AB900" s="124"/>
      <c r="AC900" s="124"/>
      <c r="AD900" s="124"/>
      <c r="AE900" s="124"/>
      <c r="AF900" s="124"/>
      <c r="AG900" s="124"/>
      <c r="AH900" s="124"/>
    </row>
    <row r="901" spans="1:34" x14ac:dyDescent="0.3">
      <c r="A901" s="134" t="s">
        <v>818</v>
      </c>
      <c r="B901" s="134" t="s">
        <v>1891</v>
      </c>
      <c r="C901" s="134">
        <v>148571</v>
      </c>
      <c r="D901" s="137">
        <v>44330</v>
      </c>
      <c r="E901" s="138">
        <v>12.334300000000001</v>
      </c>
      <c r="F901" s="138">
        <v>-0.82340000000000002</v>
      </c>
      <c r="G901" s="138">
        <v>-1.8532</v>
      </c>
      <c r="H901" s="138">
        <v>-1.3492999999999999</v>
      </c>
      <c r="I901" s="138">
        <v>1.0213000000000001</v>
      </c>
      <c r="J901" s="138">
        <v>2.5901000000000001</v>
      </c>
      <c r="K901" s="138">
        <v>2.2448000000000001</v>
      </c>
      <c r="L901" s="138"/>
      <c r="M901" s="138"/>
      <c r="N901" s="138"/>
      <c r="O901" s="138"/>
      <c r="P901" s="138"/>
      <c r="Q901" s="138">
        <v>23.343</v>
      </c>
      <c r="R901" s="138"/>
      <c r="S901" s="120"/>
      <c r="T901" s="123"/>
      <c r="U901" s="124"/>
      <c r="V901" s="124"/>
      <c r="W901" s="124"/>
      <c r="X901" s="124"/>
      <c r="Y901" s="124"/>
      <c r="Z901" s="124"/>
      <c r="AA901" s="124"/>
      <c r="AB901" s="124"/>
      <c r="AC901" s="124"/>
      <c r="AD901" s="124"/>
      <c r="AE901" s="124"/>
      <c r="AF901" s="124"/>
      <c r="AG901" s="124"/>
      <c r="AH901" s="124"/>
    </row>
    <row r="902" spans="1:34" x14ac:dyDescent="0.3">
      <c r="A902" s="134" t="s">
        <v>818</v>
      </c>
      <c r="B902" s="134" t="s">
        <v>846</v>
      </c>
      <c r="C902" s="134">
        <v>147206</v>
      </c>
      <c r="D902" s="137">
        <v>44330</v>
      </c>
      <c r="E902" s="138">
        <v>16.181000000000001</v>
      </c>
      <c r="F902" s="138">
        <v>-0.47970000000000002</v>
      </c>
      <c r="G902" s="138">
        <v>-1.3593999999999999</v>
      </c>
      <c r="H902" s="138">
        <v>-0.94279999999999997</v>
      </c>
      <c r="I902" s="138">
        <v>0.2044</v>
      </c>
      <c r="J902" s="138">
        <v>1.1060000000000001</v>
      </c>
      <c r="K902" s="138">
        <v>-1.1002000000000001</v>
      </c>
      <c r="L902" s="138">
        <v>20.501899999999999</v>
      </c>
      <c r="M902" s="138">
        <v>36.410400000000003</v>
      </c>
      <c r="N902" s="138">
        <v>75.746700000000004</v>
      </c>
      <c r="O902" s="138"/>
      <c r="P902" s="138"/>
      <c r="Q902" s="138">
        <v>27.162700000000001</v>
      </c>
      <c r="R902" s="138">
        <v>27.162700000000001</v>
      </c>
      <c r="S902" s="120"/>
      <c r="T902" s="123"/>
      <c r="U902" s="124"/>
      <c r="V902" s="124"/>
      <c r="W902" s="124"/>
      <c r="X902" s="124"/>
      <c r="Y902" s="124"/>
      <c r="Z902" s="124"/>
      <c r="AA902" s="124"/>
      <c r="AB902" s="124"/>
      <c r="AC902" s="124"/>
      <c r="AD902" s="124"/>
      <c r="AE902" s="124"/>
      <c r="AF902" s="124"/>
      <c r="AG902" s="124"/>
      <c r="AH902" s="124"/>
    </row>
    <row r="903" spans="1:34" x14ac:dyDescent="0.3">
      <c r="A903" s="134" t="s">
        <v>818</v>
      </c>
      <c r="B903" s="134" t="s">
        <v>847</v>
      </c>
      <c r="C903" s="134">
        <v>147203</v>
      </c>
      <c r="D903" s="137">
        <v>44330</v>
      </c>
      <c r="E903" s="138">
        <v>15.661</v>
      </c>
      <c r="F903" s="138">
        <v>-0.48930000000000001</v>
      </c>
      <c r="G903" s="138">
        <v>-1.3729</v>
      </c>
      <c r="H903" s="138">
        <v>-0.9738</v>
      </c>
      <c r="I903" s="138">
        <v>0.14710000000000001</v>
      </c>
      <c r="J903" s="138">
        <v>0.98009999999999997</v>
      </c>
      <c r="K903" s="138">
        <v>-1.4783999999999999</v>
      </c>
      <c r="L903" s="138">
        <v>19.577000000000002</v>
      </c>
      <c r="M903" s="138">
        <v>34.8459</v>
      </c>
      <c r="N903" s="138">
        <v>73.030600000000007</v>
      </c>
      <c r="O903" s="138"/>
      <c r="P903" s="138"/>
      <c r="Q903" s="138">
        <v>25.105499999999999</v>
      </c>
      <c r="R903" s="138">
        <v>25.105499999999999</v>
      </c>
      <c r="S903" s="120"/>
      <c r="T903" s="123"/>
      <c r="U903" s="124"/>
      <c r="V903" s="124"/>
      <c r="W903" s="124"/>
      <c r="X903" s="124"/>
      <c r="Y903" s="124"/>
      <c r="Z903" s="124"/>
      <c r="AA903" s="124"/>
      <c r="AB903" s="124"/>
      <c r="AC903" s="124"/>
      <c r="AD903" s="124"/>
      <c r="AE903" s="124"/>
      <c r="AF903" s="124"/>
      <c r="AG903" s="124"/>
      <c r="AH903" s="124"/>
    </row>
    <row r="904" spans="1:34" x14ac:dyDescent="0.3">
      <c r="A904" s="134" t="s">
        <v>818</v>
      </c>
      <c r="B904" s="134" t="s">
        <v>848</v>
      </c>
      <c r="C904" s="134">
        <v>122389</v>
      </c>
      <c r="D904" s="137">
        <v>44330</v>
      </c>
      <c r="E904" s="138">
        <v>32.512900000000002</v>
      </c>
      <c r="F904" s="138">
        <v>-0.77310000000000001</v>
      </c>
      <c r="G904" s="138">
        <v>-1.6339999999999999</v>
      </c>
      <c r="H904" s="138">
        <v>-1.1540999999999999</v>
      </c>
      <c r="I904" s="138">
        <v>-0.4763</v>
      </c>
      <c r="J904" s="138">
        <v>-4.3999999999999997E-2</v>
      </c>
      <c r="K904" s="138">
        <v>-4.8353999999999999</v>
      </c>
      <c r="L904" s="138">
        <v>11.783899999999999</v>
      </c>
      <c r="M904" s="138">
        <v>29.911300000000001</v>
      </c>
      <c r="N904" s="138">
        <v>48.528599999999997</v>
      </c>
      <c r="O904" s="138">
        <v>11.740399999999999</v>
      </c>
      <c r="P904" s="138">
        <v>15.4993</v>
      </c>
      <c r="Q904" s="138">
        <v>15.8621</v>
      </c>
      <c r="R904" s="138">
        <v>19.874400000000001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34" t="s">
        <v>818</v>
      </c>
      <c r="B905" s="134" t="s">
        <v>849</v>
      </c>
      <c r="C905" s="134">
        <v>122387</v>
      </c>
      <c r="D905" s="137">
        <v>44330</v>
      </c>
      <c r="E905" s="138">
        <v>29.201599999999999</v>
      </c>
      <c r="F905" s="138">
        <v>-0.77910000000000001</v>
      </c>
      <c r="G905" s="138">
        <v>-1.643</v>
      </c>
      <c r="H905" s="138">
        <v>-1.1753</v>
      </c>
      <c r="I905" s="138">
        <v>-0.51949999999999996</v>
      </c>
      <c r="J905" s="138">
        <v>-0.14499999999999999</v>
      </c>
      <c r="K905" s="138">
        <v>-5.1092000000000004</v>
      </c>
      <c r="L905" s="138">
        <v>11.145099999999999</v>
      </c>
      <c r="M905" s="138">
        <v>28.752600000000001</v>
      </c>
      <c r="N905" s="138">
        <v>46.685699999999997</v>
      </c>
      <c r="O905" s="138">
        <v>10.3812</v>
      </c>
      <c r="P905" s="138">
        <v>14.029199999999999</v>
      </c>
      <c r="Q905" s="138">
        <v>14.3184</v>
      </c>
      <c r="R905" s="138">
        <v>18.428799999999999</v>
      </c>
      <c r="S905" s="120"/>
      <c r="T905" s="123"/>
      <c r="U905" s="124"/>
      <c r="V905" s="124"/>
      <c r="W905" s="124"/>
      <c r="X905" s="124"/>
      <c r="Y905" s="124"/>
      <c r="Z905" s="124"/>
      <c r="AA905" s="124"/>
      <c r="AB905" s="124"/>
      <c r="AC905" s="124"/>
      <c r="AD905" s="124"/>
      <c r="AE905" s="124"/>
      <c r="AF905" s="124"/>
      <c r="AG905" s="124"/>
      <c r="AH905" s="124"/>
    </row>
    <row r="906" spans="1:34" x14ac:dyDescent="0.3">
      <c r="A906" s="134" t="s">
        <v>818</v>
      </c>
      <c r="B906" s="134" t="s">
        <v>850</v>
      </c>
      <c r="C906" s="134">
        <v>104637</v>
      </c>
      <c r="D906" s="137">
        <v>44330</v>
      </c>
      <c r="E906" s="138">
        <v>63.672600000000003</v>
      </c>
      <c r="F906" s="138">
        <v>-0.98270000000000002</v>
      </c>
      <c r="G906" s="138">
        <v>-1.7037</v>
      </c>
      <c r="H906" s="138">
        <v>-0.86980000000000002</v>
      </c>
      <c r="I906" s="138">
        <v>-0.17760000000000001</v>
      </c>
      <c r="J906" s="138">
        <v>1.9394</v>
      </c>
      <c r="K906" s="138">
        <v>-1.7994000000000001</v>
      </c>
      <c r="L906" s="138">
        <v>29.9192</v>
      </c>
      <c r="M906" s="138">
        <v>44.460599999999999</v>
      </c>
      <c r="N906" s="138">
        <v>79.053799999999995</v>
      </c>
      <c r="O906" s="138">
        <v>10.473699999999999</v>
      </c>
      <c r="P906" s="138">
        <v>14.1259</v>
      </c>
      <c r="Q906" s="138">
        <v>13.726599999999999</v>
      </c>
      <c r="R906" s="138">
        <v>17.639199999999999</v>
      </c>
      <c r="S906" s="120"/>
      <c r="T906" s="123"/>
      <c r="U906" s="124"/>
      <c r="V906" s="124"/>
      <c r="W906" s="124"/>
      <c r="X906" s="124"/>
      <c r="Y906" s="124"/>
      <c r="Z906" s="124"/>
      <c r="AA906" s="124"/>
      <c r="AB906" s="124"/>
      <c r="AC906" s="124"/>
      <c r="AD906" s="124"/>
      <c r="AE906" s="124"/>
      <c r="AF906" s="124"/>
      <c r="AG906" s="124"/>
      <c r="AH906" s="124"/>
    </row>
    <row r="907" spans="1:34" x14ac:dyDescent="0.3">
      <c r="A907" s="134" t="s">
        <v>818</v>
      </c>
      <c r="B907" s="134" t="s">
        <v>851</v>
      </c>
      <c r="C907" s="134">
        <v>118692</v>
      </c>
      <c r="D907" s="137">
        <v>44330</v>
      </c>
      <c r="E907" s="138">
        <v>68.056299999999993</v>
      </c>
      <c r="F907" s="138">
        <v>-0.97919999999999996</v>
      </c>
      <c r="G907" s="138">
        <v>-1.6986000000000001</v>
      </c>
      <c r="H907" s="138">
        <v>-0.85850000000000004</v>
      </c>
      <c r="I907" s="138">
        <v>-0.154</v>
      </c>
      <c r="J907" s="138">
        <v>1.9951000000000001</v>
      </c>
      <c r="K907" s="138">
        <v>-1.6395</v>
      </c>
      <c r="L907" s="138">
        <v>30.3566</v>
      </c>
      <c r="M907" s="138">
        <v>45.191099999999999</v>
      </c>
      <c r="N907" s="138">
        <v>80.234800000000007</v>
      </c>
      <c r="O907" s="138">
        <v>11.243</v>
      </c>
      <c r="P907" s="138">
        <v>15.077500000000001</v>
      </c>
      <c r="Q907" s="138">
        <v>17.788599999999999</v>
      </c>
      <c r="R907" s="138">
        <v>18.414899999999999</v>
      </c>
      <c r="S907" s="120"/>
      <c r="T907" s="123"/>
      <c r="U907" s="124"/>
      <c r="V907" s="124"/>
      <c r="W907" s="124"/>
      <c r="X907" s="124"/>
      <c r="Y907" s="124"/>
      <c r="Z907" s="124"/>
      <c r="AA907" s="124"/>
      <c r="AB907" s="124"/>
      <c r="AC907" s="124"/>
      <c r="AD907" s="124"/>
      <c r="AE907" s="124"/>
      <c r="AF907" s="124"/>
      <c r="AG907" s="124"/>
      <c r="AH907" s="124"/>
    </row>
    <row r="908" spans="1:34" x14ac:dyDescent="0.3">
      <c r="A908" s="134" t="s">
        <v>818</v>
      </c>
      <c r="B908" s="134" t="s">
        <v>852</v>
      </c>
      <c r="C908" s="134">
        <v>103335</v>
      </c>
      <c r="D908" s="137">
        <v>44330</v>
      </c>
      <c r="E908" s="138">
        <v>90.87</v>
      </c>
      <c r="F908" s="138">
        <v>-0.50370000000000004</v>
      </c>
      <c r="G908" s="138">
        <v>-1.4318</v>
      </c>
      <c r="H908" s="138">
        <v>-1.2282999999999999</v>
      </c>
      <c r="I908" s="138">
        <v>0</v>
      </c>
      <c r="J908" s="138">
        <v>3.2730999999999999</v>
      </c>
      <c r="K908" s="138">
        <v>-0.50370000000000004</v>
      </c>
      <c r="L908" s="138">
        <v>22.8139</v>
      </c>
      <c r="M908" s="138">
        <v>36.482399999999998</v>
      </c>
      <c r="N908" s="138">
        <v>58.144799999999996</v>
      </c>
      <c r="O908" s="138">
        <v>13.736599999999999</v>
      </c>
      <c r="P908" s="138">
        <v>15.4552</v>
      </c>
      <c r="Q908" s="138">
        <v>15.2852</v>
      </c>
      <c r="R908" s="138">
        <v>21.779900000000001</v>
      </c>
      <c r="S908" s="120"/>
      <c r="T908" s="123"/>
      <c r="U908" s="124"/>
      <c r="V908" s="124"/>
      <c r="W908" s="124"/>
      <c r="X908" s="124"/>
      <c r="Y908" s="124"/>
      <c r="Z908" s="124"/>
      <c r="AA908" s="124"/>
      <c r="AB908" s="124"/>
      <c r="AC908" s="124"/>
      <c r="AD908" s="124"/>
      <c r="AE908" s="124"/>
      <c r="AF908" s="124"/>
      <c r="AG908" s="124"/>
      <c r="AH908" s="124"/>
    </row>
    <row r="909" spans="1:34" x14ac:dyDescent="0.3">
      <c r="A909" s="134" t="s">
        <v>818</v>
      </c>
      <c r="B909" s="134" t="s">
        <v>853</v>
      </c>
      <c r="C909" s="134">
        <v>119464</v>
      </c>
      <c r="D909" s="137">
        <v>44330</v>
      </c>
      <c r="E909" s="138">
        <v>96.4</v>
      </c>
      <c r="F909" s="138">
        <v>-0.4955</v>
      </c>
      <c r="G909" s="138">
        <v>-1.4214</v>
      </c>
      <c r="H909" s="138">
        <v>-1.2093</v>
      </c>
      <c r="I909" s="138">
        <v>3.1099999999999999E-2</v>
      </c>
      <c r="J909" s="138">
        <v>3.3557999999999999</v>
      </c>
      <c r="K909" s="138">
        <v>-0.26900000000000002</v>
      </c>
      <c r="L909" s="138">
        <v>23.3841</v>
      </c>
      <c r="M909" s="138">
        <v>37.419800000000002</v>
      </c>
      <c r="N909" s="138">
        <v>59.523400000000002</v>
      </c>
      <c r="O909" s="138">
        <v>14.639799999999999</v>
      </c>
      <c r="P909" s="138">
        <v>16.331299999999999</v>
      </c>
      <c r="Q909" s="138">
        <v>14.512</v>
      </c>
      <c r="R909" s="138">
        <v>22.714099999999998</v>
      </c>
      <c r="S909" s="120"/>
      <c r="T909" s="123"/>
      <c r="U909" s="124"/>
      <c r="V909" s="124"/>
      <c r="W909" s="124"/>
      <c r="X909" s="124"/>
      <c r="Y909" s="124"/>
      <c r="Z909" s="124"/>
      <c r="AA909" s="124"/>
      <c r="AB909" s="124"/>
      <c r="AC909" s="124"/>
      <c r="AD909" s="124"/>
      <c r="AE909" s="124"/>
      <c r="AF909" s="124"/>
      <c r="AG909" s="124"/>
      <c r="AH909" s="124"/>
    </row>
    <row r="910" spans="1:34" x14ac:dyDescent="0.3">
      <c r="A910" s="134" t="s">
        <v>818</v>
      </c>
      <c r="B910" s="134" t="s">
        <v>854</v>
      </c>
      <c r="C910" s="134">
        <v>109275</v>
      </c>
      <c r="D910" s="137">
        <v>44330</v>
      </c>
      <c r="E910" s="138">
        <v>48.927900000000001</v>
      </c>
      <c r="F910" s="138">
        <v>-1.5688</v>
      </c>
      <c r="G910" s="138">
        <v>-2.1636000000000002</v>
      </c>
      <c r="H910" s="138">
        <v>-0.1724</v>
      </c>
      <c r="I910" s="138">
        <v>4.2796000000000003</v>
      </c>
      <c r="J910" s="138">
        <v>6.8597999999999999</v>
      </c>
      <c r="K910" s="138">
        <v>16.824300000000001</v>
      </c>
      <c r="L910" s="138">
        <v>40.5017</v>
      </c>
      <c r="M910" s="138">
        <v>52.402000000000001</v>
      </c>
      <c r="N910" s="138">
        <v>80.361400000000003</v>
      </c>
      <c r="O910" s="138">
        <v>14.596399999999999</v>
      </c>
      <c r="P910" s="138">
        <v>15.4704</v>
      </c>
      <c r="Q910" s="138">
        <v>13.2156</v>
      </c>
      <c r="R910" s="138">
        <v>27.4741</v>
      </c>
      <c r="S910" s="120"/>
      <c r="T910" s="123"/>
      <c r="U910" s="124"/>
      <c r="V910" s="124"/>
      <c r="W910" s="124"/>
      <c r="X910" s="124"/>
      <c r="Y910" s="124"/>
      <c r="Z910" s="124"/>
      <c r="AA910" s="124"/>
      <c r="AB910" s="124"/>
      <c r="AC910" s="124"/>
      <c r="AD910" s="124"/>
      <c r="AE910" s="124"/>
      <c r="AF910" s="124"/>
      <c r="AG910" s="124"/>
      <c r="AH910" s="124"/>
    </row>
    <row r="911" spans="1:34" x14ac:dyDescent="0.3">
      <c r="A911" s="134" t="s">
        <v>818</v>
      </c>
      <c r="B911" s="134" t="s">
        <v>855</v>
      </c>
      <c r="C911" s="134">
        <v>120834</v>
      </c>
      <c r="D911" s="137">
        <v>44330</v>
      </c>
      <c r="E911" s="138">
        <v>50.450400000000002</v>
      </c>
      <c r="F911" s="138">
        <v>-1.5587</v>
      </c>
      <c r="G911" s="138">
        <v>-2.1480999999999999</v>
      </c>
      <c r="H911" s="138">
        <v>-5.4300000000000001E-2</v>
      </c>
      <c r="I911" s="138">
        <v>4.4222999999999999</v>
      </c>
      <c r="J911" s="138">
        <v>7.1017999999999999</v>
      </c>
      <c r="K911" s="138">
        <v>17.468800000000002</v>
      </c>
      <c r="L911" s="138">
        <v>41.986600000000003</v>
      </c>
      <c r="M911" s="138">
        <v>54.700800000000001</v>
      </c>
      <c r="N911" s="138">
        <v>83.891999999999996</v>
      </c>
      <c r="O911" s="138">
        <v>16.094000000000001</v>
      </c>
      <c r="P911" s="138">
        <v>16.421600000000002</v>
      </c>
      <c r="Q911" s="138">
        <v>18.0564</v>
      </c>
      <c r="R911" s="138">
        <v>29.5945</v>
      </c>
      <c r="S911" s="120"/>
      <c r="T911" s="123"/>
      <c r="U911" s="124"/>
      <c r="V911" s="124"/>
      <c r="W911" s="124"/>
      <c r="X911" s="124"/>
      <c r="Y911" s="124"/>
      <c r="Z911" s="124"/>
      <c r="AA911" s="124"/>
      <c r="AB911" s="124"/>
      <c r="AC911" s="124"/>
      <c r="AD911" s="124"/>
      <c r="AE911" s="124"/>
      <c r="AF911" s="124"/>
      <c r="AG911" s="124"/>
      <c r="AH911" s="124"/>
    </row>
    <row r="912" spans="1:34" x14ac:dyDescent="0.3">
      <c r="A912" s="134" t="s">
        <v>818</v>
      </c>
      <c r="B912" s="134" t="s">
        <v>856</v>
      </c>
      <c r="C912" s="134">
        <v>119727</v>
      </c>
      <c r="D912" s="137">
        <v>44330</v>
      </c>
      <c r="E912" s="138">
        <v>205.99979999999999</v>
      </c>
      <c r="F912" s="138">
        <v>-0.79300000000000004</v>
      </c>
      <c r="G912" s="138">
        <v>-1.2470000000000001</v>
      </c>
      <c r="H912" s="138">
        <v>-0.61019999999999996</v>
      </c>
      <c r="I912" s="138">
        <v>-0.33069999999999999</v>
      </c>
      <c r="J912" s="138">
        <v>2.3031000000000001</v>
      </c>
      <c r="K912" s="138">
        <v>1.6146</v>
      </c>
      <c r="L912" s="138">
        <v>20.2653</v>
      </c>
      <c r="M912" s="138">
        <v>32.711100000000002</v>
      </c>
      <c r="N912" s="138">
        <v>54.249499999999998</v>
      </c>
      <c r="O912" s="138">
        <v>13.0161</v>
      </c>
      <c r="P912" s="138">
        <v>16.102499999999999</v>
      </c>
      <c r="Q912" s="138">
        <v>15.546799999999999</v>
      </c>
      <c r="R912" s="138">
        <v>18.582000000000001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34" t="s">
        <v>818</v>
      </c>
      <c r="B913" s="134" t="s">
        <v>857</v>
      </c>
      <c r="C913" s="134">
        <v>102756</v>
      </c>
      <c r="D913" s="137">
        <v>44330</v>
      </c>
      <c r="E913" s="138">
        <v>190.7003</v>
      </c>
      <c r="F913" s="138">
        <v>-0.79920000000000002</v>
      </c>
      <c r="G913" s="138">
        <v>-1.2563</v>
      </c>
      <c r="H913" s="138">
        <v>-0.6321</v>
      </c>
      <c r="I913" s="138">
        <v>-0.37430000000000002</v>
      </c>
      <c r="J913" s="138">
        <v>2.2040000000000002</v>
      </c>
      <c r="K913" s="138">
        <v>1.3339000000000001</v>
      </c>
      <c r="L913" s="138">
        <v>19.604700000000001</v>
      </c>
      <c r="M913" s="138">
        <v>31.66</v>
      </c>
      <c r="N913" s="138">
        <v>52.612000000000002</v>
      </c>
      <c r="O913" s="138">
        <v>11.8588</v>
      </c>
      <c r="P913" s="138">
        <v>14.973699999999999</v>
      </c>
      <c r="Q913" s="138">
        <v>19.4344</v>
      </c>
      <c r="R913" s="138">
        <v>17.3566</v>
      </c>
      <c r="S913" s="120"/>
      <c r="T913" s="123"/>
      <c r="U913" s="124"/>
      <c r="V913" s="124"/>
      <c r="W913" s="124"/>
      <c r="X913" s="124"/>
      <c r="Y913" s="124"/>
      <c r="Z913" s="124"/>
      <c r="AA913" s="124"/>
      <c r="AB913" s="124"/>
      <c r="AC913" s="124"/>
      <c r="AD913" s="124"/>
      <c r="AE913" s="124"/>
      <c r="AF913" s="124"/>
      <c r="AG913" s="124"/>
      <c r="AH913" s="124"/>
    </row>
    <row r="914" spans="1:34" x14ac:dyDescent="0.3">
      <c r="A914" s="134" t="s">
        <v>818</v>
      </c>
      <c r="B914" s="134" t="s">
        <v>858</v>
      </c>
      <c r="C914" s="134">
        <v>101537</v>
      </c>
      <c r="D914" s="137">
        <v>44330</v>
      </c>
      <c r="E914" s="138">
        <v>226.79249999999999</v>
      </c>
      <c r="F914" s="138">
        <v>-0.41370000000000001</v>
      </c>
      <c r="G914" s="138">
        <v>-1.5044</v>
      </c>
      <c r="H914" s="138">
        <v>-1.2058</v>
      </c>
      <c r="I914" s="138">
        <v>0.24460000000000001</v>
      </c>
      <c r="J914" s="138">
        <v>0.83320000000000005</v>
      </c>
      <c r="K914" s="138">
        <v>-4.0195999999999996</v>
      </c>
      <c r="L914" s="138">
        <v>14.4587</v>
      </c>
      <c r="M914" s="138">
        <v>26.852599999999999</v>
      </c>
      <c r="N914" s="138">
        <v>47.4953</v>
      </c>
      <c r="O914" s="138">
        <v>10.1609</v>
      </c>
      <c r="P914" s="138">
        <v>13.9223</v>
      </c>
      <c r="Q914" s="138">
        <v>18.058499999999999</v>
      </c>
      <c r="R914" s="138">
        <v>14.3058</v>
      </c>
      <c r="S914" s="120"/>
      <c r="T914" s="123"/>
      <c r="U914" s="124"/>
      <c r="V914" s="124"/>
      <c r="W914" s="124"/>
      <c r="X914" s="124"/>
      <c r="Y914" s="124"/>
      <c r="Z914" s="124"/>
      <c r="AA914" s="124"/>
      <c r="AB914" s="124"/>
      <c r="AC914" s="124"/>
      <c r="AD914" s="124"/>
      <c r="AE914" s="124"/>
      <c r="AF914" s="124"/>
      <c r="AG914" s="124"/>
      <c r="AH914" s="124"/>
    </row>
    <row r="915" spans="1:34" x14ac:dyDescent="0.3">
      <c r="A915" s="134" t="s">
        <v>818</v>
      </c>
      <c r="B915" s="134" t="s">
        <v>859</v>
      </c>
      <c r="C915" s="134">
        <v>119578</v>
      </c>
      <c r="D915" s="137">
        <v>44330</v>
      </c>
      <c r="E915" s="138">
        <v>241.21039999999999</v>
      </c>
      <c r="F915" s="138">
        <v>-0.4083</v>
      </c>
      <c r="G915" s="138">
        <v>-1.4964</v>
      </c>
      <c r="H915" s="138">
        <v>-1.1872</v>
      </c>
      <c r="I915" s="138">
        <v>0.28260000000000002</v>
      </c>
      <c r="J915" s="138">
        <v>0.91920000000000002</v>
      </c>
      <c r="K915" s="138">
        <v>-3.7879999999999998</v>
      </c>
      <c r="L915" s="138">
        <v>15.0105</v>
      </c>
      <c r="M915" s="138">
        <v>27.7818</v>
      </c>
      <c r="N915" s="138">
        <v>48.937600000000003</v>
      </c>
      <c r="O915" s="138">
        <v>11.2601</v>
      </c>
      <c r="P915" s="138">
        <v>14.9956</v>
      </c>
      <c r="Q915" s="138">
        <v>12.2986</v>
      </c>
      <c r="R915" s="138">
        <v>15.3078</v>
      </c>
      <c r="S915" s="120"/>
      <c r="T915" s="123"/>
      <c r="U915" s="124"/>
      <c r="V915" s="124"/>
      <c r="W915" s="124"/>
      <c r="X915" s="124"/>
      <c r="Y915" s="124"/>
      <c r="Z915" s="124"/>
      <c r="AA915" s="124"/>
      <c r="AB915" s="124"/>
      <c r="AC915" s="124"/>
      <c r="AD915" s="124"/>
      <c r="AE915" s="124"/>
      <c r="AF915" s="124"/>
      <c r="AG915" s="124"/>
      <c r="AH915" s="124"/>
    </row>
    <row r="916" spans="1:34" x14ac:dyDescent="0.3">
      <c r="A916" s="134" t="s">
        <v>818</v>
      </c>
      <c r="B916" s="134" t="s">
        <v>860</v>
      </c>
      <c r="C916" s="134">
        <v>147757</v>
      </c>
      <c r="D916" s="137">
        <v>44330</v>
      </c>
      <c r="E916" s="138">
        <v>12.6904</v>
      </c>
      <c r="F916" s="138">
        <v>-0.37209999999999999</v>
      </c>
      <c r="G916" s="138">
        <v>-1.3456999999999999</v>
      </c>
      <c r="H916" s="138">
        <v>-0.68169999999999997</v>
      </c>
      <c r="I916" s="138">
        <v>0.75980000000000003</v>
      </c>
      <c r="J916" s="138">
        <v>2.0851000000000002</v>
      </c>
      <c r="K916" s="138">
        <v>-1.9357</v>
      </c>
      <c r="L916" s="138">
        <v>19.909700000000001</v>
      </c>
      <c r="M916" s="138">
        <v>35.381599999999999</v>
      </c>
      <c r="N916" s="138">
        <v>64.585999999999999</v>
      </c>
      <c r="O916" s="138"/>
      <c r="P916" s="138"/>
      <c r="Q916" s="138">
        <v>17.9786</v>
      </c>
      <c r="R916" s="138"/>
      <c r="S916" s="120"/>
      <c r="T916" s="123"/>
      <c r="U916" s="124"/>
      <c r="V916" s="124"/>
      <c r="W916" s="124"/>
      <c r="X916" s="124"/>
      <c r="Y916" s="124"/>
      <c r="Z916" s="124"/>
      <c r="AA916" s="124"/>
      <c r="AB916" s="124"/>
      <c r="AC916" s="124"/>
      <c r="AD916" s="124"/>
      <c r="AE916" s="124"/>
      <c r="AF916" s="124"/>
      <c r="AG916" s="124"/>
      <c r="AH916" s="124"/>
    </row>
    <row r="917" spans="1:34" x14ac:dyDescent="0.3">
      <c r="A917" s="134" t="s">
        <v>818</v>
      </c>
      <c r="B917" s="134" t="s">
        <v>861</v>
      </c>
      <c r="C917" s="134">
        <v>147760</v>
      </c>
      <c r="D917" s="137">
        <v>44330</v>
      </c>
      <c r="E917" s="138">
        <v>12.3314</v>
      </c>
      <c r="F917" s="138">
        <v>-0.3821</v>
      </c>
      <c r="G917" s="138">
        <v>-1.3597999999999999</v>
      </c>
      <c r="H917" s="138">
        <v>-0.71419999999999995</v>
      </c>
      <c r="I917" s="138">
        <v>0.69489999999999996</v>
      </c>
      <c r="J917" s="138">
        <v>1.9377</v>
      </c>
      <c r="K917" s="138">
        <v>-2.3704000000000001</v>
      </c>
      <c r="L917" s="138">
        <v>18.831700000000001</v>
      </c>
      <c r="M917" s="138">
        <v>33.628799999999998</v>
      </c>
      <c r="N917" s="138">
        <v>61.746600000000001</v>
      </c>
      <c r="O917" s="138"/>
      <c r="P917" s="138"/>
      <c r="Q917" s="138">
        <v>15.6525</v>
      </c>
      <c r="R917" s="138"/>
      <c r="S917" s="120"/>
      <c r="T917" s="123"/>
      <c r="U917" s="124"/>
      <c r="V917" s="124"/>
      <c r="W917" s="124"/>
      <c r="X917" s="124"/>
      <c r="Y917" s="124"/>
      <c r="Z917" s="124"/>
      <c r="AA917" s="124"/>
      <c r="AB917" s="124"/>
      <c r="AC917" s="124"/>
      <c r="AD917" s="124"/>
      <c r="AE917" s="124"/>
      <c r="AF917" s="124"/>
      <c r="AG917" s="124"/>
      <c r="AH917" s="124"/>
    </row>
    <row r="918" spans="1:34" x14ac:dyDescent="0.3">
      <c r="A918" s="134" t="s">
        <v>818</v>
      </c>
      <c r="B918" s="134" t="s">
        <v>862</v>
      </c>
      <c r="C918" s="134">
        <v>147492</v>
      </c>
      <c r="D918" s="137">
        <v>44330</v>
      </c>
      <c r="E918" s="138">
        <v>14.69</v>
      </c>
      <c r="F918" s="138">
        <v>-1.0107999999999999</v>
      </c>
      <c r="G918" s="138">
        <v>-1.6734</v>
      </c>
      <c r="H918" s="138">
        <v>-2.1970999999999998</v>
      </c>
      <c r="I918" s="138">
        <v>-1.8704000000000001</v>
      </c>
      <c r="J918" s="138">
        <v>0.2046</v>
      </c>
      <c r="K918" s="138">
        <v>-2.4567999999999999</v>
      </c>
      <c r="L918" s="138">
        <v>16.1265</v>
      </c>
      <c r="M918" s="138">
        <v>31.630800000000001</v>
      </c>
      <c r="N918" s="138">
        <v>57.112299999999998</v>
      </c>
      <c r="O918" s="138"/>
      <c r="P918" s="138"/>
      <c r="Q918" s="138">
        <v>24.1877</v>
      </c>
      <c r="R918" s="138"/>
      <c r="S918" s="120"/>
      <c r="T918" s="123"/>
      <c r="U918" s="124"/>
      <c r="V918" s="124"/>
      <c r="W918" s="124"/>
      <c r="X918" s="124"/>
      <c r="Y918" s="124"/>
      <c r="Z918" s="124"/>
      <c r="AA918" s="124"/>
      <c r="AB918" s="124"/>
      <c r="AC918" s="124"/>
      <c r="AD918" s="124"/>
      <c r="AE918" s="124"/>
      <c r="AF918" s="124"/>
      <c r="AG918" s="124"/>
      <c r="AH918" s="124"/>
    </row>
    <row r="919" spans="1:34" x14ac:dyDescent="0.3">
      <c r="A919" s="134" t="s">
        <v>818</v>
      </c>
      <c r="B919" s="134" t="s">
        <v>863</v>
      </c>
      <c r="C919" s="134">
        <v>147490</v>
      </c>
      <c r="D919" s="137">
        <v>44330</v>
      </c>
      <c r="E919" s="138">
        <v>14.46</v>
      </c>
      <c r="F919" s="138">
        <v>-0.95889999999999997</v>
      </c>
      <c r="G919" s="138">
        <v>-1.6995</v>
      </c>
      <c r="H919" s="138">
        <v>-2.1650999999999998</v>
      </c>
      <c r="I919" s="138">
        <v>-1.833</v>
      </c>
      <c r="J919" s="138">
        <v>0.13850000000000001</v>
      </c>
      <c r="K919" s="138">
        <v>-2.5606</v>
      </c>
      <c r="L919" s="138">
        <v>15.68</v>
      </c>
      <c r="M919" s="138">
        <v>30.8597</v>
      </c>
      <c r="N919" s="138">
        <v>55.651200000000003</v>
      </c>
      <c r="O919" s="138"/>
      <c r="P919" s="138"/>
      <c r="Q919" s="138">
        <v>23.088699999999999</v>
      </c>
      <c r="R919" s="138"/>
      <c r="S919" s="120"/>
      <c r="T919" s="123"/>
      <c r="U919" s="124"/>
      <c r="V919" s="124"/>
      <c r="W919" s="124"/>
      <c r="X919" s="124"/>
      <c r="Y919" s="124"/>
      <c r="Z919" s="124"/>
      <c r="AA919" s="124"/>
      <c r="AB919" s="124"/>
      <c r="AC919" s="124"/>
      <c r="AD919" s="124"/>
      <c r="AE919" s="124"/>
      <c r="AF919" s="124"/>
      <c r="AG919" s="124"/>
      <c r="AH919" s="124"/>
    </row>
    <row r="920" spans="1:34" x14ac:dyDescent="0.3">
      <c r="A920" s="139" t="s">
        <v>27</v>
      </c>
      <c r="B920" s="134"/>
      <c r="C920" s="134"/>
      <c r="D920" s="134"/>
      <c r="E920" s="134"/>
      <c r="F920" s="140">
        <v>-0.62788799999999989</v>
      </c>
      <c r="G920" s="140">
        <v>-1.3580240000000001</v>
      </c>
      <c r="H920" s="140">
        <v>-0.81414399999999987</v>
      </c>
      <c r="I920" s="140">
        <v>0.39690599999999998</v>
      </c>
      <c r="J920" s="140">
        <v>1.973058</v>
      </c>
      <c r="K920" s="140">
        <v>-1.2545039999999998</v>
      </c>
      <c r="L920" s="140">
        <v>19.187058333333329</v>
      </c>
      <c r="M920" s="140">
        <v>32.655871739130433</v>
      </c>
      <c r="N920" s="140">
        <v>58.950397727272723</v>
      </c>
      <c r="O920" s="140">
        <v>10.697508823529413</v>
      </c>
      <c r="P920" s="140">
        <v>14.472670000000003</v>
      </c>
      <c r="Q920" s="140">
        <v>16.176721999999998</v>
      </c>
      <c r="R920" s="140">
        <v>17.854589473684211</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39" t="s">
        <v>408</v>
      </c>
      <c r="B921" s="134"/>
      <c r="C921" s="134"/>
      <c r="D921" s="134"/>
      <c r="E921" s="134"/>
      <c r="F921" s="140">
        <v>-0.57075000000000009</v>
      </c>
      <c r="G921" s="140">
        <v>-1.3664999999999998</v>
      </c>
      <c r="H921" s="140">
        <v>-0.74120000000000008</v>
      </c>
      <c r="I921" s="140">
        <v>0.17575000000000002</v>
      </c>
      <c r="J921" s="140">
        <v>1.7568999999999999</v>
      </c>
      <c r="K921" s="140">
        <v>-2.3577000000000004</v>
      </c>
      <c r="L921" s="140">
        <v>16.852249999999998</v>
      </c>
      <c r="M921" s="140">
        <v>31.673500000000001</v>
      </c>
      <c r="N921" s="140">
        <v>57.130250000000004</v>
      </c>
      <c r="O921" s="140">
        <v>11.046700000000001</v>
      </c>
      <c r="P921" s="140">
        <v>14.345600000000001</v>
      </c>
      <c r="Q921" s="140">
        <v>15.40995</v>
      </c>
      <c r="R921" s="140">
        <v>17.321750000000002</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8"/>
      <c r="B922" s="128"/>
      <c r="C922" s="128"/>
      <c r="D922" s="130"/>
      <c r="E922" s="131"/>
      <c r="F922" s="131"/>
      <c r="G922" s="131"/>
      <c r="H922" s="131"/>
      <c r="I922" s="131"/>
      <c r="J922" s="131"/>
      <c r="K922" s="131"/>
      <c r="L922" s="131"/>
      <c r="M922" s="131"/>
      <c r="N922" s="131"/>
      <c r="O922" s="131"/>
      <c r="P922" s="131"/>
      <c r="Q922" s="131"/>
      <c r="R922" s="131"/>
      <c r="S922" s="119"/>
      <c r="T922" s="119"/>
      <c r="U922" s="119"/>
      <c r="V922" s="119"/>
      <c r="W922" s="119"/>
      <c r="X922" s="119"/>
      <c r="Y922" s="119"/>
      <c r="Z922" s="119"/>
      <c r="AA922" s="119"/>
      <c r="AB922" s="119"/>
      <c r="AC922" s="119"/>
      <c r="AD922" s="119"/>
      <c r="AE922" s="119"/>
      <c r="AF922" s="119"/>
      <c r="AG922" s="119"/>
      <c r="AH922" s="119"/>
    </row>
    <row r="923" spans="1:34" x14ac:dyDescent="0.3">
      <c r="A923" s="136" t="s">
        <v>864</v>
      </c>
      <c r="B923" s="136"/>
      <c r="C923" s="136"/>
      <c r="D923" s="136"/>
      <c r="E923" s="136"/>
      <c r="F923" s="136"/>
      <c r="G923" s="136"/>
      <c r="H923" s="136"/>
      <c r="I923" s="136"/>
      <c r="J923" s="136"/>
      <c r="K923" s="136"/>
      <c r="L923" s="136"/>
      <c r="M923" s="136"/>
      <c r="N923" s="136"/>
      <c r="O923" s="136"/>
      <c r="P923" s="136"/>
      <c r="Q923" s="136"/>
      <c r="R923" s="136"/>
      <c r="S923" s="122"/>
      <c r="T923" s="122"/>
      <c r="U923" s="122"/>
      <c r="V923" s="122"/>
      <c r="W923" s="122"/>
      <c r="X923" s="122"/>
      <c r="Y923" s="122"/>
      <c r="Z923" s="122"/>
      <c r="AA923" s="122"/>
      <c r="AB923" s="122"/>
      <c r="AC923" s="122"/>
      <c r="AD923" s="122"/>
      <c r="AE923" s="122"/>
      <c r="AF923" s="122"/>
      <c r="AG923" s="122"/>
      <c r="AH923" s="122"/>
    </row>
    <row r="924" spans="1:34" x14ac:dyDescent="0.3">
      <c r="A924" s="134" t="s">
        <v>865</v>
      </c>
      <c r="B924" s="134" t="s">
        <v>866</v>
      </c>
      <c r="C924" s="134">
        <v>131301</v>
      </c>
      <c r="D924" s="137">
        <v>44330</v>
      </c>
      <c r="E924" s="138">
        <v>18.051400000000001</v>
      </c>
      <c r="F924" s="138">
        <v>27.946400000000001</v>
      </c>
      <c r="G924" s="138">
        <v>21.741599999999998</v>
      </c>
      <c r="H924" s="138">
        <v>10.6227</v>
      </c>
      <c r="I924" s="138">
        <v>13.574400000000001</v>
      </c>
      <c r="J924" s="138">
        <v>6.9100999999999999</v>
      </c>
      <c r="K924" s="138">
        <v>5.6101000000000001</v>
      </c>
      <c r="L924" s="138">
        <v>3.6435</v>
      </c>
      <c r="M924" s="138">
        <v>4.8731</v>
      </c>
      <c r="N924" s="138">
        <v>4.8086000000000002</v>
      </c>
      <c r="O924" s="138">
        <v>10.6782</v>
      </c>
      <c r="P924" s="138">
        <v>8.7222000000000008</v>
      </c>
      <c r="Q924" s="138">
        <v>9.3092000000000006</v>
      </c>
      <c r="R924" s="138">
        <v>11.2622</v>
      </c>
      <c r="S924" s="120" t="s">
        <v>2008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34" t="s">
        <v>865</v>
      </c>
      <c r="B925" s="134" t="s">
        <v>867</v>
      </c>
      <c r="C925" s="134">
        <v>131297</v>
      </c>
      <c r="D925" s="137">
        <v>44330</v>
      </c>
      <c r="E925" s="138">
        <v>17.7712</v>
      </c>
      <c r="F925" s="138">
        <v>27.769600000000001</v>
      </c>
      <c r="G925" s="138">
        <v>21.535399999999999</v>
      </c>
      <c r="H925" s="138">
        <v>10.436999999999999</v>
      </c>
      <c r="I925" s="138">
        <v>13.3597</v>
      </c>
      <c r="J925" s="138">
        <v>6.6883999999999997</v>
      </c>
      <c r="K925" s="138">
        <v>5.3913000000000002</v>
      </c>
      <c r="L925" s="138">
        <v>3.4319999999999999</v>
      </c>
      <c r="M925" s="138">
        <v>4.6612999999999998</v>
      </c>
      <c r="N925" s="138">
        <v>4.5942999999999996</v>
      </c>
      <c r="O925" s="138">
        <v>10.4312</v>
      </c>
      <c r="P925" s="138">
        <v>8.4710000000000001</v>
      </c>
      <c r="Q925" s="138">
        <v>9.0518000000000001</v>
      </c>
      <c r="R925" s="138">
        <v>11.0238</v>
      </c>
      <c r="S925" s="120" t="s">
        <v>2008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34" t="s">
        <v>865</v>
      </c>
      <c r="B926" s="134" t="s">
        <v>868</v>
      </c>
      <c r="C926" s="134">
        <v>131051</v>
      </c>
      <c r="D926" s="137">
        <v>44330</v>
      </c>
      <c r="E926" s="138">
        <v>19.195900000000002</v>
      </c>
      <c r="F926" s="138">
        <v>5.5159000000000002</v>
      </c>
      <c r="G926" s="138">
        <v>-2.7881999999999998</v>
      </c>
      <c r="H926" s="138">
        <v>2.9081000000000001</v>
      </c>
      <c r="I926" s="138">
        <v>13.200100000000001</v>
      </c>
      <c r="J926" s="138">
        <v>9.7201000000000004</v>
      </c>
      <c r="K926" s="138">
        <v>5.1147</v>
      </c>
      <c r="L926" s="138">
        <v>1.9399</v>
      </c>
      <c r="M926" s="138">
        <v>4.3613999999999997</v>
      </c>
      <c r="N926" s="138">
        <v>5.7183000000000002</v>
      </c>
      <c r="O926" s="138">
        <v>11.706099999999999</v>
      </c>
      <c r="P926" s="138">
        <v>9.8453999999999997</v>
      </c>
      <c r="Q926" s="138">
        <v>10.2643</v>
      </c>
      <c r="R926" s="138">
        <v>11.9335</v>
      </c>
      <c r="S926" s="120" t="s">
        <v>2008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34" t="s">
        <v>865</v>
      </c>
      <c r="B927" s="134" t="s">
        <v>869</v>
      </c>
      <c r="C927" s="134">
        <v>131061</v>
      </c>
      <c r="D927" s="137">
        <v>44330</v>
      </c>
      <c r="E927" s="138">
        <v>19.496400000000001</v>
      </c>
      <c r="F927" s="138">
        <v>5.6181999999999999</v>
      </c>
      <c r="G927" s="138">
        <v>-2.6827999999999999</v>
      </c>
      <c r="H927" s="138">
        <v>3.0507</v>
      </c>
      <c r="I927" s="138">
        <v>13.360300000000001</v>
      </c>
      <c r="J927" s="138">
        <v>9.8785000000000007</v>
      </c>
      <c r="K927" s="138">
        <v>5.2755000000000001</v>
      </c>
      <c r="L927" s="138">
        <v>2.1006999999999998</v>
      </c>
      <c r="M927" s="138">
        <v>4.5260999999999996</v>
      </c>
      <c r="N927" s="138">
        <v>5.8872999999999998</v>
      </c>
      <c r="O927" s="138">
        <v>11.9215</v>
      </c>
      <c r="P927" s="138">
        <v>10.0642</v>
      </c>
      <c r="Q927" s="138">
        <v>10.5212</v>
      </c>
      <c r="R927" s="138">
        <v>12.129</v>
      </c>
      <c r="S927" s="120" t="s">
        <v>2008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34" t="s">
        <v>865</v>
      </c>
      <c r="B928" s="134" t="s">
        <v>870</v>
      </c>
      <c r="C928" s="134">
        <v>118387</v>
      </c>
      <c r="D928" s="137">
        <v>44330</v>
      </c>
      <c r="E928" s="138">
        <v>36.185099999999998</v>
      </c>
      <c r="F928" s="138">
        <v>1.5636000000000001</v>
      </c>
      <c r="G928" s="138">
        <v>1.3115000000000001</v>
      </c>
      <c r="H928" s="138">
        <v>2.4941</v>
      </c>
      <c r="I928" s="138">
        <v>7.5945</v>
      </c>
      <c r="J928" s="138">
        <v>6.4351000000000003</v>
      </c>
      <c r="K928" s="138">
        <v>4.1550000000000002</v>
      </c>
      <c r="L928" s="138">
        <v>1.0396000000000001</v>
      </c>
      <c r="M928" s="138">
        <v>3.1926000000000001</v>
      </c>
      <c r="N928" s="138">
        <v>4.8964999999999996</v>
      </c>
      <c r="O928" s="138">
        <v>12.3863</v>
      </c>
      <c r="P928" s="138">
        <v>10.3276</v>
      </c>
      <c r="Q928" s="138">
        <v>10.469099999999999</v>
      </c>
      <c r="R928" s="138">
        <v>11.782400000000001</v>
      </c>
      <c r="S928" s="120" t="s">
        <v>2008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34" t="s">
        <v>865</v>
      </c>
      <c r="B929" s="134" t="s">
        <v>871</v>
      </c>
      <c r="C929" s="134">
        <v>108753</v>
      </c>
      <c r="D929" s="137">
        <v>44330</v>
      </c>
      <c r="E929" s="138">
        <v>35.854999999999997</v>
      </c>
      <c r="F929" s="138">
        <v>1.4762</v>
      </c>
      <c r="G929" s="138">
        <v>1.1878</v>
      </c>
      <c r="H929" s="138">
        <v>2.3715000000000002</v>
      </c>
      <c r="I929" s="138">
        <v>7.4672000000000001</v>
      </c>
      <c r="J929" s="138">
        <v>6.3080999999999996</v>
      </c>
      <c r="K929" s="138">
        <v>4.0235000000000003</v>
      </c>
      <c r="L929" s="138">
        <v>0.90910000000000002</v>
      </c>
      <c r="M929" s="138">
        <v>3.0594000000000001</v>
      </c>
      <c r="N929" s="138">
        <v>4.7591999999999999</v>
      </c>
      <c r="O929" s="138">
        <v>12.249599999999999</v>
      </c>
      <c r="P929" s="138">
        <v>10.1991</v>
      </c>
      <c r="Q929" s="138">
        <v>6.8787000000000003</v>
      </c>
      <c r="R929" s="138">
        <v>11.6374</v>
      </c>
      <c r="S929" s="120" t="s">
        <v>2008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34" t="s">
        <v>865</v>
      </c>
      <c r="B930" s="134" t="s">
        <v>872</v>
      </c>
      <c r="C930" s="134">
        <v>101002</v>
      </c>
      <c r="D930" s="137">
        <v>44330</v>
      </c>
      <c r="E930" s="138">
        <v>49.764699999999998</v>
      </c>
      <c r="F930" s="138">
        <v>0.95350000000000001</v>
      </c>
      <c r="G930" s="138">
        <v>-1.1979</v>
      </c>
      <c r="H930" s="138">
        <v>1.5302</v>
      </c>
      <c r="I930" s="138">
        <v>8.2774999999999999</v>
      </c>
      <c r="J930" s="138">
        <v>6.8853</v>
      </c>
      <c r="K930" s="138">
        <v>3.9384999999999999</v>
      </c>
      <c r="L930" s="138">
        <v>1.1033999999999999</v>
      </c>
      <c r="M930" s="138">
        <v>3.278</v>
      </c>
      <c r="N930" s="138">
        <v>4.5149999999999997</v>
      </c>
      <c r="O930" s="138">
        <v>10.4505</v>
      </c>
      <c r="P930" s="138">
        <v>9.5856999999999992</v>
      </c>
      <c r="Q930" s="138">
        <v>8.1851000000000003</v>
      </c>
      <c r="R930" s="138">
        <v>10.442</v>
      </c>
      <c r="S930" s="120" t="s">
        <v>2008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34" t="s">
        <v>865</v>
      </c>
      <c r="B931" s="134" t="s">
        <v>873</v>
      </c>
      <c r="C931" s="134">
        <v>120137</v>
      </c>
      <c r="D931" s="137">
        <v>44330</v>
      </c>
      <c r="E931" s="138">
        <v>51.068300000000001</v>
      </c>
      <c r="F931" s="138">
        <v>1.2508999999999999</v>
      </c>
      <c r="G931" s="138">
        <v>-0.88139999999999996</v>
      </c>
      <c r="H931" s="138">
        <v>1.8487</v>
      </c>
      <c r="I931" s="138">
        <v>8.5896000000000008</v>
      </c>
      <c r="J931" s="138">
        <v>7.1990999999999996</v>
      </c>
      <c r="K931" s="138">
        <v>4.2504999999999997</v>
      </c>
      <c r="L931" s="138">
        <v>1.4141999999999999</v>
      </c>
      <c r="M931" s="138">
        <v>3.5947</v>
      </c>
      <c r="N931" s="138">
        <v>4.8361000000000001</v>
      </c>
      <c r="O931" s="138">
        <v>10.802300000000001</v>
      </c>
      <c r="P931" s="138">
        <v>9.9535</v>
      </c>
      <c r="Q931" s="138">
        <v>10.1511</v>
      </c>
      <c r="R931" s="138">
        <v>10.7775</v>
      </c>
      <c r="S931" s="120" t="s">
        <v>2008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39" t="s">
        <v>27</v>
      </c>
      <c r="B932" s="134"/>
      <c r="C932" s="134"/>
      <c r="D932" s="134"/>
      <c r="E932" s="134"/>
      <c r="F932" s="140">
        <v>9.0117875000000005</v>
      </c>
      <c r="G932" s="140">
        <v>4.7782500000000008</v>
      </c>
      <c r="H932" s="140">
        <v>4.4078749999999998</v>
      </c>
      <c r="I932" s="140">
        <v>10.677912500000001</v>
      </c>
      <c r="J932" s="140">
        <v>7.5030874999999995</v>
      </c>
      <c r="K932" s="140">
        <v>4.7198875000000005</v>
      </c>
      <c r="L932" s="140">
        <v>1.9478</v>
      </c>
      <c r="M932" s="140">
        <v>3.9433249999999997</v>
      </c>
      <c r="N932" s="140">
        <v>5.0019124999999995</v>
      </c>
      <c r="O932" s="140">
        <v>11.328212500000001</v>
      </c>
      <c r="P932" s="140">
        <v>9.6460875000000019</v>
      </c>
      <c r="Q932" s="140">
        <v>9.3538125000000001</v>
      </c>
      <c r="R932" s="140">
        <v>11.373475000000003</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39" t="s">
        <v>408</v>
      </c>
      <c r="B933" s="134"/>
      <c r="C933" s="134"/>
      <c r="D933" s="134"/>
      <c r="E933" s="134"/>
      <c r="F933" s="140">
        <v>3.5397500000000002</v>
      </c>
      <c r="G933" s="140">
        <v>0.1532</v>
      </c>
      <c r="H933" s="140">
        <v>2.7011000000000003</v>
      </c>
      <c r="I933" s="140">
        <v>10.894850000000002</v>
      </c>
      <c r="J933" s="140">
        <v>6.8977000000000004</v>
      </c>
      <c r="K933" s="140">
        <v>4.6825999999999999</v>
      </c>
      <c r="L933" s="140">
        <v>1.6770499999999999</v>
      </c>
      <c r="M933" s="140">
        <v>3.9780499999999996</v>
      </c>
      <c r="N933" s="140">
        <v>4.8223500000000001</v>
      </c>
      <c r="O933" s="140">
        <v>11.254200000000001</v>
      </c>
      <c r="P933" s="140">
        <v>9.8994499999999999</v>
      </c>
      <c r="Q933" s="140">
        <v>9.7301500000000001</v>
      </c>
      <c r="R933" s="140">
        <v>11.4498</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8"/>
      <c r="B934" s="128"/>
      <c r="C934" s="128"/>
      <c r="D934" s="130"/>
      <c r="E934" s="131"/>
      <c r="F934" s="131"/>
      <c r="G934" s="131"/>
      <c r="H934" s="131"/>
      <c r="I934" s="131"/>
      <c r="J934" s="131"/>
      <c r="K934" s="131"/>
      <c r="L934" s="131"/>
      <c r="M934" s="131"/>
      <c r="N934" s="131"/>
      <c r="O934" s="131"/>
      <c r="P934" s="131"/>
      <c r="Q934" s="131"/>
      <c r="R934" s="131"/>
      <c r="S934" s="119"/>
      <c r="T934" s="119"/>
      <c r="U934" s="119"/>
      <c r="V934" s="119"/>
      <c r="W934" s="119"/>
      <c r="X934" s="119"/>
      <c r="Y934" s="119"/>
      <c r="Z934" s="119"/>
      <c r="AA934" s="119"/>
      <c r="AB934" s="119"/>
      <c r="AC934" s="119"/>
      <c r="AD934" s="119"/>
      <c r="AE934" s="119"/>
      <c r="AF934" s="119"/>
      <c r="AG934" s="119"/>
      <c r="AH934" s="119"/>
    </row>
    <row r="935" spans="1:34" x14ac:dyDescent="0.3">
      <c r="A935" s="136" t="s">
        <v>874</v>
      </c>
      <c r="B935" s="136"/>
      <c r="C935" s="136"/>
      <c r="D935" s="136"/>
      <c r="E935" s="136"/>
      <c r="F935" s="136"/>
      <c r="G935" s="136"/>
      <c r="H935" s="136"/>
      <c r="I935" s="136"/>
      <c r="J935" s="136"/>
      <c r="K935" s="136"/>
      <c r="L935" s="136"/>
      <c r="M935" s="136"/>
      <c r="N935" s="136"/>
      <c r="O935" s="136"/>
      <c r="P935" s="136"/>
      <c r="Q935" s="136"/>
      <c r="R935" s="136"/>
      <c r="S935" s="122"/>
      <c r="T935" s="122"/>
      <c r="U935" s="122"/>
      <c r="V935" s="122"/>
      <c r="W935" s="122"/>
      <c r="X935" s="122"/>
      <c r="Y935" s="122"/>
      <c r="Z935" s="122"/>
      <c r="AA935" s="122"/>
      <c r="AB935" s="122"/>
      <c r="AC935" s="122"/>
      <c r="AD935" s="122"/>
      <c r="AE935" s="122"/>
      <c r="AF935" s="122"/>
      <c r="AG935" s="122"/>
      <c r="AH935" s="122"/>
    </row>
    <row r="936" spans="1:34" x14ac:dyDescent="0.3">
      <c r="A936" s="134" t="s">
        <v>875</v>
      </c>
      <c r="B936" s="134" t="s">
        <v>876</v>
      </c>
      <c r="C936" s="134">
        <v>115127</v>
      </c>
      <c r="D936" s="137">
        <v>44330</v>
      </c>
      <c r="E936" s="138">
        <v>4389.8164999999999</v>
      </c>
      <c r="F936" s="138">
        <v>50.291600000000003</v>
      </c>
      <c r="G936" s="138">
        <v>10.3642</v>
      </c>
      <c r="H936" s="138">
        <v>27.940899999999999</v>
      </c>
      <c r="I936" s="138">
        <v>71.763300000000001</v>
      </c>
      <c r="J936" s="138">
        <v>51.848300000000002</v>
      </c>
      <c r="K936" s="138">
        <v>5.3159999999999998</v>
      </c>
      <c r="L936" s="138">
        <v>-11.824400000000001</v>
      </c>
      <c r="M936" s="138">
        <v>-12.7089</v>
      </c>
      <c r="N936" s="138">
        <v>1.0619000000000001</v>
      </c>
      <c r="O936" s="138">
        <v>14.217000000000001</v>
      </c>
      <c r="P936" s="138">
        <v>8.5404</v>
      </c>
      <c r="Q936" s="138">
        <v>7.0053999999999998</v>
      </c>
      <c r="R936" s="138">
        <v>21.0669</v>
      </c>
      <c r="S936" s="120" t="s">
        <v>2005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34" t="s">
        <v>875</v>
      </c>
      <c r="B937" s="134" t="s">
        <v>877</v>
      </c>
      <c r="C937" s="134">
        <v>116796</v>
      </c>
      <c r="D937" s="137">
        <v>44330</v>
      </c>
      <c r="E937" s="138">
        <v>14.755599999999999</v>
      </c>
      <c r="F937" s="138">
        <v>76.881600000000006</v>
      </c>
      <c r="G937" s="138">
        <v>19.655899999999999</v>
      </c>
      <c r="H937" s="138">
        <v>24.390499999999999</v>
      </c>
      <c r="I937" s="138">
        <v>55.764499999999998</v>
      </c>
      <c r="J937" s="138">
        <v>34.563299999999998</v>
      </c>
      <c r="K937" s="138">
        <v>-2.0983999999999998</v>
      </c>
      <c r="L937" s="138">
        <v>-13.0228</v>
      </c>
      <c r="M937" s="138">
        <v>-12.922000000000001</v>
      </c>
      <c r="N937" s="138">
        <v>1.0568</v>
      </c>
      <c r="O937" s="138">
        <v>13.281000000000001</v>
      </c>
      <c r="P937" s="138">
        <v>8.5462000000000007</v>
      </c>
      <c r="Q937" s="138">
        <v>4.3404999999999996</v>
      </c>
      <c r="R937" s="138">
        <v>19.496099999999998</v>
      </c>
      <c r="S937" s="120" t="s">
        <v>2005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34" t="s">
        <v>875</v>
      </c>
      <c r="B938" s="134" t="s">
        <v>1892</v>
      </c>
      <c r="C938" s="134">
        <v>120546</v>
      </c>
      <c r="D938" s="137">
        <v>44330</v>
      </c>
      <c r="E938" s="138">
        <v>15.110099999999999</v>
      </c>
      <c r="F938" s="138">
        <v>77.384500000000003</v>
      </c>
      <c r="G938" s="138">
        <v>20.163399999999999</v>
      </c>
      <c r="H938" s="138">
        <v>24.860600000000002</v>
      </c>
      <c r="I938" s="138">
        <v>56.246299999999998</v>
      </c>
      <c r="J938" s="138">
        <v>35.049799999999998</v>
      </c>
      <c r="K938" s="138">
        <v>-1.6364000000000001</v>
      </c>
      <c r="L938" s="138">
        <v>-12.5922</v>
      </c>
      <c r="M938" s="138">
        <v>-12.5459</v>
      </c>
      <c r="N938" s="138">
        <v>1.4366000000000001</v>
      </c>
      <c r="O938" s="138">
        <v>13.6632</v>
      </c>
      <c r="P938" s="138">
        <v>8.8810000000000002</v>
      </c>
      <c r="Q938" s="138">
        <v>4.2907999999999999</v>
      </c>
      <c r="R938" s="138">
        <v>19.944500000000001</v>
      </c>
      <c r="S938" s="120" t="s">
        <v>2005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34" t="s">
        <v>875</v>
      </c>
      <c r="B939" s="134" t="s">
        <v>878</v>
      </c>
      <c r="C939" s="134">
        <v>113434</v>
      </c>
      <c r="D939" s="137">
        <v>44330</v>
      </c>
      <c r="E939" s="138">
        <v>41.629899999999999</v>
      </c>
      <c r="F939" s="138">
        <v>50.201500000000003</v>
      </c>
      <c r="G939" s="138">
        <v>10.501099999999999</v>
      </c>
      <c r="H939" s="138">
        <v>27.955300000000001</v>
      </c>
      <c r="I939" s="138">
        <v>67.545199999999994</v>
      </c>
      <c r="J939" s="138">
        <v>51.771999999999998</v>
      </c>
      <c r="K939" s="138">
        <v>5.4206000000000003</v>
      </c>
      <c r="L939" s="138">
        <v>-11.6738</v>
      </c>
      <c r="M939" s="138">
        <v>-12.5329</v>
      </c>
      <c r="N939" s="138">
        <v>1.6133999999999999</v>
      </c>
      <c r="O939" s="138">
        <v>14.257999999999999</v>
      </c>
      <c r="P939" s="138">
        <v>7.9671000000000003</v>
      </c>
      <c r="Q939" s="138">
        <v>7.0846999999999998</v>
      </c>
      <c r="R939" s="138">
        <v>20.997299999999999</v>
      </c>
      <c r="S939" s="120" t="s">
        <v>2005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34" t="s">
        <v>875</v>
      </c>
      <c r="B940" s="134" t="s">
        <v>1893</v>
      </c>
      <c r="C940" s="134">
        <v>120473</v>
      </c>
      <c r="D940" s="137">
        <v>44330</v>
      </c>
      <c r="E940" s="138">
        <v>15.8521</v>
      </c>
      <c r="F940" s="138">
        <v>17.170000000000002</v>
      </c>
      <c r="G940" s="138">
        <v>25.920200000000001</v>
      </c>
      <c r="H940" s="138">
        <v>29.839600000000001</v>
      </c>
      <c r="I940" s="138">
        <v>52.275399999999998</v>
      </c>
      <c r="J940" s="138">
        <v>29.4482</v>
      </c>
      <c r="K940" s="138">
        <v>1.9374</v>
      </c>
      <c r="L940" s="138">
        <v>-12.0829</v>
      </c>
      <c r="M940" s="138">
        <v>-12.3729</v>
      </c>
      <c r="N940" s="138">
        <v>0.36020000000000002</v>
      </c>
      <c r="O940" s="138">
        <v>14.7676</v>
      </c>
      <c r="P940" s="138">
        <v>8.4682999999999993</v>
      </c>
      <c r="Q940" s="138">
        <v>3.9727999999999999</v>
      </c>
      <c r="R940" s="138">
        <v>20.884799999999998</v>
      </c>
      <c r="S940" s="120" t="s">
        <v>2005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34" t="s">
        <v>875</v>
      </c>
      <c r="B941" s="134" t="s">
        <v>879</v>
      </c>
      <c r="C941" s="134">
        <v>115897</v>
      </c>
      <c r="D941" s="137">
        <v>44330</v>
      </c>
      <c r="E941" s="138">
        <v>14.7286</v>
      </c>
      <c r="F941" s="138">
        <v>16.742999999999999</v>
      </c>
      <c r="G941" s="138">
        <v>25.495899999999999</v>
      </c>
      <c r="H941" s="138">
        <v>29.407299999999999</v>
      </c>
      <c r="I941" s="138">
        <v>51.812100000000001</v>
      </c>
      <c r="J941" s="138">
        <v>28.995999999999999</v>
      </c>
      <c r="K941" s="138">
        <v>2.2924000000000002</v>
      </c>
      <c r="L941" s="138">
        <v>-12.150499999999999</v>
      </c>
      <c r="M941" s="138">
        <v>-12.568300000000001</v>
      </c>
      <c r="N941" s="138">
        <v>8.4900000000000003E-2</v>
      </c>
      <c r="O941" s="138">
        <v>14.351800000000001</v>
      </c>
      <c r="P941" s="138">
        <v>7.9024999999999999</v>
      </c>
      <c r="Q941" s="138">
        <v>4.1279000000000003</v>
      </c>
      <c r="R941" s="138">
        <v>20.561199999999999</v>
      </c>
      <c r="S941" s="120" t="s">
        <v>2005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34" t="s">
        <v>875</v>
      </c>
      <c r="B942" s="134" t="s">
        <v>1894</v>
      </c>
      <c r="C942" s="134">
        <v>119277</v>
      </c>
      <c r="D942" s="137">
        <v>44330</v>
      </c>
      <c r="E942" s="138">
        <v>20.073699999999999</v>
      </c>
      <c r="F942" s="138">
        <v>-76.771600000000007</v>
      </c>
      <c r="G942" s="138">
        <v>-34.932000000000002</v>
      </c>
      <c r="H942" s="138">
        <v>-83.553899999999999</v>
      </c>
      <c r="I942" s="138">
        <v>119.0219</v>
      </c>
      <c r="J942" s="138">
        <v>47.954799999999999</v>
      </c>
      <c r="K942" s="138">
        <v>27.1494</v>
      </c>
      <c r="L942" s="138">
        <v>-8.5966000000000005</v>
      </c>
      <c r="M942" s="138">
        <v>-14.5494</v>
      </c>
      <c r="N942" s="138">
        <v>7.2015000000000002</v>
      </c>
      <c r="O942" s="138">
        <v>18.8462</v>
      </c>
      <c r="P942" s="138">
        <v>7.9314999999999998</v>
      </c>
      <c r="Q942" s="138">
        <v>1.4490000000000001</v>
      </c>
      <c r="R942" s="138">
        <v>33.081899999999997</v>
      </c>
      <c r="S942" s="120"/>
      <c r="T942" s="123"/>
      <c r="U942" s="124"/>
      <c r="V942" s="124"/>
      <c r="W942" s="124"/>
      <c r="X942" s="124"/>
      <c r="Y942" s="124"/>
      <c r="Z942" s="124"/>
      <c r="AA942" s="124"/>
      <c r="AB942" s="124"/>
      <c r="AC942" s="124"/>
      <c r="AD942" s="124"/>
      <c r="AE942" s="124"/>
      <c r="AF942" s="124"/>
      <c r="AG942" s="124"/>
      <c r="AH942" s="124"/>
    </row>
    <row r="943" spans="1:34" x14ac:dyDescent="0.3">
      <c r="A943" s="134" t="s">
        <v>875</v>
      </c>
      <c r="B943" s="134" t="s">
        <v>880</v>
      </c>
      <c r="C943" s="134">
        <v>106597</v>
      </c>
      <c r="D943" s="137">
        <v>44330</v>
      </c>
      <c r="E943" s="138">
        <v>19.296399999999998</v>
      </c>
      <c r="F943" s="138">
        <v>-77.506500000000003</v>
      </c>
      <c r="G943" s="138">
        <v>-35.645499999999998</v>
      </c>
      <c r="H943" s="138">
        <v>-84.1708</v>
      </c>
      <c r="I943" s="138">
        <v>118.37739999999999</v>
      </c>
      <c r="J943" s="138">
        <v>47.304400000000001</v>
      </c>
      <c r="K943" s="138">
        <v>26.462800000000001</v>
      </c>
      <c r="L943" s="138">
        <v>-9.2354000000000003</v>
      </c>
      <c r="M943" s="138">
        <v>-15.118499999999999</v>
      </c>
      <c r="N943" s="138">
        <v>6.5399000000000003</v>
      </c>
      <c r="O943" s="138">
        <v>18.216899999999999</v>
      </c>
      <c r="P943" s="138">
        <v>7.3743999999999996</v>
      </c>
      <c r="Q943" s="138">
        <v>4.9245999999999999</v>
      </c>
      <c r="R943" s="138">
        <v>32.367199999999997</v>
      </c>
      <c r="S943" s="120"/>
      <c r="T943" s="123"/>
      <c r="U943" s="124"/>
      <c r="V943" s="124"/>
      <c r="W943" s="124"/>
      <c r="X943" s="124"/>
      <c r="Y943" s="124"/>
      <c r="Z943" s="124"/>
      <c r="AA943" s="124"/>
      <c r="AB943" s="124"/>
      <c r="AC943" s="124"/>
      <c r="AD943" s="124"/>
      <c r="AE943" s="124"/>
      <c r="AF943" s="124"/>
      <c r="AG943" s="124"/>
      <c r="AH943" s="124"/>
    </row>
    <row r="944" spans="1:34" x14ac:dyDescent="0.3">
      <c r="A944" s="134" t="s">
        <v>875</v>
      </c>
      <c r="B944" s="134" t="s">
        <v>881</v>
      </c>
      <c r="C944" s="134">
        <v>113049</v>
      </c>
      <c r="D944" s="137">
        <v>44330</v>
      </c>
      <c r="E944" s="138">
        <v>42.782299999999999</v>
      </c>
      <c r="F944" s="138">
        <v>50.046500000000002</v>
      </c>
      <c r="G944" s="138">
        <v>10.417400000000001</v>
      </c>
      <c r="H944" s="138">
        <v>27.826499999999999</v>
      </c>
      <c r="I944" s="138">
        <v>71.501800000000003</v>
      </c>
      <c r="J944" s="138">
        <v>51.626899999999999</v>
      </c>
      <c r="K944" s="138">
        <v>5.2275</v>
      </c>
      <c r="L944" s="138">
        <v>-11.916499999999999</v>
      </c>
      <c r="M944" s="138">
        <v>-12.842700000000001</v>
      </c>
      <c r="N944" s="138">
        <v>1.4029</v>
      </c>
      <c r="O944" s="138">
        <v>13.871700000000001</v>
      </c>
      <c r="P944" s="138">
        <v>8.5561000000000007</v>
      </c>
      <c r="Q944" s="138">
        <v>8.3775999999999993</v>
      </c>
      <c r="R944" s="138">
        <v>20.569600000000001</v>
      </c>
      <c r="S944" s="120" t="s">
        <v>2005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34" t="s">
        <v>875</v>
      </c>
      <c r="B945" s="134" t="s">
        <v>882</v>
      </c>
      <c r="C945" s="134">
        <v>115934</v>
      </c>
      <c r="D945" s="137">
        <v>44330</v>
      </c>
      <c r="E945" s="138">
        <v>15.1511</v>
      </c>
      <c r="F945" s="138">
        <v>42.256300000000003</v>
      </c>
      <c r="G945" s="138">
        <v>19.303100000000001</v>
      </c>
      <c r="H945" s="138">
        <v>23.924600000000002</v>
      </c>
      <c r="I945" s="138">
        <v>54.996000000000002</v>
      </c>
      <c r="J945" s="138">
        <v>28.950800000000001</v>
      </c>
      <c r="K945" s="138">
        <v>1.107</v>
      </c>
      <c r="L945" s="138">
        <v>-13.2728</v>
      </c>
      <c r="M945" s="138">
        <v>-14.0709</v>
      </c>
      <c r="N945" s="138">
        <v>7.1300000000000002E-2</v>
      </c>
      <c r="O945" s="138">
        <v>13.636900000000001</v>
      </c>
      <c r="P945" s="138">
        <v>8.3652999999999995</v>
      </c>
      <c r="Q945" s="138">
        <v>4.4516</v>
      </c>
      <c r="R945" s="138">
        <v>20.2059</v>
      </c>
      <c r="S945" s="120" t="s">
        <v>2005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34" t="s">
        <v>875</v>
      </c>
      <c r="B946" s="134" t="s">
        <v>1895</v>
      </c>
      <c r="C946" s="134">
        <v>119132</v>
      </c>
      <c r="D946" s="137">
        <v>44330</v>
      </c>
      <c r="E946" s="138">
        <v>15.644500000000001</v>
      </c>
      <c r="F946" s="138">
        <v>42.7956</v>
      </c>
      <c r="G946" s="138">
        <v>19.785599999999999</v>
      </c>
      <c r="H946" s="138">
        <v>24.4785</v>
      </c>
      <c r="I946" s="138">
        <v>55.518599999999999</v>
      </c>
      <c r="J946" s="138">
        <v>29.318999999999999</v>
      </c>
      <c r="K946" s="138">
        <v>1.4538</v>
      </c>
      <c r="L946" s="138">
        <v>-12.926</v>
      </c>
      <c r="M946" s="138">
        <v>-13.7042</v>
      </c>
      <c r="N946" s="138">
        <v>0.47589999999999999</v>
      </c>
      <c r="O946" s="138">
        <v>14.0976</v>
      </c>
      <c r="P946" s="138">
        <v>8.8236000000000008</v>
      </c>
      <c r="Q946" s="138">
        <v>4.2853000000000003</v>
      </c>
      <c r="R946" s="138">
        <v>20.676200000000001</v>
      </c>
      <c r="S946" s="120" t="s">
        <v>2005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34" t="s">
        <v>875</v>
      </c>
      <c r="B947" s="134" t="s">
        <v>883</v>
      </c>
      <c r="C947" s="134">
        <v>113076</v>
      </c>
      <c r="D947" s="137">
        <v>44330</v>
      </c>
      <c r="E947" s="138">
        <v>42.685000000000002</v>
      </c>
      <c r="F947" s="138">
        <v>50.0319</v>
      </c>
      <c r="G947" s="138">
        <v>10.3841</v>
      </c>
      <c r="H947" s="138">
        <v>27.7669</v>
      </c>
      <c r="I947" s="138">
        <v>67.304500000000004</v>
      </c>
      <c r="J947" s="138">
        <v>41.738</v>
      </c>
      <c r="K947" s="138">
        <v>5.1642999999999999</v>
      </c>
      <c r="L947" s="138">
        <v>-11.9521</v>
      </c>
      <c r="M947" s="138">
        <v>-12.868600000000001</v>
      </c>
      <c r="N947" s="138">
        <v>1.2891999999999999</v>
      </c>
      <c r="O947" s="138">
        <v>13.8985</v>
      </c>
      <c r="P947" s="138">
        <v>8.1956000000000007</v>
      </c>
      <c r="Q947" s="138">
        <v>7.8761000000000001</v>
      </c>
      <c r="R947" s="138">
        <v>20.5442</v>
      </c>
      <c r="S947" s="120" t="s">
        <v>2005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34" t="s">
        <v>875</v>
      </c>
      <c r="B948" s="134" t="s">
        <v>884</v>
      </c>
      <c r="C948" s="134">
        <v>115833</v>
      </c>
      <c r="D948" s="137">
        <v>44330</v>
      </c>
      <c r="E948" s="138">
        <v>15.654</v>
      </c>
      <c r="F948" s="138">
        <v>12.366199999999999</v>
      </c>
      <c r="G948" s="138">
        <v>31.0124</v>
      </c>
      <c r="H948" s="138">
        <v>17.881799999999998</v>
      </c>
      <c r="I948" s="138">
        <v>51.183</v>
      </c>
      <c r="J948" s="138">
        <v>29.741399999999999</v>
      </c>
      <c r="K948" s="138">
        <v>1.7603</v>
      </c>
      <c r="L948" s="138">
        <v>-13.479900000000001</v>
      </c>
      <c r="M948" s="138">
        <v>-13.441599999999999</v>
      </c>
      <c r="N948" s="138">
        <v>-0.54830000000000001</v>
      </c>
      <c r="O948" s="138">
        <v>13.3666</v>
      </c>
      <c r="P948" s="138">
        <v>8.2204999999999995</v>
      </c>
      <c r="Q948" s="138">
        <v>4.7801999999999998</v>
      </c>
      <c r="R948" s="138">
        <v>19.710999999999999</v>
      </c>
      <c r="S948" s="120" t="s">
        <v>2005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34" t="s">
        <v>875</v>
      </c>
      <c r="B949" s="134" t="s">
        <v>1896</v>
      </c>
      <c r="C949" s="134">
        <v>120685</v>
      </c>
      <c r="D949" s="137">
        <v>44330</v>
      </c>
      <c r="E949" s="138">
        <v>16.0154</v>
      </c>
      <c r="F949" s="138">
        <v>12.771599999999999</v>
      </c>
      <c r="G949" s="138">
        <v>31.456099999999999</v>
      </c>
      <c r="H949" s="138">
        <v>18.3292</v>
      </c>
      <c r="I949" s="138">
        <v>51.630200000000002</v>
      </c>
      <c r="J949" s="138">
        <v>30.192699999999999</v>
      </c>
      <c r="K949" s="138">
        <v>2.1907999999999999</v>
      </c>
      <c r="L949" s="138">
        <v>-13.079800000000001</v>
      </c>
      <c r="M949" s="138">
        <v>-13.0487</v>
      </c>
      <c r="N949" s="138">
        <v>-0.1988</v>
      </c>
      <c r="O949" s="138">
        <v>13.7341</v>
      </c>
      <c r="P949" s="138">
        <v>8.5152999999999999</v>
      </c>
      <c r="Q949" s="138">
        <v>4.2487000000000004</v>
      </c>
      <c r="R949" s="138">
        <v>20.0807</v>
      </c>
      <c r="S949" s="120" t="s">
        <v>2005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34" t="s">
        <v>875</v>
      </c>
      <c r="B950" s="134" t="s">
        <v>885</v>
      </c>
      <c r="C950" s="134">
        <v>115939</v>
      </c>
      <c r="D950" s="137">
        <v>44330</v>
      </c>
      <c r="E950" s="138">
        <v>4430.7416999999996</v>
      </c>
      <c r="F950" s="138">
        <v>50.992600000000003</v>
      </c>
      <c r="G950" s="138">
        <v>10.838900000000001</v>
      </c>
      <c r="H950" s="138">
        <v>28.478200000000001</v>
      </c>
      <c r="I950" s="138">
        <v>72.746200000000002</v>
      </c>
      <c r="J950" s="138">
        <v>42.695900000000002</v>
      </c>
      <c r="K950" s="138">
        <v>5.6683000000000003</v>
      </c>
      <c r="L950" s="138">
        <v>-11.7067</v>
      </c>
      <c r="M950" s="138">
        <v>-12.5946</v>
      </c>
      <c r="N950" s="138">
        <v>1.3980999999999999</v>
      </c>
      <c r="O950" s="138">
        <v>14.167999999999999</v>
      </c>
      <c r="P950" s="138">
        <v>8.7199000000000009</v>
      </c>
      <c r="Q950" s="138">
        <v>4.548</v>
      </c>
      <c r="R950" s="138">
        <v>20.605</v>
      </c>
      <c r="S950" s="120" t="s">
        <v>2005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34" t="s">
        <v>875</v>
      </c>
      <c r="B951" s="134" t="s">
        <v>886</v>
      </c>
      <c r="C951" s="134">
        <v>117714</v>
      </c>
      <c r="D951" s="137">
        <v>44330</v>
      </c>
      <c r="E951" s="138">
        <v>13.116199999999999</v>
      </c>
      <c r="F951" s="138">
        <v>244.7885</v>
      </c>
      <c r="G951" s="138">
        <v>44.314900000000002</v>
      </c>
      <c r="H951" s="138">
        <v>74.311800000000005</v>
      </c>
      <c r="I951" s="138">
        <v>21.160799999999998</v>
      </c>
      <c r="J951" s="138">
        <v>43.1312</v>
      </c>
      <c r="K951" s="138">
        <v>3.3083</v>
      </c>
      <c r="L951" s="138">
        <v>-11.662000000000001</v>
      </c>
      <c r="M951" s="138">
        <v>-13.590400000000001</v>
      </c>
      <c r="N951" s="138">
        <v>1.6768000000000001</v>
      </c>
      <c r="O951" s="138">
        <v>12.9047</v>
      </c>
      <c r="P951" s="138">
        <v>7.1283000000000003</v>
      </c>
      <c r="Q951" s="138">
        <v>3.1475</v>
      </c>
      <c r="R951" s="138">
        <v>19.416699999999999</v>
      </c>
      <c r="S951" s="120" t="s">
        <v>2005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34" t="s">
        <v>875</v>
      </c>
      <c r="B952" s="134" t="s">
        <v>1897</v>
      </c>
      <c r="C952" s="134">
        <v>118343</v>
      </c>
      <c r="D952" s="137">
        <v>44330</v>
      </c>
      <c r="E952" s="138">
        <v>13.5898</v>
      </c>
      <c r="F952" s="138">
        <v>245.24590000000001</v>
      </c>
      <c r="G952" s="138">
        <v>44.748899999999999</v>
      </c>
      <c r="H952" s="138">
        <v>74.763900000000007</v>
      </c>
      <c r="I952" s="138">
        <v>21.567699999999999</v>
      </c>
      <c r="J952" s="138">
        <v>43.569200000000002</v>
      </c>
      <c r="K952" s="138">
        <v>3.6934999999999998</v>
      </c>
      <c r="L952" s="138">
        <v>-11.3139</v>
      </c>
      <c r="M952" s="138">
        <v>-13.261699999999999</v>
      </c>
      <c r="N952" s="138">
        <v>2.073</v>
      </c>
      <c r="O952" s="138">
        <v>13.420999999999999</v>
      </c>
      <c r="P952" s="138">
        <v>7.6497999999999999</v>
      </c>
      <c r="Q952" s="138">
        <v>3.7360000000000002</v>
      </c>
      <c r="R952" s="138">
        <v>19.905100000000001</v>
      </c>
      <c r="S952" s="120" t="s">
        <v>2005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34" t="s">
        <v>875</v>
      </c>
      <c r="B953" s="134" t="s">
        <v>887</v>
      </c>
      <c r="C953" s="134">
        <v>112368</v>
      </c>
      <c r="D953" s="137">
        <v>44330</v>
      </c>
      <c r="E953" s="138">
        <v>4332.4804000000004</v>
      </c>
      <c r="F953" s="138">
        <v>50.7303</v>
      </c>
      <c r="G953" s="138">
        <v>10.718400000000001</v>
      </c>
      <c r="H953" s="138">
        <v>28.2837</v>
      </c>
      <c r="I953" s="138">
        <v>68.173699999999997</v>
      </c>
      <c r="J953" s="138">
        <v>52.228700000000003</v>
      </c>
      <c r="K953" s="138">
        <v>5.4984999999999999</v>
      </c>
      <c r="L953" s="138">
        <v>-11.789899999999999</v>
      </c>
      <c r="M953" s="138">
        <v>-12.711600000000001</v>
      </c>
      <c r="N953" s="138">
        <v>1.5404</v>
      </c>
      <c r="O953" s="138">
        <v>14.2735</v>
      </c>
      <c r="P953" s="138">
        <v>8.5716000000000001</v>
      </c>
      <c r="Q953" s="138">
        <v>8.8242999999999991</v>
      </c>
      <c r="R953" s="138">
        <v>21.1129</v>
      </c>
      <c r="S953" s="120" t="s">
        <v>2005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34" t="s">
        <v>875</v>
      </c>
      <c r="B954" s="134" t="s">
        <v>888</v>
      </c>
      <c r="C954" s="134">
        <v>116077</v>
      </c>
      <c r="D954" s="137">
        <v>44330</v>
      </c>
      <c r="E954" s="138">
        <v>14.3742</v>
      </c>
      <c r="F954" s="138">
        <v>83.541799999999995</v>
      </c>
      <c r="G954" s="138">
        <v>9.4025999999999996</v>
      </c>
      <c r="H954" s="138">
        <v>18.237500000000001</v>
      </c>
      <c r="I954" s="138">
        <v>57.143999999999998</v>
      </c>
      <c r="J954" s="138">
        <v>18.148700000000002</v>
      </c>
      <c r="K954" s="138">
        <v>-7.0884999999999998</v>
      </c>
      <c r="L954" s="138">
        <v>-16.1663</v>
      </c>
      <c r="M954" s="138">
        <v>-13.9411</v>
      </c>
      <c r="N954" s="138">
        <v>1.5586</v>
      </c>
      <c r="O954" s="138">
        <v>13.9038</v>
      </c>
      <c r="P954" s="138">
        <v>8.3710000000000004</v>
      </c>
      <c r="Q954" s="138">
        <v>3.9157999999999999</v>
      </c>
      <c r="R954" s="138">
        <v>20.3323</v>
      </c>
      <c r="S954" s="120" t="s">
        <v>2005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34" t="s">
        <v>875</v>
      </c>
      <c r="B955" s="134" t="s">
        <v>1898</v>
      </c>
      <c r="C955" s="134">
        <v>120531</v>
      </c>
      <c r="D955" s="137">
        <v>44330</v>
      </c>
      <c r="E955" s="138">
        <v>14.735900000000001</v>
      </c>
      <c r="F955" s="138">
        <v>83.8566</v>
      </c>
      <c r="G955" s="138">
        <v>9.8331999999999997</v>
      </c>
      <c r="H955" s="138">
        <v>18.607900000000001</v>
      </c>
      <c r="I955" s="138">
        <v>57.5214</v>
      </c>
      <c r="J955" s="138">
        <v>18.528600000000001</v>
      </c>
      <c r="K955" s="138">
        <v>-6.7149999999999999</v>
      </c>
      <c r="L955" s="138">
        <v>-15.818099999999999</v>
      </c>
      <c r="M955" s="138">
        <v>-13.6082</v>
      </c>
      <c r="N955" s="138">
        <v>1.9489000000000001</v>
      </c>
      <c r="O955" s="138">
        <v>14.335100000000001</v>
      </c>
      <c r="P955" s="138">
        <v>8.7243999999999993</v>
      </c>
      <c r="Q955" s="138">
        <v>4.1215000000000002</v>
      </c>
      <c r="R955" s="138">
        <v>20.82</v>
      </c>
      <c r="S955" s="120" t="s">
        <v>2005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34" t="s">
        <v>875</v>
      </c>
      <c r="B956" s="134" t="s">
        <v>889</v>
      </c>
      <c r="C956" s="134">
        <v>106193</v>
      </c>
      <c r="D956" s="137">
        <v>44330</v>
      </c>
      <c r="E956" s="138">
        <v>417.37349999999998</v>
      </c>
      <c r="F956" s="138">
        <v>50.019100000000002</v>
      </c>
      <c r="G956" s="138">
        <v>10.3719</v>
      </c>
      <c r="H956" s="138">
        <v>27.846399999999999</v>
      </c>
      <c r="I956" s="138">
        <v>67.3977</v>
      </c>
      <c r="J956" s="138">
        <v>41.928899999999999</v>
      </c>
      <c r="K956" s="138">
        <v>5.2889999999999997</v>
      </c>
      <c r="L956" s="138">
        <v>-11.8643</v>
      </c>
      <c r="M956" s="138">
        <v>-12.803100000000001</v>
      </c>
      <c r="N956" s="138">
        <v>1.4447000000000001</v>
      </c>
      <c r="O956" s="138">
        <v>14.1381</v>
      </c>
      <c r="P956" s="138">
        <v>8.4594000000000005</v>
      </c>
      <c r="Q956" s="138">
        <v>11.933299999999999</v>
      </c>
      <c r="R956" s="138">
        <v>20.9175</v>
      </c>
      <c r="S956" s="120" t="s">
        <v>2008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34" t="s">
        <v>875</v>
      </c>
      <c r="B957" s="134" t="s">
        <v>890</v>
      </c>
      <c r="C957" s="134">
        <v>114758</v>
      </c>
      <c r="D957" s="137">
        <v>44330</v>
      </c>
      <c r="E957" s="138">
        <v>19.7133</v>
      </c>
      <c r="F957" s="138">
        <v>79.404799999999994</v>
      </c>
      <c r="G957" s="138">
        <v>60.162599999999998</v>
      </c>
      <c r="H957" s="138">
        <v>36.7592</v>
      </c>
      <c r="I957" s="138">
        <v>61.610700000000001</v>
      </c>
      <c r="J957" s="138">
        <v>33.049100000000003</v>
      </c>
      <c r="K957" s="138">
        <v>2.1518999999999999</v>
      </c>
      <c r="L957" s="138">
        <v>-12.0708</v>
      </c>
      <c r="M957" s="138">
        <v>-13.0076</v>
      </c>
      <c r="N957" s="138">
        <v>0.36249999999999999</v>
      </c>
      <c r="O957" s="138">
        <v>14.1286</v>
      </c>
      <c r="P957" s="138">
        <v>8.7056000000000004</v>
      </c>
      <c r="Q957" s="138">
        <v>6.9188000000000001</v>
      </c>
      <c r="R957" s="138">
        <v>20.909099999999999</v>
      </c>
      <c r="S957" s="120" t="s">
        <v>2008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34" t="s">
        <v>875</v>
      </c>
      <c r="B958" s="134" t="s">
        <v>1899</v>
      </c>
      <c r="C958" s="134">
        <v>119781</v>
      </c>
      <c r="D958" s="137">
        <v>44330</v>
      </c>
      <c r="E958" s="138">
        <v>20.4618</v>
      </c>
      <c r="F958" s="138">
        <v>79.816400000000002</v>
      </c>
      <c r="G958" s="138">
        <v>60.5931</v>
      </c>
      <c r="H958" s="138">
        <v>37.188299999999998</v>
      </c>
      <c r="I958" s="138">
        <v>62.040700000000001</v>
      </c>
      <c r="J958" s="138">
        <v>33.4756</v>
      </c>
      <c r="K958" s="138">
        <v>2.5724999999999998</v>
      </c>
      <c r="L958" s="138">
        <v>-11.6905</v>
      </c>
      <c r="M958" s="138">
        <v>-12.644</v>
      </c>
      <c r="N958" s="138">
        <v>0.76229999999999998</v>
      </c>
      <c r="O958" s="138">
        <v>14.602399999999999</v>
      </c>
      <c r="P958" s="138">
        <v>9.1889000000000003</v>
      </c>
      <c r="Q958" s="138">
        <v>4.3859000000000004</v>
      </c>
      <c r="R958" s="138">
        <v>21.407299999999999</v>
      </c>
      <c r="S958" s="120" t="s">
        <v>2008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34" t="s">
        <v>875</v>
      </c>
      <c r="B959" s="134" t="s">
        <v>891</v>
      </c>
      <c r="C959" s="134">
        <v>140088</v>
      </c>
      <c r="D959" s="137">
        <v>44330</v>
      </c>
      <c r="E959" s="138">
        <v>41.853000000000002</v>
      </c>
      <c r="F959" s="138">
        <v>50.064700000000002</v>
      </c>
      <c r="G959" s="138">
        <v>10.241300000000001</v>
      </c>
      <c r="H959" s="138">
        <v>27.654399999999999</v>
      </c>
      <c r="I959" s="138">
        <v>67.392200000000003</v>
      </c>
      <c r="J959" s="138">
        <v>47.147599999999997</v>
      </c>
      <c r="K959" s="138">
        <v>5.5842999999999998</v>
      </c>
      <c r="L959" s="138">
        <v>-11.6313</v>
      </c>
      <c r="M959" s="138">
        <v>-12.724500000000001</v>
      </c>
      <c r="N959" s="138">
        <v>1.5348999999999999</v>
      </c>
      <c r="O959" s="138">
        <v>14.045400000000001</v>
      </c>
      <c r="P959" s="138">
        <v>8.4710999999999999</v>
      </c>
      <c r="Q959" s="138">
        <v>11.046900000000001</v>
      </c>
      <c r="R959" s="138">
        <v>20.829899999999999</v>
      </c>
      <c r="S959" s="120" t="s">
        <v>2005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34" t="s">
        <v>875</v>
      </c>
      <c r="B960" s="134" t="s">
        <v>892</v>
      </c>
      <c r="C960" s="134">
        <v>114616</v>
      </c>
      <c r="D960" s="137">
        <v>44330</v>
      </c>
      <c r="E960" s="138">
        <v>19.455300000000001</v>
      </c>
      <c r="F960" s="138">
        <v>43.723700000000001</v>
      </c>
      <c r="G960" s="138">
        <v>26.070900000000002</v>
      </c>
      <c r="H960" s="138">
        <v>31.194700000000001</v>
      </c>
      <c r="I960" s="138">
        <v>57.412700000000001</v>
      </c>
      <c r="J960" s="138">
        <v>28.049700000000001</v>
      </c>
      <c r="K960" s="138">
        <v>2.4121000000000001</v>
      </c>
      <c r="L960" s="138">
        <v>-13.218400000000001</v>
      </c>
      <c r="M960" s="138">
        <v>-14.2508</v>
      </c>
      <c r="N960" s="138">
        <v>-0.35289999999999999</v>
      </c>
      <c r="O960" s="138">
        <v>13.303699999999999</v>
      </c>
      <c r="P960" s="138">
        <v>8.2332999999999998</v>
      </c>
      <c r="Q960" s="138">
        <v>6.7462</v>
      </c>
      <c r="R960" s="138">
        <v>20.144400000000001</v>
      </c>
      <c r="S960" s="120" t="s">
        <v>2005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34" t="s">
        <v>875</v>
      </c>
      <c r="B961" s="134" t="s">
        <v>1900</v>
      </c>
      <c r="C961" s="134">
        <v>118663</v>
      </c>
      <c r="D961" s="137">
        <v>44330</v>
      </c>
      <c r="E961" s="138">
        <v>20.139600000000002</v>
      </c>
      <c r="F961" s="138">
        <v>43.8735</v>
      </c>
      <c r="G961" s="138">
        <v>26.275300000000001</v>
      </c>
      <c r="H961" s="138">
        <v>31.464700000000001</v>
      </c>
      <c r="I961" s="138">
        <v>57.677199999999999</v>
      </c>
      <c r="J961" s="138">
        <v>28.354800000000001</v>
      </c>
      <c r="K961" s="138">
        <v>2.7410999999999999</v>
      </c>
      <c r="L961" s="138">
        <v>-12.9209</v>
      </c>
      <c r="M961" s="138">
        <v>-13.9717</v>
      </c>
      <c r="N961" s="138">
        <v>-3.3300000000000003E-2</v>
      </c>
      <c r="O961" s="138">
        <v>13.715</v>
      </c>
      <c r="P961" s="138">
        <v>8.702</v>
      </c>
      <c r="Q961" s="138">
        <v>4.0957999999999997</v>
      </c>
      <c r="R961" s="138">
        <v>20.5214</v>
      </c>
      <c r="S961" s="120" t="s">
        <v>2005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34" t="s">
        <v>875</v>
      </c>
      <c r="B962" s="134" t="s">
        <v>893</v>
      </c>
      <c r="C962" s="134">
        <v>107693</v>
      </c>
      <c r="D962" s="137">
        <v>44330</v>
      </c>
      <c r="E962" s="138">
        <v>2073.8015999999998</v>
      </c>
      <c r="F962" s="138">
        <v>50.346699999999998</v>
      </c>
      <c r="G962" s="138">
        <v>10.3462</v>
      </c>
      <c r="H962" s="138">
        <v>27.918800000000001</v>
      </c>
      <c r="I962" s="138">
        <v>67.412899999999993</v>
      </c>
      <c r="J962" s="138">
        <v>51.7425</v>
      </c>
      <c r="K962" s="138">
        <v>5.1402999999999999</v>
      </c>
      <c r="L962" s="138">
        <v>-12.1168</v>
      </c>
      <c r="M962" s="138">
        <v>-13.0982</v>
      </c>
      <c r="N962" s="138">
        <v>1.1278999999999999</v>
      </c>
      <c r="O962" s="138">
        <v>13.933299999999999</v>
      </c>
      <c r="P962" s="138">
        <v>8.3602000000000007</v>
      </c>
      <c r="Q962" s="138">
        <v>9.9245999999999999</v>
      </c>
      <c r="R962" s="138">
        <v>20.610700000000001</v>
      </c>
      <c r="S962" s="120" t="s">
        <v>2005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34" t="s">
        <v>875</v>
      </c>
      <c r="B963" s="134" t="s">
        <v>894</v>
      </c>
      <c r="C963" s="134">
        <v>115132</v>
      </c>
      <c r="D963" s="137">
        <v>44330</v>
      </c>
      <c r="E963" s="138">
        <v>19.120899999999999</v>
      </c>
      <c r="F963" s="138">
        <v>18.5352</v>
      </c>
      <c r="G963" s="138">
        <v>-5.6604999999999999</v>
      </c>
      <c r="H963" s="138">
        <v>22.8429</v>
      </c>
      <c r="I963" s="138">
        <v>52.920499999999997</v>
      </c>
      <c r="J963" s="138">
        <v>27.7194</v>
      </c>
      <c r="K963" s="138">
        <v>1.3554999999999999</v>
      </c>
      <c r="L963" s="138">
        <v>-13.6165</v>
      </c>
      <c r="M963" s="138">
        <v>-14.2295</v>
      </c>
      <c r="N963" s="138">
        <v>0.57699999999999996</v>
      </c>
      <c r="O963" s="138">
        <v>13.5265</v>
      </c>
      <c r="P963" s="138">
        <v>8.6090999999999998</v>
      </c>
      <c r="Q963" s="138">
        <v>6.7004999999999999</v>
      </c>
      <c r="R963" s="138">
        <v>20.139199999999999</v>
      </c>
      <c r="S963" s="120" t="s">
        <v>2005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34" t="s">
        <v>875</v>
      </c>
      <c r="B964" s="134" t="s">
        <v>1901</v>
      </c>
      <c r="C964" s="134">
        <v>141064</v>
      </c>
      <c r="D964" s="137">
        <v>44330</v>
      </c>
      <c r="E964" s="138">
        <v>19.031700000000001</v>
      </c>
      <c r="F964" s="138">
        <v>18.43</v>
      </c>
      <c r="G964" s="138">
        <v>-5.8147000000000002</v>
      </c>
      <c r="H964" s="138">
        <v>22.701699999999999</v>
      </c>
      <c r="I964" s="138">
        <v>52.774299999999997</v>
      </c>
      <c r="J964" s="138">
        <v>27.5672</v>
      </c>
      <c r="K964" s="138">
        <v>1.2070000000000001</v>
      </c>
      <c r="L964" s="138">
        <v>-13.6632</v>
      </c>
      <c r="M964" s="138">
        <v>-14.299200000000001</v>
      </c>
      <c r="N964" s="138">
        <v>0.4879</v>
      </c>
      <c r="O964" s="138">
        <v>13.401300000000001</v>
      </c>
      <c r="P964" s="138">
        <v>8.4934999999999992</v>
      </c>
      <c r="Q964" s="138">
        <v>6.5879000000000003</v>
      </c>
      <c r="R964" s="138">
        <v>20.0121</v>
      </c>
      <c r="S964" s="120" t="s">
        <v>2005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34" t="s">
        <v>875</v>
      </c>
      <c r="B965" s="134" t="s">
        <v>1902</v>
      </c>
      <c r="C965" s="134">
        <v>119788</v>
      </c>
      <c r="D965" s="137">
        <v>44330</v>
      </c>
      <c r="E965" s="138">
        <v>15.233700000000001</v>
      </c>
      <c r="F965" s="138">
        <v>10.0688</v>
      </c>
      <c r="G965" s="138">
        <v>2.9558</v>
      </c>
      <c r="H965" s="138">
        <v>24.070599999999999</v>
      </c>
      <c r="I965" s="138">
        <v>54.031599999999997</v>
      </c>
      <c r="J965" s="138">
        <v>29.085899999999999</v>
      </c>
      <c r="K965" s="138">
        <v>2.1440999999999999</v>
      </c>
      <c r="L965" s="138">
        <v>-12.853400000000001</v>
      </c>
      <c r="M965" s="138">
        <v>-13.632199999999999</v>
      </c>
      <c r="N965" s="138">
        <v>0.49280000000000002</v>
      </c>
      <c r="O965" s="138">
        <v>14.091100000000001</v>
      </c>
      <c r="P965" s="138">
        <v>8.7777999999999992</v>
      </c>
      <c r="Q965" s="138">
        <v>4.2432999999999996</v>
      </c>
      <c r="R965" s="138">
        <v>20.204999999999998</v>
      </c>
      <c r="S965" s="120" t="s">
        <v>2005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34" t="s">
        <v>875</v>
      </c>
      <c r="B966" s="134" t="s">
        <v>895</v>
      </c>
      <c r="C966" s="134">
        <v>115676</v>
      </c>
      <c r="D966" s="137">
        <v>44330</v>
      </c>
      <c r="E966" s="138">
        <v>14.7241</v>
      </c>
      <c r="F966" s="138">
        <v>9.5488999999999997</v>
      </c>
      <c r="G966" s="138">
        <v>2.5621</v>
      </c>
      <c r="H966" s="138">
        <v>23.656700000000001</v>
      </c>
      <c r="I966" s="138">
        <v>53.616</v>
      </c>
      <c r="J966" s="138">
        <v>28.6602</v>
      </c>
      <c r="K966" s="138">
        <v>1.8362000000000001</v>
      </c>
      <c r="L966" s="138">
        <v>-13.145200000000001</v>
      </c>
      <c r="M966" s="138">
        <v>-13.937900000000001</v>
      </c>
      <c r="N966" s="138">
        <v>0.1333</v>
      </c>
      <c r="O966" s="138">
        <v>13.636200000000001</v>
      </c>
      <c r="P966" s="138">
        <v>8.3364999999999991</v>
      </c>
      <c r="Q966" s="138">
        <v>4.0792999999999999</v>
      </c>
      <c r="R966" s="138">
        <v>19.7333</v>
      </c>
      <c r="S966" s="120" t="s">
        <v>2005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34" t="s">
        <v>875</v>
      </c>
      <c r="B967" s="134" t="s">
        <v>896</v>
      </c>
      <c r="C967" s="134">
        <v>111954</v>
      </c>
      <c r="D967" s="137">
        <v>44330</v>
      </c>
      <c r="E967" s="138">
        <v>4283.3244999999997</v>
      </c>
      <c r="F967" s="138">
        <v>50.074199999999998</v>
      </c>
      <c r="G967" s="138">
        <v>10.352399999999999</v>
      </c>
      <c r="H967" s="138">
        <v>27.8431</v>
      </c>
      <c r="I967" s="138">
        <v>71.681399999999996</v>
      </c>
      <c r="J967" s="138">
        <v>51.7789</v>
      </c>
      <c r="K967" s="138">
        <v>5.3086000000000002</v>
      </c>
      <c r="L967" s="138">
        <v>-11.891999999999999</v>
      </c>
      <c r="M967" s="138">
        <v>-12.8172</v>
      </c>
      <c r="N967" s="138">
        <v>1.4619</v>
      </c>
      <c r="O967" s="138">
        <v>14.132099999999999</v>
      </c>
      <c r="P967" s="138">
        <v>8.3879999999999999</v>
      </c>
      <c r="Q967" s="138">
        <v>9.3666999999999998</v>
      </c>
      <c r="R967" s="138">
        <v>20.969799999999999</v>
      </c>
      <c r="S967" s="120" t="s">
        <v>2005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34" t="s">
        <v>875</v>
      </c>
      <c r="B968" s="134" t="s">
        <v>897</v>
      </c>
      <c r="C968" s="134">
        <v>105463</v>
      </c>
      <c r="D968" s="137">
        <v>44330</v>
      </c>
      <c r="E968" s="138">
        <v>41.869599999999998</v>
      </c>
      <c r="F968" s="138">
        <v>50.6584</v>
      </c>
      <c r="G968" s="138">
        <v>10.149900000000001</v>
      </c>
      <c r="H968" s="138">
        <v>27.945499999999999</v>
      </c>
      <c r="I968" s="138">
        <v>72.597499999999997</v>
      </c>
      <c r="J968" s="138">
        <v>52.284199999999998</v>
      </c>
      <c r="K968" s="138">
        <v>4.8503999999999996</v>
      </c>
      <c r="L968" s="138">
        <v>-12.599299999999999</v>
      </c>
      <c r="M968" s="138">
        <v>-13.518800000000001</v>
      </c>
      <c r="N968" s="138">
        <v>0.86150000000000004</v>
      </c>
      <c r="O968" s="138">
        <v>13.8795</v>
      </c>
      <c r="P968" s="138">
        <v>8.4504000000000001</v>
      </c>
      <c r="Q968" s="138">
        <v>11.131399999999999</v>
      </c>
      <c r="R968" s="138">
        <v>20.427199999999999</v>
      </c>
      <c r="S968" s="120" t="s">
        <v>2005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39" t="s">
        <v>27</v>
      </c>
      <c r="B969" s="134"/>
      <c r="C969" s="134"/>
      <c r="D969" s="134"/>
      <c r="E969" s="134"/>
      <c r="F969" s="140">
        <v>50.254009090909094</v>
      </c>
      <c r="G969" s="140">
        <v>15.525609090909088</v>
      </c>
      <c r="H969" s="140">
        <v>22.686272727272733</v>
      </c>
      <c r="I969" s="140">
        <v>61.873315151515165</v>
      </c>
      <c r="J969" s="140">
        <v>37.504603030303031</v>
      </c>
      <c r="K969" s="140">
        <v>3.9001696969696971</v>
      </c>
      <c r="L969" s="140">
        <v>-12.410460606060607</v>
      </c>
      <c r="M969" s="140">
        <v>-13.331448484848487</v>
      </c>
      <c r="N969" s="140">
        <v>1.2395060606060606</v>
      </c>
      <c r="O969" s="140">
        <v>14.17413333333333</v>
      </c>
      <c r="P969" s="140">
        <v>8.382684848484848</v>
      </c>
      <c r="Q969" s="140">
        <v>5.9596636363636364</v>
      </c>
      <c r="R969" s="140">
        <v>21.188072727272726</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39" t="s">
        <v>408</v>
      </c>
      <c r="B970" s="134"/>
      <c r="C970" s="134"/>
      <c r="D970" s="134"/>
      <c r="E970" s="134"/>
      <c r="F970" s="140">
        <v>50.046500000000002</v>
      </c>
      <c r="G970" s="140">
        <v>10.501099999999999</v>
      </c>
      <c r="H970" s="140">
        <v>27.826499999999999</v>
      </c>
      <c r="I970" s="140">
        <v>57.5214</v>
      </c>
      <c r="J970" s="140">
        <v>34.563299999999998</v>
      </c>
      <c r="K970" s="140">
        <v>2.5724999999999998</v>
      </c>
      <c r="L970" s="140">
        <v>-12.1168</v>
      </c>
      <c r="M970" s="140">
        <v>-13.0982</v>
      </c>
      <c r="N970" s="140">
        <v>1.0619000000000001</v>
      </c>
      <c r="O970" s="140">
        <v>13.933299999999999</v>
      </c>
      <c r="P970" s="140">
        <v>8.4682999999999993</v>
      </c>
      <c r="Q970" s="140">
        <v>4.548</v>
      </c>
      <c r="R970" s="140">
        <v>20.561199999999999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8"/>
      <c r="B971" s="128"/>
      <c r="C971" s="128"/>
      <c r="D971" s="130"/>
      <c r="E971" s="131"/>
      <c r="F971" s="131"/>
      <c r="G971" s="131"/>
      <c r="H971" s="131"/>
      <c r="I971" s="131"/>
      <c r="J971" s="131"/>
      <c r="K971" s="131"/>
      <c r="L971" s="131"/>
      <c r="M971" s="131"/>
      <c r="N971" s="131"/>
      <c r="O971" s="131"/>
      <c r="P971" s="131"/>
      <c r="Q971" s="131"/>
      <c r="R971" s="131"/>
      <c r="S971" s="119"/>
      <c r="T971" s="119"/>
      <c r="U971" s="119"/>
      <c r="V971" s="119"/>
      <c r="W971" s="119"/>
      <c r="X971" s="119"/>
      <c r="Y971" s="119"/>
      <c r="Z971" s="119"/>
      <c r="AA971" s="119"/>
      <c r="AB971" s="119"/>
      <c r="AC971" s="119"/>
      <c r="AD971" s="119"/>
      <c r="AE971" s="119"/>
      <c r="AF971" s="119"/>
      <c r="AG971" s="119"/>
      <c r="AH971" s="119"/>
    </row>
    <row r="972" spans="1:34" x14ac:dyDescent="0.3">
      <c r="A972" s="136" t="s">
        <v>898</v>
      </c>
      <c r="B972" s="136"/>
      <c r="C972" s="136"/>
      <c r="D972" s="136"/>
      <c r="E972" s="136"/>
      <c r="F972" s="136"/>
      <c r="G972" s="136"/>
      <c r="H972" s="136"/>
      <c r="I972" s="136"/>
      <c r="J972" s="136"/>
      <c r="K972" s="136"/>
      <c r="L972" s="136"/>
      <c r="M972" s="136"/>
      <c r="N972" s="136"/>
      <c r="O972" s="136"/>
      <c r="P972" s="136"/>
      <c r="Q972" s="136"/>
      <c r="R972" s="136"/>
      <c r="S972" s="122"/>
      <c r="T972" s="122"/>
      <c r="U972" s="122"/>
      <c r="V972" s="122"/>
      <c r="W972" s="122"/>
      <c r="X972" s="122"/>
      <c r="Y972" s="122"/>
      <c r="Z972" s="122"/>
      <c r="AA972" s="122"/>
      <c r="AB972" s="122"/>
      <c r="AC972" s="122"/>
      <c r="AD972" s="122"/>
      <c r="AE972" s="122"/>
      <c r="AF972" s="122"/>
      <c r="AG972" s="122"/>
      <c r="AH972" s="122"/>
    </row>
    <row r="973" spans="1:34" x14ac:dyDescent="0.3">
      <c r="A973" s="134" t="s">
        <v>899</v>
      </c>
      <c r="B973" s="134" t="s">
        <v>1903</v>
      </c>
      <c r="C973" s="134">
        <v>100033</v>
      </c>
      <c r="D973" s="137">
        <v>44330</v>
      </c>
      <c r="E973" s="138">
        <v>654.20737021534205</v>
      </c>
      <c r="F973" s="138">
        <v>-0.9244</v>
      </c>
      <c r="G973" s="138">
        <v>-1.7963</v>
      </c>
      <c r="H973" s="138">
        <v>-1.7874000000000001</v>
      </c>
      <c r="I973" s="138">
        <v>-1.8886000000000001</v>
      </c>
      <c r="J973" s="138">
        <v>0.95309999999999995</v>
      </c>
      <c r="K973" s="138">
        <v>-1.6324000000000001</v>
      </c>
      <c r="L973" s="138">
        <v>21.025600000000001</v>
      </c>
      <c r="M973" s="138">
        <v>40.164900000000003</v>
      </c>
      <c r="N973" s="138">
        <v>67.131</v>
      </c>
      <c r="O973" s="138">
        <v>8.8054000000000006</v>
      </c>
      <c r="P973" s="138">
        <v>13.0687</v>
      </c>
      <c r="Q973" s="138">
        <v>17.552600000000002</v>
      </c>
      <c r="R973" s="138">
        <v>18.371600000000001</v>
      </c>
      <c r="S973" s="120"/>
      <c r="T973" s="123"/>
      <c r="U973" s="124"/>
      <c r="V973" s="124"/>
      <c r="W973" s="124"/>
      <c r="X973" s="124"/>
      <c r="Y973" s="124"/>
      <c r="Z973" s="124"/>
      <c r="AA973" s="124"/>
      <c r="AB973" s="124"/>
      <c r="AC973" s="124"/>
      <c r="AD973" s="124"/>
      <c r="AE973" s="124"/>
      <c r="AF973" s="124"/>
      <c r="AG973" s="124"/>
      <c r="AH973" s="124"/>
    </row>
    <row r="974" spans="1:34" x14ac:dyDescent="0.3">
      <c r="A974" s="134" t="s">
        <v>899</v>
      </c>
      <c r="B974" s="134" t="s">
        <v>1904</v>
      </c>
      <c r="C974" s="134">
        <v>119436</v>
      </c>
      <c r="D974" s="137">
        <v>44330</v>
      </c>
      <c r="E974" s="138">
        <v>582.67999999999995</v>
      </c>
      <c r="F974" s="138">
        <v>-0.91990000000000005</v>
      </c>
      <c r="G974" s="138">
        <v>-1.79</v>
      </c>
      <c r="H974" s="138">
        <v>-1.7701</v>
      </c>
      <c r="I974" s="138">
        <v>-1.8545</v>
      </c>
      <c r="J974" s="138">
        <v>1.0299</v>
      </c>
      <c r="K974" s="138">
        <v>-1.4245000000000001</v>
      </c>
      <c r="L974" s="138">
        <v>21.553699999999999</v>
      </c>
      <c r="M974" s="138">
        <v>41.115499999999997</v>
      </c>
      <c r="N974" s="138">
        <v>68.687399999999997</v>
      </c>
      <c r="O974" s="138">
        <v>9.8257999999999992</v>
      </c>
      <c r="P974" s="138">
        <v>14.2669</v>
      </c>
      <c r="Q974" s="138">
        <v>16.372</v>
      </c>
      <c r="R974" s="138">
        <v>19.456600000000002</v>
      </c>
      <c r="S974" s="120"/>
      <c r="T974" s="123"/>
      <c r="U974" s="124"/>
      <c r="V974" s="124"/>
      <c r="W974" s="124"/>
      <c r="X974" s="124"/>
      <c r="Y974" s="124"/>
      <c r="Z974" s="124"/>
      <c r="AA974" s="124"/>
      <c r="AB974" s="124"/>
      <c r="AC974" s="124"/>
      <c r="AD974" s="124"/>
      <c r="AE974" s="124"/>
      <c r="AF974" s="124"/>
      <c r="AG974" s="124"/>
      <c r="AH974" s="124"/>
    </row>
    <row r="975" spans="1:34" x14ac:dyDescent="0.3">
      <c r="A975" s="134" t="s">
        <v>899</v>
      </c>
      <c r="B975" s="134" t="s">
        <v>1988</v>
      </c>
      <c r="C975" s="134">
        <v>100034</v>
      </c>
      <c r="D975" s="137">
        <v>44330</v>
      </c>
      <c r="E975" s="138">
        <v>647.61138519181202</v>
      </c>
      <c r="F975" s="138">
        <v>-0.92579999999999996</v>
      </c>
      <c r="G975" s="138">
        <v>-1.7991999999999999</v>
      </c>
      <c r="H975" s="138">
        <v>-1.7904</v>
      </c>
      <c r="I975" s="138">
        <v>-1.8875</v>
      </c>
      <c r="J975" s="138">
        <v>0.9526</v>
      </c>
      <c r="K975" s="138">
        <v>-1.6311</v>
      </c>
      <c r="L975" s="138">
        <v>21.02</v>
      </c>
      <c r="M975" s="138">
        <v>40.154600000000002</v>
      </c>
      <c r="N975" s="138">
        <v>67.125299999999996</v>
      </c>
      <c r="O975" s="138">
        <v>8.2586999999999993</v>
      </c>
      <c r="P975" s="138">
        <v>12.7431</v>
      </c>
      <c r="Q975" s="138">
        <v>17.230399999999999</v>
      </c>
      <c r="R975" s="138">
        <v>17.89</v>
      </c>
      <c r="S975" s="120"/>
      <c r="T975" s="123"/>
      <c r="U975" s="124"/>
      <c r="V975" s="124"/>
      <c r="W975" s="124"/>
      <c r="X975" s="124"/>
      <c r="Y975" s="124"/>
      <c r="Z975" s="124"/>
      <c r="AA975" s="124"/>
      <c r="AB975" s="124"/>
      <c r="AC975" s="124"/>
      <c r="AD975" s="124"/>
      <c r="AE975" s="124"/>
      <c r="AF975" s="124"/>
      <c r="AG975" s="124"/>
      <c r="AH975" s="124"/>
    </row>
    <row r="976" spans="1:34" x14ac:dyDescent="0.3">
      <c r="A976" s="134" t="s">
        <v>899</v>
      </c>
      <c r="B976" s="134" t="s">
        <v>1989</v>
      </c>
      <c r="C976" s="134">
        <v>119433</v>
      </c>
      <c r="D976" s="137">
        <v>44330</v>
      </c>
      <c r="E976" s="138">
        <v>278.55526519505298</v>
      </c>
      <c r="F976" s="138">
        <v>-0.91710000000000003</v>
      </c>
      <c r="G976" s="138">
        <v>-1.7878000000000001</v>
      </c>
      <c r="H976" s="138">
        <v>-1.7699</v>
      </c>
      <c r="I976" s="138">
        <v>-1.8532</v>
      </c>
      <c r="J976" s="138">
        <v>1.0286</v>
      </c>
      <c r="K976" s="138">
        <v>-1.4234</v>
      </c>
      <c r="L976" s="138">
        <v>21.557200000000002</v>
      </c>
      <c r="M976" s="138">
        <v>41.118099999999998</v>
      </c>
      <c r="N976" s="138">
        <v>68.689499999999995</v>
      </c>
      <c r="O976" s="138">
        <v>9.5731999999999999</v>
      </c>
      <c r="P976" s="138">
        <v>14.129899999999999</v>
      </c>
      <c r="Q976" s="138">
        <v>16.273199999999999</v>
      </c>
      <c r="R976" s="138">
        <v>19.457999999999998</v>
      </c>
      <c r="S976" s="120"/>
      <c r="T976" s="123"/>
      <c r="U976" s="124"/>
      <c r="V976" s="124"/>
      <c r="W976" s="124"/>
      <c r="X976" s="124"/>
      <c r="Y976" s="124"/>
      <c r="Z976" s="124"/>
      <c r="AA976" s="124"/>
      <c r="AB976" s="124"/>
      <c r="AC976" s="124"/>
      <c r="AD976" s="124"/>
      <c r="AE976" s="124"/>
      <c r="AF976" s="124"/>
      <c r="AG976" s="124"/>
      <c r="AH976" s="124"/>
    </row>
    <row r="977" spans="1:34" x14ac:dyDescent="0.3">
      <c r="A977" s="134" t="s">
        <v>899</v>
      </c>
      <c r="B977" s="134" t="s">
        <v>900</v>
      </c>
      <c r="C977" s="134">
        <v>145110</v>
      </c>
      <c r="D977" s="137">
        <v>44330</v>
      </c>
      <c r="E977" s="138">
        <v>17.22</v>
      </c>
      <c r="F977" s="138">
        <v>-0.74929999999999997</v>
      </c>
      <c r="G977" s="138">
        <v>-1.5437000000000001</v>
      </c>
      <c r="H977" s="138">
        <v>-1.431</v>
      </c>
      <c r="I977" s="138">
        <v>-0.40489999999999998</v>
      </c>
      <c r="J977" s="138">
        <v>3.6101000000000001</v>
      </c>
      <c r="K977" s="138">
        <v>4.7445000000000004</v>
      </c>
      <c r="L977" s="138">
        <v>23.618099999999998</v>
      </c>
      <c r="M977" s="138">
        <v>38.202199999999998</v>
      </c>
      <c r="N977" s="138">
        <v>66.055899999999994</v>
      </c>
      <c r="O977" s="138"/>
      <c r="P977" s="138"/>
      <c r="Q977" s="138">
        <v>23.635000000000002</v>
      </c>
      <c r="R977" s="138">
        <v>28.447399999999998</v>
      </c>
      <c r="S977" s="120"/>
      <c r="T977" s="123"/>
      <c r="U977" s="124"/>
      <c r="V977" s="124"/>
      <c r="W977" s="124"/>
      <c r="X977" s="124"/>
      <c r="Y977" s="124"/>
      <c r="Z977" s="124"/>
      <c r="AA977" s="124"/>
      <c r="AB977" s="124"/>
      <c r="AC977" s="124"/>
      <c r="AD977" s="124"/>
      <c r="AE977" s="124"/>
      <c r="AF977" s="124"/>
      <c r="AG977" s="124"/>
      <c r="AH977" s="124"/>
    </row>
    <row r="978" spans="1:34" x14ac:dyDescent="0.3">
      <c r="A978" s="134" t="s">
        <v>899</v>
      </c>
      <c r="B978" s="134" t="s">
        <v>901</v>
      </c>
      <c r="C978" s="134">
        <v>145112</v>
      </c>
      <c r="D978" s="137">
        <v>44330</v>
      </c>
      <c r="E978" s="138">
        <v>16.48</v>
      </c>
      <c r="F978" s="138">
        <v>-0.72289999999999999</v>
      </c>
      <c r="G978" s="138">
        <v>-1.5531999999999999</v>
      </c>
      <c r="H978" s="138">
        <v>-1.4354</v>
      </c>
      <c r="I978" s="138">
        <v>-0.42299999999999999</v>
      </c>
      <c r="J978" s="138">
        <v>3.5175999999999998</v>
      </c>
      <c r="K978" s="138">
        <v>4.3699000000000003</v>
      </c>
      <c r="L978" s="138">
        <v>22.7103</v>
      </c>
      <c r="M978" s="138">
        <v>36.763500000000001</v>
      </c>
      <c r="N978" s="138">
        <v>63.492100000000001</v>
      </c>
      <c r="O978" s="138"/>
      <c r="P978" s="138"/>
      <c r="Q978" s="138">
        <v>21.533100000000001</v>
      </c>
      <c r="R978" s="138">
        <v>26.389199999999999</v>
      </c>
      <c r="S978" s="120"/>
      <c r="T978" s="123"/>
      <c r="U978" s="124"/>
      <c r="V978" s="124"/>
      <c r="W978" s="124"/>
      <c r="X978" s="124"/>
      <c r="Y978" s="124"/>
      <c r="Z978" s="124"/>
      <c r="AA978" s="124"/>
      <c r="AB978" s="124"/>
      <c r="AC978" s="124"/>
      <c r="AD978" s="124"/>
      <c r="AE978" s="124"/>
      <c r="AF978" s="124"/>
      <c r="AG978" s="124"/>
      <c r="AH978" s="124"/>
    </row>
    <row r="979" spans="1:34" x14ac:dyDescent="0.3">
      <c r="A979" s="134" t="s">
        <v>899</v>
      </c>
      <c r="B979" s="134" t="s">
        <v>1905</v>
      </c>
      <c r="C979" s="134">
        <v>148474</v>
      </c>
      <c r="D979" s="137">
        <v>44330</v>
      </c>
      <c r="E979" s="138">
        <v>13.05</v>
      </c>
      <c r="F979" s="138">
        <v>-0.98629999999999995</v>
      </c>
      <c r="G979" s="138">
        <v>-2.1739000000000002</v>
      </c>
      <c r="H979" s="138">
        <v>-1.2112000000000001</v>
      </c>
      <c r="I979" s="138">
        <v>0</v>
      </c>
      <c r="J979" s="138">
        <v>2.1926000000000001</v>
      </c>
      <c r="K979" s="138">
        <v>0.61680000000000001</v>
      </c>
      <c r="L979" s="138">
        <v>20.9453</v>
      </c>
      <c r="M979" s="138"/>
      <c r="N979" s="138"/>
      <c r="O979" s="138"/>
      <c r="P979" s="138"/>
      <c r="Q979" s="138">
        <v>30.5</v>
      </c>
      <c r="R979" s="138"/>
      <c r="S979" s="120"/>
      <c r="T979" s="123"/>
      <c r="U979" s="124"/>
      <c r="V979" s="124"/>
      <c r="W979" s="124"/>
      <c r="X979" s="124"/>
      <c r="Y979" s="124"/>
      <c r="Z979" s="124"/>
      <c r="AA979" s="124"/>
      <c r="AB979" s="124"/>
      <c r="AC979" s="124"/>
      <c r="AD979" s="124"/>
      <c r="AE979" s="124"/>
      <c r="AF979" s="124"/>
      <c r="AG979" s="124"/>
      <c r="AH979" s="124"/>
    </row>
    <row r="980" spans="1:34" x14ac:dyDescent="0.3">
      <c r="A980" s="134" t="s">
        <v>899</v>
      </c>
      <c r="B980" s="134" t="s">
        <v>1906</v>
      </c>
      <c r="C980" s="134">
        <v>148471</v>
      </c>
      <c r="D980" s="137">
        <v>44330</v>
      </c>
      <c r="E980" s="138">
        <v>12.87</v>
      </c>
      <c r="F980" s="138">
        <v>-1</v>
      </c>
      <c r="G980" s="138">
        <v>-2.2035999999999998</v>
      </c>
      <c r="H980" s="138">
        <v>-1.2279</v>
      </c>
      <c r="I980" s="138">
        <v>-7.7600000000000002E-2</v>
      </c>
      <c r="J980" s="138">
        <v>2.0619000000000001</v>
      </c>
      <c r="K980" s="138">
        <v>7.7799999999999994E-2</v>
      </c>
      <c r="L980" s="138">
        <v>19.7209</v>
      </c>
      <c r="M980" s="138"/>
      <c r="N980" s="138"/>
      <c r="O980" s="138"/>
      <c r="P980" s="138"/>
      <c r="Q980" s="138">
        <v>28.7</v>
      </c>
      <c r="R980" s="138"/>
      <c r="S980" s="120"/>
      <c r="T980" s="123"/>
      <c r="U980" s="124"/>
      <c r="V980" s="124"/>
      <c r="W980" s="124"/>
      <c r="X980" s="124"/>
      <c r="Y980" s="124"/>
      <c r="Z980" s="124"/>
      <c r="AA980" s="124"/>
      <c r="AB980" s="124"/>
      <c r="AC980" s="124"/>
      <c r="AD980" s="124"/>
      <c r="AE980" s="124"/>
      <c r="AF980" s="124"/>
      <c r="AG980" s="124"/>
      <c r="AH980" s="124"/>
    </row>
    <row r="981" spans="1:34" x14ac:dyDescent="0.3">
      <c r="A981" s="134" t="s">
        <v>899</v>
      </c>
      <c r="B981" s="134" t="s">
        <v>902</v>
      </c>
      <c r="C981" s="134">
        <v>119350</v>
      </c>
      <c r="D981" s="137">
        <v>44330</v>
      </c>
      <c r="E981" s="138">
        <v>50.04</v>
      </c>
      <c r="F981" s="138">
        <v>-0.87160000000000004</v>
      </c>
      <c r="G981" s="138">
        <v>-1.2238</v>
      </c>
      <c r="H981" s="138">
        <v>-0.61570000000000003</v>
      </c>
      <c r="I981" s="138">
        <v>1.4187000000000001</v>
      </c>
      <c r="J981" s="138">
        <v>4.7081</v>
      </c>
      <c r="K981" s="138">
        <v>3.4952999999999999</v>
      </c>
      <c r="L981" s="138">
        <v>18.775200000000002</v>
      </c>
      <c r="M981" s="138">
        <v>34.227499999999999</v>
      </c>
      <c r="N981" s="138">
        <v>58.706000000000003</v>
      </c>
      <c r="O981" s="138">
        <v>7.3159000000000001</v>
      </c>
      <c r="P981" s="138">
        <v>12.6225</v>
      </c>
      <c r="Q981" s="138">
        <v>12.6678</v>
      </c>
      <c r="R981" s="138">
        <v>20.929600000000001</v>
      </c>
      <c r="S981" s="120"/>
      <c r="T981" s="123"/>
      <c r="U981" s="124"/>
      <c r="V981" s="124"/>
      <c r="W981" s="124"/>
      <c r="X981" s="124"/>
      <c r="Y981" s="124"/>
      <c r="Z981" s="124"/>
      <c r="AA981" s="124"/>
      <c r="AB981" s="124"/>
      <c r="AC981" s="124"/>
      <c r="AD981" s="124"/>
      <c r="AE981" s="124"/>
      <c r="AF981" s="124"/>
      <c r="AG981" s="124"/>
      <c r="AH981" s="124"/>
    </row>
    <row r="982" spans="1:34" x14ac:dyDescent="0.3">
      <c r="A982" s="134" t="s">
        <v>899</v>
      </c>
      <c r="B982" s="134" t="s">
        <v>903</v>
      </c>
      <c r="C982" s="134">
        <v>110603</v>
      </c>
      <c r="D982" s="137">
        <v>44330</v>
      </c>
      <c r="E982" s="138">
        <v>45.51</v>
      </c>
      <c r="F982" s="138">
        <v>-0.87129999999999996</v>
      </c>
      <c r="G982" s="138">
        <v>-1.2155</v>
      </c>
      <c r="H982" s="138">
        <v>-0.63319999999999999</v>
      </c>
      <c r="I982" s="138">
        <v>1.3812</v>
      </c>
      <c r="J982" s="138">
        <v>4.6207000000000003</v>
      </c>
      <c r="K982" s="138">
        <v>3.2206999999999999</v>
      </c>
      <c r="L982" s="138">
        <v>18.1464</v>
      </c>
      <c r="M982" s="138">
        <v>33.148000000000003</v>
      </c>
      <c r="N982" s="138">
        <v>56.985199999999999</v>
      </c>
      <c r="O982" s="138">
        <v>6.0601000000000003</v>
      </c>
      <c r="P982" s="138">
        <v>11.2919</v>
      </c>
      <c r="Q982" s="138">
        <v>12.812200000000001</v>
      </c>
      <c r="R982" s="138">
        <v>19.525600000000001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34" t="s">
        <v>899</v>
      </c>
      <c r="B983" s="134" t="s">
        <v>904</v>
      </c>
      <c r="C983" s="134">
        <v>118278</v>
      </c>
      <c r="D983" s="137">
        <v>44330</v>
      </c>
      <c r="E983" s="138">
        <v>142.02000000000001</v>
      </c>
      <c r="F983" s="138">
        <v>-0.6089</v>
      </c>
      <c r="G983" s="138">
        <v>-1.4981</v>
      </c>
      <c r="H983" s="138">
        <v>-0.65749999999999997</v>
      </c>
      <c r="I983" s="138">
        <v>-0.1898</v>
      </c>
      <c r="J983" s="138">
        <v>2.4083999999999999</v>
      </c>
      <c r="K983" s="138">
        <v>-0.71309999999999996</v>
      </c>
      <c r="L983" s="138">
        <v>19.1143</v>
      </c>
      <c r="M983" s="138">
        <v>35.683599999999998</v>
      </c>
      <c r="N983" s="138">
        <v>63.636400000000002</v>
      </c>
      <c r="O983" s="138">
        <v>12.5425</v>
      </c>
      <c r="P983" s="138">
        <v>18.0426</v>
      </c>
      <c r="Q983" s="138">
        <v>21.5504</v>
      </c>
      <c r="R983" s="138">
        <v>21.319700000000001</v>
      </c>
      <c r="S983" s="120"/>
      <c r="T983" s="123"/>
      <c r="U983" s="124"/>
      <c r="V983" s="124"/>
      <c r="W983" s="124"/>
      <c r="X983" s="124"/>
      <c r="Y983" s="124"/>
      <c r="Z983" s="124"/>
      <c r="AA983" s="124"/>
      <c r="AB983" s="124"/>
      <c r="AC983" s="124"/>
      <c r="AD983" s="124"/>
      <c r="AE983" s="124"/>
      <c r="AF983" s="124"/>
      <c r="AG983" s="124"/>
      <c r="AH983" s="124"/>
    </row>
    <row r="984" spans="1:34" x14ac:dyDescent="0.3">
      <c r="A984" s="134" t="s">
        <v>899</v>
      </c>
      <c r="B984" s="134" t="s">
        <v>1907</v>
      </c>
      <c r="C984" s="134"/>
      <c r="D984" s="137">
        <v>44330</v>
      </c>
      <c r="E984" s="138">
        <v>129.91</v>
      </c>
      <c r="F984" s="138">
        <v>-0.61960000000000004</v>
      </c>
      <c r="G984" s="138">
        <v>-1.5086999999999999</v>
      </c>
      <c r="H984" s="138">
        <v>-0.6804</v>
      </c>
      <c r="I984" s="138">
        <v>-0.23810000000000001</v>
      </c>
      <c r="J984" s="138">
        <v>2.2993999999999999</v>
      </c>
      <c r="K984" s="138">
        <v>-0.99829999999999997</v>
      </c>
      <c r="L984" s="138">
        <v>18.412199999999999</v>
      </c>
      <c r="M984" s="138">
        <v>34.496299999999998</v>
      </c>
      <c r="N984" s="138">
        <v>61.700299999999999</v>
      </c>
      <c r="O984" s="138">
        <v>11.2471</v>
      </c>
      <c r="P984" s="138">
        <v>16.617799999999999</v>
      </c>
      <c r="Q984" s="138">
        <v>17.166</v>
      </c>
      <c r="R984" s="138">
        <v>19.900600000000001</v>
      </c>
      <c r="S984" s="120"/>
      <c r="T984" s="123"/>
      <c r="U984" s="124"/>
      <c r="V984" s="124"/>
      <c r="W984" s="124"/>
      <c r="X984" s="124"/>
      <c r="Y984" s="124"/>
      <c r="Z984" s="124"/>
      <c r="AA984" s="124"/>
      <c r="AB984" s="124"/>
      <c r="AC984" s="124"/>
      <c r="AD984" s="124"/>
      <c r="AE984" s="124"/>
      <c r="AF984" s="124"/>
      <c r="AG984" s="124"/>
      <c r="AH984" s="124"/>
    </row>
    <row r="985" spans="1:34" x14ac:dyDescent="0.3">
      <c r="A985" s="134" t="s">
        <v>899</v>
      </c>
      <c r="B985" s="134" t="s">
        <v>905</v>
      </c>
      <c r="C985" s="134">
        <v>102920</v>
      </c>
      <c r="D985" s="137">
        <v>44330</v>
      </c>
      <c r="E985" s="138">
        <v>129.91</v>
      </c>
      <c r="F985" s="138">
        <v>-0.61960000000000004</v>
      </c>
      <c r="G985" s="138">
        <v>-1.5086999999999999</v>
      </c>
      <c r="H985" s="138">
        <v>-0.6804</v>
      </c>
      <c r="I985" s="138">
        <v>-0.23810000000000001</v>
      </c>
      <c r="J985" s="138">
        <v>2.2993999999999999</v>
      </c>
      <c r="K985" s="138">
        <v>-0.99829999999999997</v>
      </c>
      <c r="L985" s="138">
        <v>18.412199999999999</v>
      </c>
      <c r="M985" s="138">
        <v>34.496299999999998</v>
      </c>
      <c r="N985" s="138">
        <v>61.700299999999999</v>
      </c>
      <c r="O985" s="138">
        <v>11.2471</v>
      </c>
      <c r="P985" s="138">
        <v>16.617799999999999</v>
      </c>
      <c r="Q985" s="138">
        <v>17.166</v>
      </c>
      <c r="R985" s="138">
        <v>19.900600000000001</v>
      </c>
      <c r="S985" s="120"/>
      <c r="T985" s="123"/>
      <c r="U985" s="124"/>
      <c r="V985" s="124"/>
      <c r="W985" s="124"/>
      <c r="X985" s="124"/>
      <c r="Y985" s="124"/>
      <c r="Z985" s="124"/>
      <c r="AA985" s="124"/>
      <c r="AB985" s="124"/>
      <c r="AC985" s="124"/>
      <c r="AD985" s="124"/>
      <c r="AE985" s="124"/>
      <c r="AF985" s="124"/>
      <c r="AG985" s="124"/>
      <c r="AH985" s="124"/>
    </row>
    <row r="986" spans="1:34" x14ac:dyDescent="0.3">
      <c r="A986" s="134" t="s">
        <v>899</v>
      </c>
      <c r="B986" s="134" t="s">
        <v>906</v>
      </c>
      <c r="C986" s="134">
        <v>119218</v>
      </c>
      <c r="D986" s="137">
        <v>44330</v>
      </c>
      <c r="E986" s="138">
        <v>327.11500000000001</v>
      </c>
      <c r="F986" s="138">
        <v>-1.0116000000000001</v>
      </c>
      <c r="G986" s="138">
        <v>-1.7326999999999999</v>
      </c>
      <c r="H986" s="138">
        <v>-0.68769999999999998</v>
      </c>
      <c r="I986" s="138">
        <v>1.6776</v>
      </c>
      <c r="J986" s="138">
        <v>4.6714000000000002</v>
      </c>
      <c r="K986" s="138">
        <v>3.0628000000000002</v>
      </c>
      <c r="L986" s="138">
        <v>26.3309</v>
      </c>
      <c r="M986" s="138">
        <v>40.752699999999997</v>
      </c>
      <c r="N986" s="138">
        <v>68.798699999999997</v>
      </c>
      <c r="O986" s="138">
        <v>12.444900000000001</v>
      </c>
      <c r="P986" s="138">
        <v>16.810300000000002</v>
      </c>
      <c r="Q986" s="138">
        <v>16.575099999999999</v>
      </c>
      <c r="R986" s="138">
        <v>21.738399999999999</v>
      </c>
      <c r="S986" s="120"/>
      <c r="T986" s="123"/>
      <c r="U986" s="124"/>
      <c r="V986" s="124"/>
      <c r="W986" s="124"/>
      <c r="X986" s="124"/>
      <c r="Y986" s="124"/>
      <c r="Z986" s="124"/>
      <c r="AA986" s="124"/>
      <c r="AB986" s="124"/>
      <c r="AC986" s="124"/>
      <c r="AD986" s="124"/>
      <c r="AE986" s="124"/>
      <c r="AF986" s="124"/>
      <c r="AG986" s="124"/>
      <c r="AH986" s="124"/>
    </row>
    <row r="987" spans="1:34" x14ac:dyDescent="0.3">
      <c r="A987" s="134" t="s">
        <v>899</v>
      </c>
      <c r="B987" s="134" t="s">
        <v>907</v>
      </c>
      <c r="C987" s="134">
        <v>103819</v>
      </c>
      <c r="D987" s="137">
        <v>44330</v>
      </c>
      <c r="E987" s="138">
        <v>304.99700000000001</v>
      </c>
      <c r="F987" s="138">
        <v>-1.0167999999999999</v>
      </c>
      <c r="G987" s="138">
        <v>-1.7406999999999999</v>
      </c>
      <c r="H987" s="138">
        <v>-0.70550000000000002</v>
      </c>
      <c r="I987" s="138">
        <v>1.6406000000000001</v>
      </c>
      <c r="J987" s="138">
        <v>4.5861000000000001</v>
      </c>
      <c r="K987" s="138">
        <v>2.8169</v>
      </c>
      <c r="L987" s="138">
        <v>25.73</v>
      </c>
      <c r="M987" s="138">
        <v>39.760100000000001</v>
      </c>
      <c r="N987" s="138">
        <v>67.193100000000001</v>
      </c>
      <c r="O987" s="138">
        <v>11.3589</v>
      </c>
      <c r="P987" s="138">
        <v>15.635300000000001</v>
      </c>
      <c r="Q987" s="138">
        <v>17.666599999999999</v>
      </c>
      <c r="R987" s="138">
        <v>20.591000000000001</v>
      </c>
      <c r="S987" s="120"/>
      <c r="T987" s="123"/>
      <c r="U987" s="124"/>
      <c r="V987" s="124"/>
      <c r="W987" s="124"/>
      <c r="X987" s="124"/>
      <c r="Y987" s="124"/>
      <c r="Z987" s="124"/>
      <c r="AA987" s="124"/>
      <c r="AB987" s="124"/>
      <c r="AC987" s="124"/>
      <c r="AD987" s="124"/>
      <c r="AE987" s="124"/>
      <c r="AF987" s="124"/>
      <c r="AG987" s="124"/>
      <c r="AH987" s="124"/>
    </row>
    <row r="988" spans="1:34" x14ac:dyDescent="0.3">
      <c r="A988" s="134" t="s">
        <v>899</v>
      </c>
      <c r="B988" s="134" t="s">
        <v>908</v>
      </c>
      <c r="C988" s="134">
        <v>140175</v>
      </c>
      <c r="D988" s="137">
        <v>44330</v>
      </c>
      <c r="E988" s="138">
        <v>47.372</v>
      </c>
      <c r="F988" s="138">
        <v>-0.77710000000000001</v>
      </c>
      <c r="G988" s="138">
        <v>-1.6383000000000001</v>
      </c>
      <c r="H988" s="138">
        <v>-0.97</v>
      </c>
      <c r="I988" s="138">
        <v>0.56679999999999997</v>
      </c>
      <c r="J988" s="138">
        <v>2.3994</v>
      </c>
      <c r="K988" s="138">
        <v>0.18820000000000001</v>
      </c>
      <c r="L988" s="138">
        <v>22.225100000000001</v>
      </c>
      <c r="M988" s="138">
        <v>36.873699999999999</v>
      </c>
      <c r="N988" s="138">
        <v>64.172600000000003</v>
      </c>
      <c r="O988" s="138">
        <v>12.9521</v>
      </c>
      <c r="P988" s="138">
        <v>15.849500000000001</v>
      </c>
      <c r="Q988" s="138">
        <v>15.3948</v>
      </c>
      <c r="R988" s="138">
        <v>22.015599999999999</v>
      </c>
      <c r="S988" s="120"/>
      <c r="T988" s="123"/>
      <c r="U988" s="124"/>
      <c r="V988" s="124"/>
      <c r="W988" s="124"/>
      <c r="X988" s="124"/>
      <c r="Y988" s="124"/>
      <c r="Z988" s="124"/>
      <c r="AA988" s="124"/>
      <c r="AB988" s="124"/>
      <c r="AC988" s="124"/>
      <c r="AD988" s="124"/>
      <c r="AE988" s="124"/>
      <c r="AF988" s="124"/>
      <c r="AG988" s="124"/>
      <c r="AH988" s="124"/>
    </row>
    <row r="989" spans="1:34" x14ac:dyDescent="0.3">
      <c r="A989" s="134" t="s">
        <v>899</v>
      </c>
      <c r="B989" s="134" t="s">
        <v>909</v>
      </c>
      <c r="C989" s="134">
        <v>140172</v>
      </c>
      <c r="D989" s="137">
        <v>44330</v>
      </c>
      <c r="E989" s="138">
        <v>42.95</v>
      </c>
      <c r="F989" s="138">
        <v>-0.78539999999999999</v>
      </c>
      <c r="G989" s="138">
        <v>-1.651</v>
      </c>
      <c r="H989" s="138">
        <v>-0.99809999999999999</v>
      </c>
      <c r="I989" s="138">
        <v>0.50780000000000003</v>
      </c>
      <c r="J989" s="138">
        <v>2.2643</v>
      </c>
      <c r="K989" s="138">
        <v>-0.19289999999999999</v>
      </c>
      <c r="L989" s="138">
        <v>21.296800000000001</v>
      </c>
      <c r="M989" s="138">
        <v>35.331000000000003</v>
      </c>
      <c r="N989" s="138">
        <v>61.678899999999999</v>
      </c>
      <c r="O989" s="138">
        <v>11.277699999999999</v>
      </c>
      <c r="P989" s="138">
        <v>14.468400000000001</v>
      </c>
      <c r="Q989" s="138">
        <v>11.0329</v>
      </c>
      <c r="R989" s="138">
        <v>20.1419</v>
      </c>
      <c r="S989" s="120"/>
      <c r="T989" s="123"/>
      <c r="U989" s="124"/>
      <c r="V989" s="124"/>
      <c r="W989" s="124"/>
      <c r="X989" s="124"/>
      <c r="Y989" s="124"/>
      <c r="Z989" s="124"/>
      <c r="AA989" s="124"/>
      <c r="AB989" s="124"/>
      <c r="AC989" s="124"/>
      <c r="AD989" s="124"/>
      <c r="AE989" s="124"/>
      <c r="AF989" s="124"/>
      <c r="AG989" s="124"/>
      <c r="AH989" s="124"/>
    </row>
    <row r="990" spans="1:34" x14ac:dyDescent="0.3">
      <c r="A990" s="134" t="s">
        <v>899</v>
      </c>
      <c r="B990" s="134" t="s">
        <v>910</v>
      </c>
      <c r="C990" s="134">
        <v>102883</v>
      </c>
      <c r="D990" s="137">
        <v>44330</v>
      </c>
      <c r="E990" s="138">
        <v>100.0371</v>
      </c>
      <c r="F990" s="138">
        <v>-1.2418</v>
      </c>
      <c r="G990" s="138">
        <v>-1.9133</v>
      </c>
      <c r="H990" s="138">
        <v>-0.54400000000000004</v>
      </c>
      <c r="I990" s="138">
        <v>0.61709999999999998</v>
      </c>
      <c r="J990" s="138">
        <v>3.3837000000000002</v>
      </c>
      <c r="K990" s="138">
        <v>0.49790000000000001</v>
      </c>
      <c r="L990" s="138">
        <v>24.7974</v>
      </c>
      <c r="M990" s="138">
        <v>43.056899999999999</v>
      </c>
      <c r="N990" s="138">
        <v>77.662400000000005</v>
      </c>
      <c r="O990" s="138">
        <v>7.4767000000000001</v>
      </c>
      <c r="P990" s="138">
        <v>10.4321</v>
      </c>
      <c r="Q990" s="138">
        <v>15.264799999999999</v>
      </c>
      <c r="R990" s="138">
        <v>14.874599999999999</v>
      </c>
      <c r="S990" s="120"/>
      <c r="T990" s="123"/>
      <c r="U990" s="124"/>
      <c r="V990" s="124"/>
      <c r="W990" s="124"/>
      <c r="X990" s="124"/>
      <c r="Y990" s="124"/>
      <c r="Z990" s="124"/>
      <c r="AA990" s="124"/>
      <c r="AB990" s="124"/>
      <c r="AC990" s="124"/>
      <c r="AD990" s="124"/>
      <c r="AE990" s="124"/>
      <c r="AF990" s="124"/>
      <c r="AG990" s="124"/>
      <c r="AH990" s="124"/>
    </row>
    <row r="991" spans="1:34" x14ac:dyDescent="0.3">
      <c r="A991" s="134" t="s">
        <v>899</v>
      </c>
      <c r="B991" s="134" t="s">
        <v>911</v>
      </c>
      <c r="C991" s="134">
        <v>118510</v>
      </c>
      <c r="D991" s="137">
        <v>44330</v>
      </c>
      <c r="E991" s="138">
        <v>106.575</v>
      </c>
      <c r="F991" s="138">
        <v>-1.2381</v>
      </c>
      <c r="G991" s="138">
        <v>-1.9075</v>
      </c>
      <c r="H991" s="138">
        <v>-0.53049999999999997</v>
      </c>
      <c r="I991" s="138">
        <v>0.64410000000000001</v>
      </c>
      <c r="J991" s="138">
        <v>3.4460000000000002</v>
      </c>
      <c r="K991" s="138">
        <v>0.6825</v>
      </c>
      <c r="L991" s="138">
        <v>25.278400000000001</v>
      </c>
      <c r="M991" s="138">
        <v>43.931399999999996</v>
      </c>
      <c r="N991" s="138">
        <v>79.209199999999996</v>
      </c>
      <c r="O991" s="138">
        <v>8.3546999999999993</v>
      </c>
      <c r="P991" s="138">
        <v>11.327999999999999</v>
      </c>
      <c r="Q991" s="138">
        <v>13.964499999999999</v>
      </c>
      <c r="R991" s="138">
        <v>15.862500000000001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34" t="s">
        <v>899</v>
      </c>
      <c r="B992" s="134" t="s">
        <v>912</v>
      </c>
      <c r="C992" s="134">
        <v>130498</v>
      </c>
      <c r="D992" s="137">
        <v>44330</v>
      </c>
      <c r="E992" s="138">
        <v>152.63800000000001</v>
      </c>
      <c r="F992" s="138">
        <v>-1.0418000000000001</v>
      </c>
      <c r="G992" s="138">
        <v>-1.7533000000000001</v>
      </c>
      <c r="H992" s="138">
        <v>0.62229999999999996</v>
      </c>
      <c r="I992" s="138">
        <v>1.7376</v>
      </c>
      <c r="J992" s="138">
        <v>4.4114000000000004</v>
      </c>
      <c r="K992" s="138">
        <v>3.0516000000000001</v>
      </c>
      <c r="L992" s="138">
        <v>29.991</v>
      </c>
      <c r="M992" s="138">
        <v>40.896999999999998</v>
      </c>
      <c r="N992" s="138">
        <v>76.264499999999998</v>
      </c>
      <c r="O992" s="138">
        <v>10.7798</v>
      </c>
      <c r="P992" s="138">
        <v>13.0563</v>
      </c>
      <c r="Q992" s="138">
        <v>10.351900000000001</v>
      </c>
      <c r="R992" s="138">
        <v>18.014299999999999</v>
      </c>
      <c r="S992" s="120"/>
      <c r="T992" s="123"/>
      <c r="U992" s="124"/>
      <c r="V992" s="124"/>
      <c r="W992" s="124"/>
      <c r="X992" s="124"/>
      <c r="Y992" s="124"/>
      <c r="Z992" s="124"/>
      <c r="AA992" s="124"/>
      <c r="AB992" s="124"/>
      <c r="AC992" s="124"/>
      <c r="AD992" s="124"/>
      <c r="AE992" s="124"/>
      <c r="AF992" s="124"/>
      <c r="AG992" s="124"/>
      <c r="AH992" s="124"/>
    </row>
    <row r="993" spans="1:34" x14ac:dyDescent="0.3">
      <c r="A993" s="134" t="s">
        <v>899</v>
      </c>
      <c r="B993" s="134" t="s">
        <v>913</v>
      </c>
      <c r="C993" s="134">
        <v>130496</v>
      </c>
      <c r="D993" s="137">
        <v>44330</v>
      </c>
      <c r="E993" s="138">
        <v>202.16231096595499</v>
      </c>
      <c r="F993" s="138">
        <v>-1.0456000000000001</v>
      </c>
      <c r="G993" s="138">
        <v>-1.7598</v>
      </c>
      <c r="H993" s="138">
        <v>0.60570000000000002</v>
      </c>
      <c r="I993" s="138">
        <v>1.7039</v>
      </c>
      <c r="J993" s="138">
        <v>4.3507999999999996</v>
      </c>
      <c r="K993" s="138">
        <v>2.8574000000000002</v>
      </c>
      <c r="L993" s="138">
        <v>29.605799999999999</v>
      </c>
      <c r="M993" s="138">
        <v>40.374000000000002</v>
      </c>
      <c r="N993" s="138">
        <v>75.456800000000001</v>
      </c>
      <c r="O993" s="138">
        <v>10.479900000000001</v>
      </c>
      <c r="P993" s="138">
        <v>12.820600000000001</v>
      </c>
      <c r="Q993" s="138">
        <v>11.6637</v>
      </c>
      <c r="R993" s="138">
        <v>17.605</v>
      </c>
      <c r="S993" s="120"/>
      <c r="T993" s="123"/>
      <c r="U993" s="124"/>
      <c r="V993" s="124"/>
      <c r="W993" s="124"/>
      <c r="X993" s="124"/>
      <c r="Y993" s="124"/>
      <c r="Z993" s="124"/>
      <c r="AA993" s="124"/>
      <c r="AB993" s="124"/>
      <c r="AC993" s="124"/>
      <c r="AD993" s="124"/>
      <c r="AE993" s="124"/>
      <c r="AF993" s="124"/>
      <c r="AG993" s="124"/>
      <c r="AH993" s="124"/>
    </row>
    <row r="994" spans="1:34" x14ac:dyDescent="0.3">
      <c r="A994" s="134" t="s">
        <v>899</v>
      </c>
      <c r="B994" s="134" t="s">
        <v>914</v>
      </c>
      <c r="C994" s="134">
        <v>146772</v>
      </c>
      <c r="D994" s="137">
        <v>44330</v>
      </c>
      <c r="E994" s="138">
        <v>13.4732</v>
      </c>
      <c r="F994" s="138">
        <v>-0.43380000000000002</v>
      </c>
      <c r="G994" s="138">
        <v>-1.3775999999999999</v>
      </c>
      <c r="H994" s="138">
        <v>-0.82369999999999999</v>
      </c>
      <c r="I994" s="138">
        <v>-4.53E-2</v>
      </c>
      <c r="J994" s="138">
        <v>2.2726999999999999</v>
      </c>
      <c r="K994" s="138">
        <v>-1.0037</v>
      </c>
      <c r="L994" s="138">
        <v>19.892900000000001</v>
      </c>
      <c r="M994" s="138">
        <v>37.126199999999997</v>
      </c>
      <c r="N994" s="138">
        <v>62.672699999999999</v>
      </c>
      <c r="O994" s="138"/>
      <c r="P994" s="138"/>
      <c r="Q994" s="138">
        <v>15.0115</v>
      </c>
      <c r="R994" s="138">
        <v>19.334199999999999</v>
      </c>
      <c r="S994" s="120"/>
      <c r="T994" s="123"/>
      <c r="U994" s="124"/>
      <c r="V994" s="124"/>
      <c r="W994" s="124"/>
      <c r="X994" s="124"/>
      <c r="Y994" s="124"/>
      <c r="Z994" s="124"/>
      <c r="AA994" s="124"/>
      <c r="AB994" s="124"/>
      <c r="AC994" s="124"/>
      <c r="AD994" s="124"/>
      <c r="AE994" s="124"/>
      <c r="AF994" s="124"/>
      <c r="AG994" s="124"/>
      <c r="AH994" s="124"/>
    </row>
    <row r="995" spans="1:34" x14ac:dyDescent="0.3">
      <c r="A995" s="134" t="s">
        <v>899</v>
      </c>
      <c r="B995" s="134" t="s">
        <v>915</v>
      </c>
      <c r="C995" s="134">
        <v>146771</v>
      </c>
      <c r="D995" s="137">
        <v>44330</v>
      </c>
      <c r="E995" s="138">
        <v>13.0099</v>
      </c>
      <c r="F995" s="138">
        <v>-0.44230000000000003</v>
      </c>
      <c r="G995" s="138">
        <v>-1.3908</v>
      </c>
      <c r="H995" s="138">
        <v>-0.85499999999999998</v>
      </c>
      <c r="I995" s="138">
        <v>-0.109</v>
      </c>
      <c r="J995" s="138">
        <v>2.1273</v>
      </c>
      <c r="K995" s="138">
        <v>-1.4237</v>
      </c>
      <c r="L995" s="138">
        <v>18.883500000000002</v>
      </c>
      <c r="M995" s="138">
        <v>35.4084</v>
      </c>
      <c r="N995" s="138">
        <v>59.966299999999997</v>
      </c>
      <c r="O995" s="138"/>
      <c r="P995" s="138"/>
      <c r="Q995" s="138">
        <v>13.1389</v>
      </c>
      <c r="R995" s="138">
        <v>17.382000000000001</v>
      </c>
      <c r="S995" s="120"/>
      <c r="T995" s="123"/>
      <c r="U995" s="124"/>
      <c r="V995" s="124"/>
      <c r="W995" s="124"/>
      <c r="X995" s="124"/>
      <c r="Y995" s="124"/>
      <c r="Z995" s="124"/>
      <c r="AA995" s="124"/>
      <c r="AB995" s="124"/>
      <c r="AC995" s="124"/>
      <c r="AD995" s="124"/>
      <c r="AE995" s="124"/>
      <c r="AF995" s="124"/>
      <c r="AG995" s="124"/>
      <c r="AH995" s="124"/>
    </row>
    <row r="996" spans="1:34" x14ac:dyDescent="0.3">
      <c r="A996" s="134" t="s">
        <v>899</v>
      </c>
      <c r="B996" s="134" t="s">
        <v>916</v>
      </c>
      <c r="C996" s="134">
        <v>100349</v>
      </c>
      <c r="D996" s="137">
        <v>44330</v>
      </c>
      <c r="E996" s="138">
        <v>424.48</v>
      </c>
      <c r="F996" s="138">
        <v>-0.85950000000000004</v>
      </c>
      <c r="G996" s="138">
        <v>-1.6109</v>
      </c>
      <c r="H996" s="138">
        <v>0.15570000000000001</v>
      </c>
      <c r="I996" s="138">
        <v>2.6827000000000001</v>
      </c>
      <c r="J996" s="138">
        <v>4.6471</v>
      </c>
      <c r="K996" s="138">
        <v>3.8660999999999999</v>
      </c>
      <c r="L996" s="138">
        <v>28.202999999999999</v>
      </c>
      <c r="M996" s="138">
        <v>40.050800000000002</v>
      </c>
      <c r="N996" s="138">
        <v>68.631799999999998</v>
      </c>
      <c r="O996" s="138">
        <v>9.6670999999999996</v>
      </c>
      <c r="P996" s="138">
        <v>13.254300000000001</v>
      </c>
      <c r="Q996" s="138">
        <v>17.815000000000001</v>
      </c>
      <c r="R996" s="138">
        <v>16.6389</v>
      </c>
      <c r="S996" s="120"/>
      <c r="T996" s="123"/>
      <c r="U996" s="124"/>
      <c r="V996" s="124"/>
      <c r="W996" s="124"/>
      <c r="X996" s="124"/>
      <c r="Y996" s="124"/>
      <c r="Z996" s="124"/>
      <c r="AA996" s="124"/>
      <c r="AB996" s="124"/>
      <c r="AC996" s="124"/>
      <c r="AD996" s="124"/>
      <c r="AE996" s="124"/>
      <c r="AF996" s="124"/>
      <c r="AG996" s="124"/>
      <c r="AH996" s="124"/>
    </row>
    <row r="997" spans="1:34" x14ac:dyDescent="0.3">
      <c r="A997" s="134" t="s">
        <v>899</v>
      </c>
      <c r="B997" s="134" t="s">
        <v>917</v>
      </c>
      <c r="C997" s="134">
        <v>120596</v>
      </c>
      <c r="D997" s="137">
        <v>44330</v>
      </c>
      <c r="E997" s="138">
        <v>457.62</v>
      </c>
      <c r="F997" s="138">
        <v>-0.85580000000000001</v>
      </c>
      <c r="G997" s="138">
        <v>-1.6040000000000001</v>
      </c>
      <c r="H997" s="138">
        <v>0.16850000000000001</v>
      </c>
      <c r="I997" s="138">
        <v>2.7090000000000001</v>
      </c>
      <c r="J997" s="138">
        <v>4.7112999999999996</v>
      </c>
      <c r="K997" s="138">
        <v>4.0328999999999997</v>
      </c>
      <c r="L997" s="138">
        <v>28.6751</v>
      </c>
      <c r="M997" s="138">
        <v>40.849499999999999</v>
      </c>
      <c r="N997" s="138">
        <v>69.942099999999996</v>
      </c>
      <c r="O997" s="138">
        <v>10.5998</v>
      </c>
      <c r="P997" s="138">
        <v>14.3858</v>
      </c>
      <c r="Q997" s="138">
        <v>13.87</v>
      </c>
      <c r="R997" s="138">
        <v>17.533999999999999</v>
      </c>
      <c r="S997" s="120"/>
      <c r="T997" s="123"/>
      <c r="U997" s="124"/>
      <c r="V997" s="124"/>
      <c r="W997" s="124"/>
      <c r="X997" s="124"/>
      <c r="Y997" s="124"/>
      <c r="Z997" s="124"/>
      <c r="AA997" s="124"/>
      <c r="AB997" s="124"/>
      <c r="AC997" s="124"/>
      <c r="AD997" s="124"/>
      <c r="AE997" s="124"/>
      <c r="AF997" s="124"/>
      <c r="AG997" s="124"/>
      <c r="AH997" s="124"/>
    </row>
    <row r="998" spans="1:34" x14ac:dyDescent="0.3">
      <c r="A998" s="134" t="s">
        <v>899</v>
      </c>
      <c r="B998" s="134" t="s">
        <v>918</v>
      </c>
      <c r="C998" s="134">
        <v>118419</v>
      </c>
      <c r="D998" s="137">
        <v>44330</v>
      </c>
      <c r="E998" s="138">
        <v>63.89</v>
      </c>
      <c r="F998" s="138">
        <v>-1.0684</v>
      </c>
      <c r="G998" s="138">
        <v>-1.7529999999999999</v>
      </c>
      <c r="H998" s="138">
        <v>-0.79190000000000005</v>
      </c>
      <c r="I998" s="138">
        <v>0.61419999999999997</v>
      </c>
      <c r="J998" s="138">
        <v>2.8824000000000001</v>
      </c>
      <c r="K998" s="138">
        <v>1.3644000000000001</v>
      </c>
      <c r="L998" s="138">
        <v>22.888999999999999</v>
      </c>
      <c r="M998" s="138">
        <v>37.634599999999999</v>
      </c>
      <c r="N998" s="138">
        <v>70.600800000000007</v>
      </c>
      <c r="O998" s="138">
        <v>9.4535999999999998</v>
      </c>
      <c r="P998" s="138">
        <v>14.998799999999999</v>
      </c>
      <c r="Q998" s="138">
        <v>13.0984</v>
      </c>
      <c r="R998" s="138">
        <v>17.443899999999999</v>
      </c>
      <c r="S998" s="120"/>
      <c r="T998" s="123"/>
      <c r="U998" s="124"/>
      <c r="V998" s="124"/>
      <c r="W998" s="124"/>
      <c r="X998" s="124"/>
      <c r="Y998" s="124"/>
      <c r="Z998" s="124"/>
      <c r="AA998" s="124"/>
      <c r="AB998" s="124"/>
      <c r="AC998" s="124"/>
      <c r="AD998" s="124"/>
      <c r="AE998" s="124"/>
      <c r="AF998" s="124"/>
      <c r="AG998" s="124"/>
      <c r="AH998" s="124"/>
    </row>
    <row r="999" spans="1:34" x14ac:dyDescent="0.3">
      <c r="A999" s="134" t="s">
        <v>899</v>
      </c>
      <c r="B999" s="134" t="s">
        <v>919</v>
      </c>
      <c r="C999" s="134">
        <v>108596</v>
      </c>
      <c r="D999" s="137">
        <v>44330</v>
      </c>
      <c r="E999" s="138">
        <v>57.58</v>
      </c>
      <c r="F999" s="138">
        <v>-1.0823</v>
      </c>
      <c r="G999" s="138">
        <v>-1.7741</v>
      </c>
      <c r="H999" s="138">
        <v>-0.80959999999999999</v>
      </c>
      <c r="I999" s="138">
        <v>0.57640000000000002</v>
      </c>
      <c r="J999" s="138">
        <v>2.7847</v>
      </c>
      <c r="K999" s="138">
        <v>1.0707</v>
      </c>
      <c r="L999" s="138">
        <v>22.146799999999999</v>
      </c>
      <c r="M999" s="138">
        <v>36.413200000000003</v>
      </c>
      <c r="N999" s="138">
        <v>68.559700000000007</v>
      </c>
      <c r="O999" s="138">
        <v>8.1281999999999996</v>
      </c>
      <c r="P999" s="138">
        <v>13.411099999999999</v>
      </c>
      <c r="Q999" s="138">
        <v>11.738300000000001</v>
      </c>
      <c r="R999" s="138">
        <v>16.032399999999999</v>
      </c>
      <c r="S999" s="120"/>
      <c r="T999" s="123"/>
      <c r="U999" s="124"/>
      <c r="V999" s="124"/>
      <c r="W999" s="124"/>
      <c r="X999" s="124"/>
      <c r="Y999" s="124"/>
      <c r="Z999" s="124"/>
      <c r="AA999" s="124"/>
      <c r="AB999" s="124"/>
      <c r="AC999" s="124"/>
      <c r="AD999" s="124"/>
      <c r="AE999" s="124"/>
      <c r="AF999" s="124"/>
      <c r="AG999" s="124"/>
      <c r="AH999" s="124"/>
    </row>
    <row r="1000" spans="1:34" x14ac:dyDescent="0.3">
      <c r="A1000" s="134" t="s">
        <v>899</v>
      </c>
      <c r="B1000" s="134" t="s">
        <v>920</v>
      </c>
      <c r="C1000" s="134">
        <v>106144</v>
      </c>
      <c r="D1000" s="137">
        <v>44330</v>
      </c>
      <c r="E1000" s="138">
        <v>43.05</v>
      </c>
      <c r="F1000" s="138">
        <v>-0.875</v>
      </c>
      <c r="G1000" s="138">
        <v>-1.9361999999999999</v>
      </c>
      <c r="H1000" s="138">
        <v>-1.1935</v>
      </c>
      <c r="I1000" s="138">
        <v>-0.96619999999999995</v>
      </c>
      <c r="J1000" s="138">
        <v>0.65469999999999995</v>
      </c>
      <c r="K1000" s="138">
        <v>-3.9706000000000001</v>
      </c>
      <c r="L1000" s="138">
        <v>15.322800000000001</v>
      </c>
      <c r="M1000" s="138">
        <v>27.669</v>
      </c>
      <c r="N1000" s="138">
        <v>50.4193</v>
      </c>
      <c r="O1000" s="138">
        <v>8.9069000000000003</v>
      </c>
      <c r="P1000" s="138">
        <v>14.0641</v>
      </c>
      <c r="Q1000" s="138">
        <v>11.1812</v>
      </c>
      <c r="R1000" s="138">
        <v>15.0875</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34" t="s">
        <v>899</v>
      </c>
      <c r="B1001" s="134" t="s">
        <v>921</v>
      </c>
      <c r="C1001" s="134">
        <v>120357</v>
      </c>
      <c r="D1001" s="137">
        <v>44330</v>
      </c>
      <c r="E1001" s="138">
        <v>48.42</v>
      </c>
      <c r="F1001" s="138">
        <v>-0.86</v>
      </c>
      <c r="G1001" s="138">
        <v>-1.9241999999999999</v>
      </c>
      <c r="H1001" s="138">
        <v>-1.1837</v>
      </c>
      <c r="I1001" s="138">
        <v>-0.92079999999999995</v>
      </c>
      <c r="J1001" s="138">
        <v>0.77</v>
      </c>
      <c r="K1001" s="138">
        <v>-3.6417999999999999</v>
      </c>
      <c r="L1001" s="138">
        <v>16.143000000000001</v>
      </c>
      <c r="M1001" s="138">
        <v>29.0168</v>
      </c>
      <c r="N1001" s="138">
        <v>52.503900000000002</v>
      </c>
      <c r="O1001" s="138">
        <v>10.2623</v>
      </c>
      <c r="P1001" s="138">
        <v>15.6952</v>
      </c>
      <c r="Q1001" s="138">
        <v>16.220500000000001</v>
      </c>
      <c r="R1001" s="138">
        <v>16.484999999999999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34" t="s">
        <v>899</v>
      </c>
      <c r="B1002" s="134" t="s">
        <v>922</v>
      </c>
      <c r="C1002" s="134">
        <v>103234</v>
      </c>
      <c r="D1002" s="137">
        <v>44330</v>
      </c>
      <c r="E1002" s="138">
        <v>163.47399999999999</v>
      </c>
      <c r="F1002" s="138">
        <v>-0.99860000000000004</v>
      </c>
      <c r="G1002" s="138">
        <v>-1.8315999999999999</v>
      </c>
      <c r="H1002" s="138">
        <v>-1.1142000000000001</v>
      </c>
      <c r="I1002" s="138">
        <v>-0.58620000000000005</v>
      </c>
      <c r="J1002" s="138">
        <v>0.93600000000000005</v>
      </c>
      <c r="K1002" s="138">
        <v>1.1809000000000001</v>
      </c>
      <c r="L1002" s="138">
        <v>20.607600000000001</v>
      </c>
      <c r="M1002" s="138">
        <v>33.438400000000001</v>
      </c>
      <c r="N1002" s="138">
        <v>59.519500000000001</v>
      </c>
      <c r="O1002" s="138">
        <v>12.4091</v>
      </c>
      <c r="P1002" s="138">
        <v>15.2658</v>
      </c>
      <c r="Q1002" s="138">
        <v>18.226600000000001</v>
      </c>
      <c r="R1002" s="138">
        <v>19.377500000000001</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34" t="s">
        <v>899</v>
      </c>
      <c r="B1003" s="134" t="s">
        <v>923</v>
      </c>
      <c r="C1003" s="134">
        <v>120158</v>
      </c>
      <c r="D1003" s="137">
        <v>44330</v>
      </c>
      <c r="E1003" s="138">
        <v>178.80600000000001</v>
      </c>
      <c r="F1003" s="138">
        <v>-0.99229999999999996</v>
      </c>
      <c r="G1003" s="138">
        <v>-1.8224</v>
      </c>
      <c r="H1003" s="138">
        <v>-1.0919000000000001</v>
      </c>
      <c r="I1003" s="138">
        <v>-0.54179999999999995</v>
      </c>
      <c r="J1003" s="138">
        <v>1.0363</v>
      </c>
      <c r="K1003" s="138">
        <v>1.4911000000000001</v>
      </c>
      <c r="L1003" s="138">
        <v>21.334599999999998</v>
      </c>
      <c r="M1003" s="138">
        <v>34.634999999999998</v>
      </c>
      <c r="N1003" s="138">
        <v>61.431199999999997</v>
      </c>
      <c r="O1003" s="138">
        <v>13.6608</v>
      </c>
      <c r="P1003" s="138">
        <v>16.665299999999998</v>
      </c>
      <c r="Q1003" s="138">
        <v>16.235800000000001</v>
      </c>
      <c r="R1003" s="138">
        <v>20.7288</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34" t="s">
        <v>899</v>
      </c>
      <c r="B1004" s="134" t="s">
        <v>924</v>
      </c>
      <c r="C1004" s="134">
        <v>119397</v>
      </c>
      <c r="D1004" s="137">
        <v>44330</v>
      </c>
      <c r="E1004" s="138">
        <v>62.344999999999999</v>
      </c>
      <c r="F1004" s="138">
        <v>-0.30859999999999999</v>
      </c>
      <c r="G1004" s="138">
        <v>-1.0773999999999999</v>
      </c>
      <c r="H1004" s="138">
        <v>-0.79249999999999998</v>
      </c>
      <c r="I1004" s="138">
        <v>0.70909999999999995</v>
      </c>
      <c r="J1004" s="138">
        <v>1.6368</v>
      </c>
      <c r="K1004" s="138">
        <v>1.2538</v>
      </c>
      <c r="L1004" s="138">
        <v>15.470800000000001</v>
      </c>
      <c r="M1004" s="138">
        <v>26.970400000000001</v>
      </c>
      <c r="N1004" s="138">
        <v>49.838999999999999</v>
      </c>
      <c r="O1004" s="138">
        <v>6.1466000000000003</v>
      </c>
      <c r="P1004" s="138">
        <v>12.4693</v>
      </c>
      <c r="Q1004" s="138">
        <v>13.5421</v>
      </c>
      <c r="R1004" s="138">
        <v>15.3756</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34" t="s">
        <v>899</v>
      </c>
      <c r="B1005" s="134" t="s">
        <v>925</v>
      </c>
      <c r="C1005" s="134">
        <v>118049</v>
      </c>
      <c r="D1005" s="137">
        <v>44330</v>
      </c>
      <c r="E1005" s="138">
        <v>58.491</v>
      </c>
      <c r="F1005" s="138">
        <v>-0.31359999999999999</v>
      </c>
      <c r="G1005" s="138">
        <v>-1.0840000000000001</v>
      </c>
      <c r="H1005" s="138">
        <v>-0.80889999999999995</v>
      </c>
      <c r="I1005" s="138">
        <v>0.67469999999999997</v>
      </c>
      <c r="J1005" s="138">
        <v>1.5591999999999999</v>
      </c>
      <c r="K1005" s="138">
        <v>1.0328999999999999</v>
      </c>
      <c r="L1005" s="138">
        <v>14.979100000000001</v>
      </c>
      <c r="M1005" s="138">
        <v>26.150600000000001</v>
      </c>
      <c r="N1005" s="138">
        <v>48.533499999999997</v>
      </c>
      <c r="O1005" s="138">
        <v>5.2552000000000003</v>
      </c>
      <c r="P1005" s="138">
        <v>11.554600000000001</v>
      </c>
      <c r="Q1005" s="138">
        <v>12.5063</v>
      </c>
      <c r="R1005" s="138">
        <v>14.399100000000001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34" t="s">
        <v>899</v>
      </c>
      <c r="B1006" s="134" t="s">
        <v>926</v>
      </c>
      <c r="C1006" s="134">
        <v>133710</v>
      </c>
      <c r="D1006" s="137">
        <v>44330</v>
      </c>
      <c r="E1006" s="138">
        <v>21.063800000000001</v>
      </c>
      <c r="F1006" s="138">
        <v>-0.69399999999999995</v>
      </c>
      <c r="G1006" s="138">
        <v>-1.3492999999999999</v>
      </c>
      <c r="H1006" s="138">
        <v>-0.96009999999999995</v>
      </c>
      <c r="I1006" s="138">
        <v>-0.67810000000000004</v>
      </c>
      <c r="J1006" s="138">
        <v>0.97940000000000005</v>
      </c>
      <c r="K1006" s="138">
        <v>0.58260000000000001</v>
      </c>
      <c r="L1006" s="138">
        <v>16.634899999999998</v>
      </c>
      <c r="M1006" s="138">
        <v>32.141800000000003</v>
      </c>
      <c r="N1006" s="138">
        <v>56.311799999999998</v>
      </c>
      <c r="O1006" s="138">
        <v>10.5099</v>
      </c>
      <c r="P1006" s="138">
        <v>16.601099999999999</v>
      </c>
      <c r="Q1006" s="138">
        <v>12.7256</v>
      </c>
      <c r="R1006" s="138">
        <v>19.341699999999999</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34" t="s">
        <v>899</v>
      </c>
      <c r="B1007" s="134" t="s">
        <v>927</v>
      </c>
      <c r="C1007" s="134">
        <v>133711</v>
      </c>
      <c r="D1007" s="137">
        <v>44330</v>
      </c>
      <c r="E1007" s="138">
        <v>19.399100000000001</v>
      </c>
      <c r="F1007" s="138">
        <v>-0.70279999999999998</v>
      </c>
      <c r="G1007" s="138">
        <v>-1.3627</v>
      </c>
      <c r="H1007" s="138">
        <v>-0.99170000000000003</v>
      </c>
      <c r="I1007" s="138">
        <v>-0.7409</v>
      </c>
      <c r="J1007" s="138">
        <v>0.83689999999999998</v>
      </c>
      <c r="K1007" s="138">
        <v>0.1709</v>
      </c>
      <c r="L1007" s="138">
        <v>15.714700000000001</v>
      </c>
      <c r="M1007" s="138">
        <v>30.594999999999999</v>
      </c>
      <c r="N1007" s="138">
        <v>53.820700000000002</v>
      </c>
      <c r="O1007" s="138">
        <v>8.9382999999999999</v>
      </c>
      <c r="P1007" s="138">
        <v>14.891400000000001</v>
      </c>
      <c r="Q1007" s="138">
        <v>11.2431</v>
      </c>
      <c r="R1007" s="138">
        <v>17.5608</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34" t="s">
        <v>899</v>
      </c>
      <c r="B1008" s="134" t="s">
        <v>928</v>
      </c>
      <c r="C1008" s="134">
        <v>147840</v>
      </c>
      <c r="D1008" s="137">
        <v>44330</v>
      </c>
      <c r="E1008" s="138">
        <v>13.754799999999999</v>
      </c>
      <c r="F1008" s="138">
        <v>-1.0396000000000001</v>
      </c>
      <c r="G1008" s="138">
        <v>-1.8109999999999999</v>
      </c>
      <c r="H1008" s="138">
        <v>-0.25159999999999999</v>
      </c>
      <c r="I1008" s="138">
        <v>1.5391999999999999</v>
      </c>
      <c r="J1008" s="138">
        <v>3.8435000000000001</v>
      </c>
      <c r="K1008" s="138">
        <v>3.8121999999999998</v>
      </c>
      <c r="L1008" s="138">
        <v>27.9862</v>
      </c>
      <c r="M1008" s="138">
        <v>40.970799999999997</v>
      </c>
      <c r="N1008" s="138">
        <v>68.899000000000001</v>
      </c>
      <c r="O1008" s="138"/>
      <c r="P1008" s="138"/>
      <c r="Q1008" s="138">
        <v>26.145</v>
      </c>
      <c r="R1008" s="138"/>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34" t="s">
        <v>899</v>
      </c>
      <c r="B1009" s="134" t="s">
        <v>929</v>
      </c>
      <c r="C1009" s="134">
        <v>147843</v>
      </c>
      <c r="D1009" s="137">
        <v>44330</v>
      </c>
      <c r="E1009" s="138">
        <v>13.4175</v>
      </c>
      <c r="F1009" s="138">
        <v>-1.0502</v>
      </c>
      <c r="G1009" s="138">
        <v>-1.8263</v>
      </c>
      <c r="H1009" s="138">
        <v>-0.28910000000000002</v>
      </c>
      <c r="I1009" s="138">
        <v>1.4648000000000001</v>
      </c>
      <c r="J1009" s="138">
        <v>3.6764999999999999</v>
      </c>
      <c r="K1009" s="138">
        <v>3.3275999999999999</v>
      </c>
      <c r="L1009" s="138">
        <v>26.8171</v>
      </c>
      <c r="M1009" s="138">
        <v>39.031399999999998</v>
      </c>
      <c r="N1009" s="138">
        <v>65.785300000000007</v>
      </c>
      <c r="O1009" s="138"/>
      <c r="P1009" s="138"/>
      <c r="Q1009" s="138">
        <v>23.883700000000001</v>
      </c>
      <c r="R1009" s="138"/>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34" t="s">
        <v>899</v>
      </c>
      <c r="B1010" s="134" t="s">
        <v>930</v>
      </c>
      <c r="C1010" s="134">
        <v>118834</v>
      </c>
      <c r="D1010" s="137">
        <v>44330</v>
      </c>
      <c r="E1010" s="138">
        <v>86.762</v>
      </c>
      <c r="F1010" s="138">
        <v>-0.76290000000000002</v>
      </c>
      <c r="G1010" s="138">
        <v>-1.6559999999999999</v>
      </c>
      <c r="H1010" s="138">
        <v>-1.1462000000000001</v>
      </c>
      <c r="I1010" s="138">
        <v>0.879</v>
      </c>
      <c r="J1010" s="138">
        <v>3.6248999999999998</v>
      </c>
      <c r="K1010" s="138">
        <v>1.5329999999999999</v>
      </c>
      <c r="L1010" s="138">
        <v>25.315200000000001</v>
      </c>
      <c r="M1010" s="138">
        <v>42.438299999999998</v>
      </c>
      <c r="N1010" s="138">
        <v>76.675899999999999</v>
      </c>
      <c r="O1010" s="138">
        <v>18.165099999999999</v>
      </c>
      <c r="P1010" s="138">
        <v>21.6645</v>
      </c>
      <c r="Q1010" s="138">
        <v>24.329799999999999</v>
      </c>
      <c r="R1010" s="138">
        <v>27.3142</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34" t="s">
        <v>899</v>
      </c>
      <c r="B1011" s="134" t="s">
        <v>931</v>
      </c>
      <c r="C1011" s="134">
        <v>112932</v>
      </c>
      <c r="D1011" s="137">
        <v>44330</v>
      </c>
      <c r="E1011" s="138">
        <v>80.265000000000001</v>
      </c>
      <c r="F1011" s="138">
        <v>-0.76770000000000005</v>
      </c>
      <c r="G1011" s="138">
        <v>-1.6625000000000001</v>
      </c>
      <c r="H1011" s="138">
        <v>-1.1636</v>
      </c>
      <c r="I1011" s="138">
        <v>0.84299999999999997</v>
      </c>
      <c r="J1011" s="138">
        <v>3.5369999999999999</v>
      </c>
      <c r="K1011" s="138">
        <v>1.2693000000000001</v>
      </c>
      <c r="L1011" s="138">
        <v>24.6525</v>
      </c>
      <c r="M1011" s="138">
        <v>41.316600000000001</v>
      </c>
      <c r="N1011" s="138">
        <v>74.816000000000003</v>
      </c>
      <c r="O1011" s="138">
        <v>17.03</v>
      </c>
      <c r="P1011" s="138">
        <v>20.5977</v>
      </c>
      <c r="Q1011" s="138">
        <v>21.151700000000002</v>
      </c>
      <c r="R1011" s="138">
        <v>26.021699999999999</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34" t="s">
        <v>899</v>
      </c>
      <c r="B1012" s="134" t="s">
        <v>932</v>
      </c>
      <c r="C1012" s="134">
        <v>147704</v>
      </c>
      <c r="D1012" s="137">
        <v>44330</v>
      </c>
      <c r="E1012" s="138">
        <v>13.5238</v>
      </c>
      <c r="F1012" s="138">
        <v>-0.29339999999999999</v>
      </c>
      <c r="G1012" s="138">
        <v>-1.43</v>
      </c>
      <c r="H1012" s="138">
        <v>-1.2630999999999999</v>
      </c>
      <c r="I1012" s="138">
        <v>-0.78639999999999999</v>
      </c>
      <c r="J1012" s="138">
        <v>1.5833999999999999</v>
      </c>
      <c r="K1012" s="138">
        <v>-0.28899999999999998</v>
      </c>
      <c r="L1012" s="138">
        <v>22.4039</v>
      </c>
      <c r="M1012" s="138">
        <v>41.262900000000002</v>
      </c>
      <c r="N1012" s="138">
        <v>62.745199999999997</v>
      </c>
      <c r="O1012" s="138"/>
      <c r="P1012" s="138"/>
      <c r="Q1012" s="138">
        <v>21.120899999999999</v>
      </c>
      <c r="R1012" s="138"/>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34" t="s">
        <v>899</v>
      </c>
      <c r="B1013" s="134" t="s">
        <v>933</v>
      </c>
      <c r="C1013" s="134">
        <v>147701</v>
      </c>
      <c r="D1013" s="137">
        <v>44330</v>
      </c>
      <c r="E1013" s="138">
        <v>13.1547</v>
      </c>
      <c r="F1013" s="138">
        <v>-0.3024</v>
      </c>
      <c r="G1013" s="138">
        <v>-1.4437</v>
      </c>
      <c r="H1013" s="138">
        <v>-1.2943</v>
      </c>
      <c r="I1013" s="138">
        <v>-0.85089999999999999</v>
      </c>
      <c r="J1013" s="138">
        <v>1.4177999999999999</v>
      </c>
      <c r="K1013" s="138">
        <v>-0.72899999999999998</v>
      </c>
      <c r="L1013" s="138">
        <v>21.3477</v>
      </c>
      <c r="M1013" s="138">
        <v>39.421500000000002</v>
      </c>
      <c r="N1013" s="138">
        <v>59.877200000000002</v>
      </c>
      <c r="O1013" s="138"/>
      <c r="P1013" s="138"/>
      <c r="Q1013" s="138">
        <v>19.011900000000001</v>
      </c>
      <c r="R1013" s="138"/>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34" t="s">
        <v>899</v>
      </c>
      <c r="B1014" s="134" t="s">
        <v>2021</v>
      </c>
      <c r="C1014" s="134">
        <v>135677</v>
      </c>
      <c r="D1014" s="137">
        <v>44330</v>
      </c>
      <c r="E1014" s="138">
        <v>21.502199999999998</v>
      </c>
      <c r="F1014" s="138">
        <v>-0.66659999999999997</v>
      </c>
      <c r="G1014" s="138">
        <v>-1.6692</v>
      </c>
      <c r="H1014" s="138">
        <v>-1.1519999999999999</v>
      </c>
      <c r="I1014" s="138">
        <v>0.25740000000000002</v>
      </c>
      <c r="J1014" s="138">
        <v>3.1736</v>
      </c>
      <c r="K1014" s="138">
        <v>2.9784000000000002</v>
      </c>
      <c r="L1014" s="138">
        <v>25.4694</v>
      </c>
      <c r="M1014" s="138">
        <v>40.033900000000003</v>
      </c>
      <c r="N1014" s="138">
        <v>66.802700000000002</v>
      </c>
      <c r="O1014" s="138">
        <v>11.518800000000001</v>
      </c>
      <c r="P1014" s="138">
        <v>14.852</v>
      </c>
      <c r="Q1014" s="138">
        <v>15.116300000000001</v>
      </c>
      <c r="R1014" s="138">
        <v>17.658899999999999</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34" t="s">
        <v>899</v>
      </c>
      <c r="B1015" s="134" t="s">
        <v>2022</v>
      </c>
      <c r="C1015" s="134">
        <v>135678</v>
      </c>
      <c r="D1015" s="137">
        <v>44330</v>
      </c>
      <c r="E1015" s="138">
        <v>19.4894</v>
      </c>
      <c r="F1015" s="138">
        <v>-0.67779999999999996</v>
      </c>
      <c r="G1015" s="138">
        <v>-1.6854</v>
      </c>
      <c r="H1015" s="138">
        <v>-1.1923999999999999</v>
      </c>
      <c r="I1015" s="138">
        <v>0.17369999999999999</v>
      </c>
      <c r="J1015" s="138">
        <v>2.9796</v>
      </c>
      <c r="K1015" s="138">
        <v>2.4091999999999998</v>
      </c>
      <c r="L1015" s="138">
        <v>24.146599999999999</v>
      </c>
      <c r="M1015" s="138">
        <v>37.805399999999999</v>
      </c>
      <c r="N1015" s="138">
        <v>63.350900000000003</v>
      </c>
      <c r="O1015" s="138">
        <v>9.4383999999999997</v>
      </c>
      <c r="P1015" s="138">
        <v>12.8094</v>
      </c>
      <c r="Q1015" s="138">
        <v>13.054500000000001</v>
      </c>
      <c r="R1015" s="138">
        <v>15.412100000000001</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34" t="s">
        <v>899</v>
      </c>
      <c r="B1016" s="134" t="s">
        <v>934</v>
      </c>
      <c r="C1016" s="134">
        <v>100380</v>
      </c>
      <c r="D1016" s="137">
        <v>44330</v>
      </c>
      <c r="E1016" s="138">
        <v>671.23889999999994</v>
      </c>
      <c r="F1016" s="138">
        <v>-0.62760000000000005</v>
      </c>
      <c r="G1016" s="138">
        <v>-1.587</v>
      </c>
      <c r="H1016" s="138">
        <v>-0.64429999999999998</v>
      </c>
      <c r="I1016" s="138">
        <v>0.31459999999999999</v>
      </c>
      <c r="J1016" s="138">
        <v>2.2829000000000002</v>
      </c>
      <c r="K1016" s="138">
        <v>-0.24740000000000001</v>
      </c>
      <c r="L1016" s="138">
        <v>20.754300000000001</v>
      </c>
      <c r="M1016" s="138">
        <v>35.198799999999999</v>
      </c>
      <c r="N1016" s="138">
        <v>68.043999999999997</v>
      </c>
      <c r="O1016" s="138">
        <v>7.3444000000000003</v>
      </c>
      <c r="P1016" s="138">
        <v>10.2821</v>
      </c>
      <c r="Q1016" s="138">
        <v>17.846499999999999</v>
      </c>
      <c r="R1016" s="138">
        <v>15.7926</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34" t="s">
        <v>899</v>
      </c>
      <c r="B1017" s="134" t="s">
        <v>935</v>
      </c>
      <c r="C1017" s="134">
        <v>118678</v>
      </c>
      <c r="D1017" s="137">
        <v>44330</v>
      </c>
      <c r="E1017" s="138">
        <v>706.45540000000005</v>
      </c>
      <c r="F1017" s="138">
        <v>-0.62509999999999999</v>
      </c>
      <c r="G1017" s="138">
        <v>-1.5831999999999999</v>
      </c>
      <c r="H1017" s="138">
        <v>-0.63490000000000002</v>
      </c>
      <c r="I1017" s="138">
        <v>0.33389999999999997</v>
      </c>
      <c r="J1017" s="138">
        <v>2.3273999999999999</v>
      </c>
      <c r="K1017" s="138">
        <v>-0.1186</v>
      </c>
      <c r="L1017" s="138">
        <v>21.071300000000001</v>
      </c>
      <c r="M1017" s="138">
        <v>35.729500000000002</v>
      </c>
      <c r="N1017" s="138">
        <v>68.894300000000001</v>
      </c>
      <c r="O1017" s="138">
        <v>7.9237000000000002</v>
      </c>
      <c r="P1017" s="138">
        <v>10.9512</v>
      </c>
      <c r="Q1017" s="138">
        <v>12.0786</v>
      </c>
      <c r="R1017" s="138">
        <v>16.404699999999998</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34" t="s">
        <v>899</v>
      </c>
      <c r="B1018" s="134" t="s">
        <v>936</v>
      </c>
      <c r="C1018" s="134">
        <v>111381</v>
      </c>
      <c r="D1018" s="137">
        <v>44330</v>
      </c>
      <c r="E1018" s="138">
        <v>145.68</v>
      </c>
      <c r="F1018" s="138">
        <v>-0.54610000000000003</v>
      </c>
      <c r="G1018" s="138">
        <v>-1.4277</v>
      </c>
      <c r="H1018" s="138">
        <v>-0.95860000000000001</v>
      </c>
      <c r="I1018" s="138">
        <v>-0.10970000000000001</v>
      </c>
      <c r="J1018" s="138">
        <v>2.8233000000000001</v>
      </c>
      <c r="K1018" s="138">
        <v>0.6633</v>
      </c>
      <c r="L1018" s="138">
        <v>22.420200000000001</v>
      </c>
      <c r="M1018" s="138">
        <v>38.124600000000001</v>
      </c>
      <c r="N1018" s="138">
        <v>65.846999999999994</v>
      </c>
      <c r="O1018" s="138">
        <v>9.8175000000000008</v>
      </c>
      <c r="P1018" s="138">
        <v>16.2639</v>
      </c>
      <c r="Q1018" s="138">
        <v>23.879799999999999</v>
      </c>
      <c r="R1018" s="138">
        <v>21.500900000000001</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34" t="s">
        <v>899</v>
      </c>
      <c r="B1019" s="134" t="s">
        <v>937</v>
      </c>
      <c r="C1019" s="134">
        <v>119441</v>
      </c>
      <c r="D1019" s="137">
        <v>44330</v>
      </c>
      <c r="E1019" s="138">
        <v>157.97</v>
      </c>
      <c r="F1019" s="138">
        <v>-0.54149999999999998</v>
      </c>
      <c r="G1019" s="138">
        <v>-1.4228000000000001</v>
      </c>
      <c r="H1019" s="138">
        <v>-0.94059999999999999</v>
      </c>
      <c r="I1019" s="138">
        <v>-7.5899999999999995E-2</v>
      </c>
      <c r="J1019" s="138">
        <v>2.9188000000000001</v>
      </c>
      <c r="K1019" s="138">
        <v>0.93930000000000002</v>
      </c>
      <c r="L1019" s="138">
        <v>23.0871</v>
      </c>
      <c r="M1019" s="138">
        <v>39.266500000000001</v>
      </c>
      <c r="N1019" s="138">
        <v>67.678600000000003</v>
      </c>
      <c r="O1019" s="138">
        <v>11.0427</v>
      </c>
      <c r="P1019" s="138">
        <v>17.5532</v>
      </c>
      <c r="Q1019" s="138">
        <v>20.051500000000001</v>
      </c>
      <c r="R1019" s="138">
        <v>22.8626</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34" t="s">
        <v>899</v>
      </c>
      <c r="B1020" s="134" t="s">
        <v>938</v>
      </c>
      <c r="C1020" s="134">
        <v>104513</v>
      </c>
      <c r="D1020" s="137">
        <v>44330</v>
      </c>
      <c r="E1020" s="138">
        <v>56.0959</v>
      </c>
      <c r="F1020" s="138">
        <v>-1.2588999999999999</v>
      </c>
      <c r="G1020" s="138">
        <v>-2.3624000000000001</v>
      </c>
      <c r="H1020" s="138">
        <v>0.23350000000000001</v>
      </c>
      <c r="I1020" s="138">
        <v>4.0319000000000003</v>
      </c>
      <c r="J1020" s="138">
        <v>7.4341999999999997</v>
      </c>
      <c r="K1020" s="138">
        <v>11.9308</v>
      </c>
      <c r="L1020" s="138">
        <v>34.140999999999998</v>
      </c>
      <c r="M1020" s="138">
        <v>39.046700000000001</v>
      </c>
      <c r="N1020" s="138">
        <v>60.977699999999999</v>
      </c>
      <c r="O1020" s="138">
        <v>14.178599999999999</v>
      </c>
      <c r="P1020" s="138">
        <v>15.370799999999999</v>
      </c>
      <c r="Q1020" s="138">
        <v>12.6914</v>
      </c>
      <c r="R1020" s="138">
        <v>27.630600000000001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34" t="s">
        <v>899</v>
      </c>
      <c r="B1021" s="134" t="s">
        <v>939</v>
      </c>
      <c r="C1021" s="134">
        <v>120826</v>
      </c>
      <c r="D1021" s="137">
        <v>44330</v>
      </c>
      <c r="E1021" s="138">
        <v>57.558500000000002</v>
      </c>
      <c r="F1021" s="138">
        <v>-1.2495000000000001</v>
      </c>
      <c r="G1021" s="138">
        <v>-2.3485</v>
      </c>
      <c r="H1021" s="138">
        <v>0.26650000000000001</v>
      </c>
      <c r="I1021" s="138">
        <v>4.1075999999999997</v>
      </c>
      <c r="J1021" s="138">
        <v>7.5885999999999996</v>
      </c>
      <c r="K1021" s="138">
        <v>12.4499</v>
      </c>
      <c r="L1021" s="138">
        <v>34.992800000000003</v>
      </c>
      <c r="M1021" s="138">
        <v>40.004800000000003</v>
      </c>
      <c r="N1021" s="138">
        <v>62.134300000000003</v>
      </c>
      <c r="O1021" s="138">
        <v>14.730600000000001</v>
      </c>
      <c r="P1021" s="138">
        <v>15.7098</v>
      </c>
      <c r="Q1021" s="138">
        <v>17.9132</v>
      </c>
      <c r="R1021" s="138">
        <v>28.1782</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34" t="s">
        <v>899</v>
      </c>
      <c r="B1022" s="134" t="s">
        <v>1908</v>
      </c>
      <c r="C1022" s="134">
        <v>119721</v>
      </c>
      <c r="D1022" s="137">
        <v>44330</v>
      </c>
      <c r="E1022" s="138">
        <v>310.73770000000002</v>
      </c>
      <c r="F1022" s="138">
        <v>-0.62029999999999996</v>
      </c>
      <c r="G1022" s="138">
        <v>-1.2793000000000001</v>
      </c>
      <c r="H1022" s="138">
        <v>-0.1181</v>
      </c>
      <c r="I1022" s="138">
        <v>2.0893000000000002</v>
      </c>
      <c r="J1022" s="138">
        <v>4.7648999999999999</v>
      </c>
      <c r="K1022" s="138">
        <v>1.5951</v>
      </c>
      <c r="L1022" s="138">
        <v>26.611000000000001</v>
      </c>
      <c r="M1022" s="138">
        <v>39.7376</v>
      </c>
      <c r="N1022" s="138">
        <v>70.894199999999998</v>
      </c>
      <c r="O1022" s="138">
        <v>12.313599999999999</v>
      </c>
      <c r="P1022" s="138">
        <v>14.574999999999999</v>
      </c>
      <c r="Q1022" s="138">
        <v>16.171099999999999</v>
      </c>
      <c r="R1022" s="138">
        <v>19.1235</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34" t="s">
        <v>899</v>
      </c>
      <c r="B1023" s="134" t="s">
        <v>1990</v>
      </c>
      <c r="C1023" s="134">
        <v>119720</v>
      </c>
      <c r="D1023" s="137">
        <v>44330</v>
      </c>
      <c r="E1023" s="138">
        <v>196.73011408856701</v>
      </c>
      <c r="F1023" s="138">
        <v>-0.62039999999999995</v>
      </c>
      <c r="G1023" s="138">
        <v>-1.2794000000000001</v>
      </c>
      <c r="H1023" s="138">
        <v>-0.1181</v>
      </c>
      <c r="I1023" s="138">
        <v>2.0893000000000002</v>
      </c>
      <c r="J1023" s="138">
        <v>4.7649999999999997</v>
      </c>
      <c r="K1023" s="138">
        <v>1.5955999999999999</v>
      </c>
      <c r="L1023" s="138">
        <v>26.602699999999999</v>
      </c>
      <c r="M1023" s="138">
        <v>39.734900000000003</v>
      </c>
      <c r="N1023" s="138">
        <v>70.897300000000001</v>
      </c>
      <c r="O1023" s="138">
        <v>12.315799999999999</v>
      </c>
      <c r="P1023" s="138">
        <v>14.5722</v>
      </c>
      <c r="Q1023" s="138">
        <v>16.182500000000001</v>
      </c>
      <c r="R1023" s="138">
        <v>19.125800000000002</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34" t="s">
        <v>899</v>
      </c>
      <c r="B1024" s="134" t="s">
        <v>1909</v>
      </c>
      <c r="C1024" s="134">
        <v>103024</v>
      </c>
      <c r="D1024" s="137">
        <v>44330</v>
      </c>
      <c r="E1024" s="138">
        <v>437.113313121315</v>
      </c>
      <c r="F1024" s="138">
        <v>-0.62409999999999999</v>
      </c>
      <c r="G1024" s="138">
        <v>-1.2849999999999999</v>
      </c>
      <c r="H1024" s="138">
        <v>-0.13150000000000001</v>
      </c>
      <c r="I1024" s="138">
        <v>2.0619000000000001</v>
      </c>
      <c r="J1024" s="138">
        <v>4.7027999999999999</v>
      </c>
      <c r="K1024" s="138">
        <v>1.4151</v>
      </c>
      <c r="L1024" s="138">
        <v>26.1526</v>
      </c>
      <c r="M1024" s="138">
        <v>39.009900000000002</v>
      </c>
      <c r="N1024" s="138">
        <v>69.704099999999997</v>
      </c>
      <c r="O1024" s="138">
        <v>11.5259</v>
      </c>
      <c r="P1024" s="138">
        <v>13.8163</v>
      </c>
      <c r="Q1024" s="138">
        <v>14.321099999999999</v>
      </c>
      <c r="R1024" s="138">
        <v>18.325299999999999</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34" t="s">
        <v>899</v>
      </c>
      <c r="B1025" s="134" t="s">
        <v>1991</v>
      </c>
      <c r="C1025" s="134">
        <v>101530</v>
      </c>
      <c r="D1025" s="137">
        <v>44330</v>
      </c>
      <c r="E1025" s="138">
        <v>445.59022093351399</v>
      </c>
      <c r="F1025" s="138">
        <v>-0.62409999999999999</v>
      </c>
      <c r="G1025" s="138">
        <v>-1.2849999999999999</v>
      </c>
      <c r="H1025" s="138">
        <v>-0.13150000000000001</v>
      </c>
      <c r="I1025" s="138">
        <v>2.0619000000000001</v>
      </c>
      <c r="J1025" s="138">
        <v>4.7027999999999999</v>
      </c>
      <c r="K1025" s="138">
        <v>1.4142999999999999</v>
      </c>
      <c r="L1025" s="138">
        <v>26.151499999999999</v>
      </c>
      <c r="M1025" s="138">
        <v>39.008800000000001</v>
      </c>
      <c r="N1025" s="138">
        <v>69.701899999999995</v>
      </c>
      <c r="O1025" s="138">
        <v>11.529299999999999</v>
      </c>
      <c r="P1025" s="138">
        <v>13.818099999999999</v>
      </c>
      <c r="Q1025" s="138">
        <v>14.398899999999999</v>
      </c>
      <c r="R1025" s="138">
        <v>18.329899999999999</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34" t="s">
        <v>899</v>
      </c>
      <c r="B1026" s="134" t="s">
        <v>940</v>
      </c>
      <c r="C1026" s="134">
        <v>105001</v>
      </c>
      <c r="D1026" s="137">
        <v>44330</v>
      </c>
      <c r="E1026" s="138">
        <v>43.036799999999999</v>
      </c>
      <c r="F1026" s="138">
        <v>-0.48830000000000001</v>
      </c>
      <c r="G1026" s="138">
        <v>-1.5284</v>
      </c>
      <c r="H1026" s="138">
        <v>-0.95350000000000001</v>
      </c>
      <c r="I1026" s="138">
        <v>-0.50560000000000005</v>
      </c>
      <c r="J1026" s="138">
        <v>0.3584</v>
      </c>
      <c r="K1026" s="138">
        <v>-2.1766000000000001</v>
      </c>
      <c r="L1026" s="138">
        <v>19.424900000000001</v>
      </c>
      <c r="M1026" s="138">
        <v>30.0563</v>
      </c>
      <c r="N1026" s="138">
        <v>58.116</v>
      </c>
      <c r="O1026" s="138">
        <v>8.6092999999999993</v>
      </c>
      <c r="P1026" s="138">
        <v>14.306100000000001</v>
      </c>
      <c r="Q1026" s="138">
        <v>10.8094</v>
      </c>
      <c r="R1026" s="138">
        <v>14.144399999999999</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34" t="s">
        <v>899</v>
      </c>
      <c r="B1027" s="134" t="s">
        <v>941</v>
      </c>
      <c r="C1027" s="134">
        <v>119566</v>
      </c>
      <c r="D1027" s="137">
        <v>44330</v>
      </c>
      <c r="E1027" s="138">
        <v>46.169600000000003</v>
      </c>
      <c r="F1027" s="138">
        <v>-0.48130000000000001</v>
      </c>
      <c r="G1027" s="138">
        <v>-1.5183</v>
      </c>
      <c r="H1027" s="138">
        <v>-0.92930000000000001</v>
      </c>
      <c r="I1027" s="138">
        <v>-0.45660000000000001</v>
      </c>
      <c r="J1027" s="138">
        <v>0.4703</v>
      </c>
      <c r="K1027" s="138">
        <v>-1.8825000000000001</v>
      </c>
      <c r="L1027" s="138">
        <v>20.1617</v>
      </c>
      <c r="M1027" s="138">
        <v>31.305399999999999</v>
      </c>
      <c r="N1027" s="138">
        <v>60.200400000000002</v>
      </c>
      <c r="O1027" s="138">
        <v>9.8386999999999993</v>
      </c>
      <c r="P1027" s="138">
        <v>15.4565</v>
      </c>
      <c r="Q1027" s="138">
        <v>14.08</v>
      </c>
      <c r="R1027" s="138">
        <v>15.530799999999999</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34" t="s">
        <v>899</v>
      </c>
      <c r="B1028" s="134" t="s">
        <v>942</v>
      </c>
      <c r="C1028" s="134">
        <v>101824</v>
      </c>
      <c r="D1028" s="137">
        <v>44330</v>
      </c>
      <c r="E1028" s="138">
        <v>275.4907</v>
      </c>
      <c r="F1028" s="138">
        <v>-0.65490000000000004</v>
      </c>
      <c r="G1028" s="138">
        <v>-1.2897000000000001</v>
      </c>
      <c r="H1028" s="138">
        <v>-1.2891999999999999</v>
      </c>
      <c r="I1028" s="138">
        <v>0.1734</v>
      </c>
      <c r="J1028" s="138">
        <v>0.7944</v>
      </c>
      <c r="K1028" s="138">
        <v>-0.73909999999999998</v>
      </c>
      <c r="L1028" s="138">
        <v>18.822700000000001</v>
      </c>
      <c r="M1028" s="138">
        <v>31.487100000000002</v>
      </c>
      <c r="N1028" s="138">
        <v>59.373100000000001</v>
      </c>
      <c r="O1028" s="138">
        <v>11.7325</v>
      </c>
      <c r="P1028" s="138">
        <v>13.333</v>
      </c>
      <c r="Q1028" s="138">
        <v>12.4626</v>
      </c>
      <c r="R1028" s="138">
        <v>18.2867</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34" t="s">
        <v>899</v>
      </c>
      <c r="B1029" s="134" t="s">
        <v>943</v>
      </c>
      <c r="C1029" s="134">
        <v>119202</v>
      </c>
      <c r="D1029" s="137">
        <v>44330</v>
      </c>
      <c r="E1029" s="138">
        <v>300.01170000000002</v>
      </c>
      <c r="F1029" s="138">
        <v>-0.64929999999999999</v>
      </c>
      <c r="G1029" s="138">
        <v>-1.2813000000000001</v>
      </c>
      <c r="H1029" s="138">
        <v>-1.2688999999999999</v>
      </c>
      <c r="I1029" s="138">
        <v>0.21410000000000001</v>
      </c>
      <c r="J1029" s="138">
        <v>0.88539999999999996</v>
      </c>
      <c r="K1029" s="138">
        <v>-0.47610000000000002</v>
      </c>
      <c r="L1029" s="138">
        <v>19.460899999999999</v>
      </c>
      <c r="M1029" s="138">
        <v>30.679400000000001</v>
      </c>
      <c r="N1029" s="138">
        <v>58.826099999999997</v>
      </c>
      <c r="O1029" s="138">
        <v>12.5989</v>
      </c>
      <c r="P1029" s="138">
        <v>14.535399999999999</v>
      </c>
      <c r="Q1029" s="138">
        <v>15.6602</v>
      </c>
      <c r="R1029" s="138">
        <v>18.836099999999998</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34" t="s">
        <v>899</v>
      </c>
      <c r="B1030" s="134" t="s">
        <v>944</v>
      </c>
      <c r="C1030" s="134">
        <v>147750</v>
      </c>
      <c r="D1030" s="137">
        <v>44330</v>
      </c>
      <c r="E1030" s="138">
        <v>13.1</v>
      </c>
      <c r="F1030" s="138">
        <v>-0.68230000000000002</v>
      </c>
      <c r="G1030" s="138">
        <v>-1.1321000000000001</v>
      </c>
      <c r="H1030" s="138">
        <v>-1.0573999999999999</v>
      </c>
      <c r="I1030" s="138">
        <v>-0.3044</v>
      </c>
      <c r="J1030" s="138">
        <v>0.53720000000000001</v>
      </c>
      <c r="K1030" s="138">
        <v>-1.7990999999999999</v>
      </c>
      <c r="L1030" s="138">
        <v>14.410500000000001</v>
      </c>
      <c r="M1030" s="138">
        <v>28.0547</v>
      </c>
      <c r="N1030" s="138">
        <v>57.074300000000001</v>
      </c>
      <c r="O1030" s="138"/>
      <c r="P1030" s="138"/>
      <c r="Q1030" s="138">
        <v>20.651199999999999</v>
      </c>
      <c r="R1030" s="138"/>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34" t="s">
        <v>899</v>
      </c>
      <c r="B1031" s="134" t="s">
        <v>945</v>
      </c>
      <c r="C1031" s="134">
        <v>147748</v>
      </c>
      <c r="D1031" s="137">
        <v>44330</v>
      </c>
      <c r="E1031" s="138">
        <v>12.91</v>
      </c>
      <c r="F1031" s="138">
        <v>-0.69230000000000003</v>
      </c>
      <c r="G1031" s="138">
        <v>-1.1485000000000001</v>
      </c>
      <c r="H1031" s="138">
        <v>-1.1485000000000001</v>
      </c>
      <c r="I1031" s="138">
        <v>-0.38579999999999998</v>
      </c>
      <c r="J1031" s="138">
        <v>0.46689999999999998</v>
      </c>
      <c r="K1031" s="138">
        <v>-2.0486</v>
      </c>
      <c r="L1031" s="138">
        <v>13.844799999999999</v>
      </c>
      <c r="M1031" s="138">
        <v>27.0669</v>
      </c>
      <c r="N1031" s="138">
        <v>55.542200000000001</v>
      </c>
      <c r="O1031" s="138"/>
      <c r="P1031" s="138"/>
      <c r="Q1031" s="138">
        <v>19.431799999999999</v>
      </c>
      <c r="R1031" s="138"/>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34" t="s">
        <v>899</v>
      </c>
      <c r="B1032" s="134" t="s">
        <v>946</v>
      </c>
      <c r="C1032" s="134">
        <v>120665</v>
      </c>
      <c r="D1032" s="137">
        <v>44330</v>
      </c>
      <c r="E1032" s="138">
        <v>85.210800000000006</v>
      </c>
      <c r="F1032" s="138">
        <v>-0.93669999999999998</v>
      </c>
      <c r="G1032" s="138">
        <v>-1.7101999999999999</v>
      </c>
      <c r="H1032" s="138">
        <v>-0.26350000000000001</v>
      </c>
      <c r="I1032" s="138">
        <v>2.2690999999999999</v>
      </c>
      <c r="J1032" s="138">
        <v>5.5148999999999999</v>
      </c>
      <c r="K1032" s="138">
        <v>4.8693</v>
      </c>
      <c r="L1032" s="138">
        <v>31.535699999999999</v>
      </c>
      <c r="M1032" s="138">
        <v>42.119599999999998</v>
      </c>
      <c r="N1032" s="138">
        <v>78.485200000000006</v>
      </c>
      <c r="O1032" s="138">
        <v>9.3901000000000003</v>
      </c>
      <c r="P1032" s="138">
        <v>12.3582</v>
      </c>
      <c r="Q1032" s="138">
        <v>12.646599999999999</v>
      </c>
      <c r="R1032" s="138">
        <v>18.0426</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34" t="s">
        <v>899</v>
      </c>
      <c r="B1033" s="134" t="s">
        <v>947</v>
      </c>
      <c r="C1033" s="134">
        <v>100664</v>
      </c>
      <c r="D1033" s="137">
        <v>44330</v>
      </c>
      <c r="E1033" s="138">
        <v>164.07320000000001</v>
      </c>
      <c r="F1033" s="138">
        <v>-0.93930000000000002</v>
      </c>
      <c r="G1033" s="138">
        <v>-1.7141999999999999</v>
      </c>
      <c r="H1033" s="138">
        <v>-0.27289999999999998</v>
      </c>
      <c r="I1033" s="138">
        <v>2.2496</v>
      </c>
      <c r="J1033" s="138">
        <v>5.4694000000000003</v>
      </c>
      <c r="K1033" s="138">
        <v>4.7321999999999997</v>
      </c>
      <c r="L1033" s="138">
        <v>31.207799999999999</v>
      </c>
      <c r="M1033" s="138">
        <v>41.5991</v>
      </c>
      <c r="N1033" s="138">
        <v>77.630700000000004</v>
      </c>
      <c r="O1033" s="138">
        <v>8.8518000000000008</v>
      </c>
      <c r="P1033" s="138">
        <v>11.7775</v>
      </c>
      <c r="Q1033" s="138">
        <v>11.771000000000001</v>
      </c>
      <c r="R1033" s="138">
        <v>17.475999999999999</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39" t="s">
        <v>27</v>
      </c>
      <c r="B1034" s="134"/>
      <c r="C1034" s="134"/>
      <c r="D1034" s="134"/>
      <c r="E1034" s="134"/>
      <c r="F1034" s="140">
        <v>-0.78368032786885233</v>
      </c>
      <c r="G1034" s="140">
        <v>-1.6059737704918036</v>
      </c>
      <c r="H1034" s="140">
        <v>-0.78858852459016426</v>
      </c>
      <c r="I1034" s="140">
        <v>0.49010327868852466</v>
      </c>
      <c r="J1034" s="140">
        <v>2.8143311475409845</v>
      </c>
      <c r="K1034" s="140">
        <v>1.1984163934426235</v>
      </c>
      <c r="L1034" s="140">
        <v>22.559945901639349</v>
      </c>
      <c r="M1034" s="140">
        <v>36.748447457627115</v>
      </c>
      <c r="N1034" s="140">
        <v>64.848669491525428</v>
      </c>
      <c r="O1034" s="140">
        <v>10.48640816326531</v>
      </c>
      <c r="P1034" s="140">
        <v>14.442069387755097</v>
      </c>
      <c r="Q1034" s="140">
        <v>16.532581967213115</v>
      </c>
      <c r="R1034" s="140">
        <v>19.267003773584904</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39" t="s">
        <v>408</v>
      </c>
      <c r="B1035" s="134"/>
      <c r="C1035" s="134"/>
      <c r="D1035" s="134"/>
      <c r="E1035" s="134"/>
      <c r="F1035" s="140">
        <v>-0.76770000000000005</v>
      </c>
      <c r="G1035" s="140">
        <v>-1.6109</v>
      </c>
      <c r="H1035" s="140">
        <v>-0.85499999999999998</v>
      </c>
      <c r="I1035" s="140">
        <v>0.25740000000000002</v>
      </c>
      <c r="J1035" s="140">
        <v>2.4083999999999999</v>
      </c>
      <c r="K1035" s="140">
        <v>0.93930000000000002</v>
      </c>
      <c r="L1035" s="140">
        <v>21.557200000000002</v>
      </c>
      <c r="M1035" s="140">
        <v>38.124600000000001</v>
      </c>
      <c r="N1035" s="140">
        <v>65.785300000000007</v>
      </c>
      <c r="O1035" s="140">
        <v>10.479900000000001</v>
      </c>
      <c r="P1035" s="140">
        <v>14.3858</v>
      </c>
      <c r="Q1035" s="140">
        <v>16.171099999999999</v>
      </c>
      <c r="R1035" s="140">
        <v>18.371600000000001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8"/>
      <c r="B1036" s="128"/>
      <c r="C1036" s="128"/>
      <c r="D1036" s="130"/>
      <c r="E1036" s="131"/>
      <c r="F1036" s="131"/>
      <c r="G1036" s="131"/>
      <c r="H1036" s="131"/>
      <c r="I1036" s="131"/>
      <c r="J1036" s="131"/>
      <c r="K1036" s="131"/>
      <c r="L1036" s="131"/>
      <c r="M1036" s="131"/>
      <c r="N1036" s="131"/>
      <c r="O1036" s="131"/>
      <c r="P1036" s="131"/>
      <c r="Q1036" s="131"/>
      <c r="R1036" s="131"/>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36" t="s">
        <v>948</v>
      </c>
      <c r="B1037" s="136"/>
      <c r="C1037" s="136"/>
      <c r="D1037" s="136"/>
      <c r="E1037" s="136"/>
      <c r="F1037" s="136"/>
      <c r="G1037" s="136"/>
      <c r="H1037" s="136"/>
      <c r="I1037" s="136"/>
      <c r="J1037" s="136"/>
      <c r="K1037" s="136"/>
      <c r="L1037" s="136"/>
      <c r="M1037" s="136"/>
      <c r="N1037" s="136"/>
      <c r="O1037" s="136"/>
      <c r="P1037" s="136"/>
      <c r="Q1037" s="136"/>
      <c r="R1037" s="136"/>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34" t="s">
        <v>949</v>
      </c>
      <c r="B1038" s="134" t="s">
        <v>1910</v>
      </c>
      <c r="C1038" s="134"/>
      <c r="D1038" s="137">
        <v>44330</v>
      </c>
      <c r="E1038" s="138">
        <v>282.64</v>
      </c>
      <c r="F1038" s="138">
        <v>-0.5524</v>
      </c>
      <c r="G1038" s="138">
        <v>-1.2784</v>
      </c>
      <c r="H1038" s="138">
        <v>-0.748</v>
      </c>
      <c r="I1038" s="138">
        <v>0.83479999999999999</v>
      </c>
      <c r="J1038" s="138">
        <v>1.8523000000000001</v>
      </c>
      <c r="K1038" s="138">
        <v>-2.1261999999999999</v>
      </c>
      <c r="L1038" s="138">
        <v>17.4437</v>
      </c>
      <c r="M1038" s="138">
        <v>32.124200000000002</v>
      </c>
      <c r="N1038" s="138">
        <v>60</v>
      </c>
      <c r="O1038" s="138">
        <v>8.8587000000000007</v>
      </c>
      <c r="P1038" s="138">
        <v>12.122999999999999</v>
      </c>
      <c r="Q1038" s="138">
        <v>19.6205</v>
      </c>
      <c r="R1038" s="138">
        <v>14.406499999999999</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34" t="s">
        <v>949</v>
      </c>
      <c r="B1039" s="134" t="s">
        <v>950</v>
      </c>
      <c r="C1039" s="134">
        <v>103174</v>
      </c>
      <c r="D1039" s="137">
        <v>44330</v>
      </c>
      <c r="E1039" s="138">
        <v>282.64</v>
      </c>
      <c r="F1039" s="138">
        <v>-0.5524</v>
      </c>
      <c r="G1039" s="138">
        <v>-1.2784</v>
      </c>
      <c r="H1039" s="138">
        <v>-0.748</v>
      </c>
      <c r="I1039" s="138">
        <v>0.83479999999999999</v>
      </c>
      <c r="J1039" s="138">
        <v>1.8523000000000001</v>
      </c>
      <c r="K1039" s="138">
        <v>-2.1261999999999999</v>
      </c>
      <c r="L1039" s="138">
        <v>17.4437</v>
      </c>
      <c r="M1039" s="138">
        <v>32.124200000000002</v>
      </c>
      <c r="N1039" s="138">
        <v>60</v>
      </c>
      <c r="O1039" s="138">
        <v>8.8587000000000007</v>
      </c>
      <c r="P1039" s="138">
        <v>12.122999999999999</v>
      </c>
      <c r="Q1039" s="138">
        <v>19.545200000000001</v>
      </c>
      <c r="R1039" s="138">
        <v>14.406499999999999</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34" t="s">
        <v>949</v>
      </c>
      <c r="B1040" s="134" t="s">
        <v>951</v>
      </c>
      <c r="C1040" s="134">
        <v>119528</v>
      </c>
      <c r="D1040" s="137">
        <v>44330</v>
      </c>
      <c r="E1040" s="138">
        <v>303.7</v>
      </c>
      <c r="F1040" s="138">
        <v>-0.54690000000000005</v>
      </c>
      <c r="G1040" s="138">
        <v>-1.2743</v>
      </c>
      <c r="H1040" s="138">
        <v>-0.73219999999999996</v>
      </c>
      <c r="I1040" s="138">
        <v>0.86350000000000005</v>
      </c>
      <c r="J1040" s="138">
        <v>1.9093</v>
      </c>
      <c r="K1040" s="138">
        <v>-1.9722</v>
      </c>
      <c r="L1040" s="138">
        <v>17.822800000000001</v>
      </c>
      <c r="M1040" s="138">
        <v>32.788200000000003</v>
      </c>
      <c r="N1040" s="138">
        <v>61.114100000000001</v>
      </c>
      <c r="O1040" s="138">
        <v>9.6433999999999997</v>
      </c>
      <c r="P1040" s="138">
        <v>13.0763</v>
      </c>
      <c r="Q1040" s="138">
        <v>14.160600000000001</v>
      </c>
      <c r="R1040" s="138">
        <v>15.1561</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34" t="s">
        <v>949</v>
      </c>
      <c r="B1041" s="134" t="s">
        <v>952</v>
      </c>
      <c r="C1041" s="134">
        <v>120465</v>
      </c>
      <c r="D1041" s="137">
        <v>44330</v>
      </c>
      <c r="E1041" s="138">
        <v>42.66</v>
      </c>
      <c r="F1041" s="138">
        <v>-0.37369999999999998</v>
      </c>
      <c r="G1041" s="138">
        <v>-1.3642000000000001</v>
      </c>
      <c r="H1041" s="138">
        <v>-1.4325000000000001</v>
      </c>
      <c r="I1041" s="138">
        <v>-0.1171</v>
      </c>
      <c r="J1041" s="138">
        <v>1.258</v>
      </c>
      <c r="K1041" s="138">
        <v>-3.702</v>
      </c>
      <c r="L1041" s="138">
        <v>12.0862</v>
      </c>
      <c r="M1041" s="138">
        <v>28.2622</v>
      </c>
      <c r="N1041" s="138">
        <v>48.227899999999998</v>
      </c>
      <c r="O1041" s="138">
        <v>15.2179</v>
      </c>
      <c r="P1041" s="138">
        <v>16.797799999999999</v>
      </c>
      <c r="Q1041" s="138">
        <v>16.1555</v>
      </c>
      <c r="R1041" s="138">
        <v>19.617799999999999</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34" t="s">
        <v>949</v>
      </c>
      <c r="B1042" s="134" t="s">
        <v>953</v>
      </c>
      <c r="C1042" s="134">
        <v>112277</v>
      </c>
      <c r="D1042" s="137">
        <v>44330</v>
      </c>
      <c r="E1042" s="138">
        <v>38.659999999999997</v>
      </c>
      <c r="F1042" s="138">
        <v>-0.38650000000000001</v>
      </c>
      <c r="G1042" s="138">
        <v>-1.3775999999999999</v>
      </c>
      <c r="H1042" s="138">
        <v>-1.4530000000000001</v>
      </c>
      <c r="I1042" s="138">
        <v>-0.155</v>
      </c>
      <c r="J1042" s="138">
        <v>1.1512</v>
      </c>
      <c r="K1042" s="138">
        <v>-3.9742000000000002</v>
      </c>
      <c r="L1042" s="138">
        <v>11.412100000000001</v>
      </c>
      <c r="M1042" s="138">
        <v>27.129200000000001</v>
      </c>
      <c r="N1042" s="138">
        <v>46.439399999999999</v>
      </c>
      <c r="O1042" s="138">
        <v>13.760899999999999</v>
      </c>
      <c r="P1042" s="138">
        <v>15.3576</v>
      </c>
      <c r="Q1042" s="138">
        <v>12.6388</v>
      </c>
      <c r="R1042" s="138">
        <v>18.1967</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34" t="s">
        <v>949</v>
      </c>
      <c r="B1043" s="134" t="s">
        <v>954</v>
      </c>
      <c r="C1043" s="134">
        <v>112943</v>
      </c>
      <c r="D1043" s="137">
        <v>44330</v>
      </c>
      <c r="E1043" s="138">
        <v>18.59</v>
      </c>
      <c r="F1043" s="138">
        <v>-0.69440000000000002</v>
      </c>
      <c r="G1043" s="138">
        <v>-1.8479000000000001</v>
      </c>
      <c r="H1043" s="138">
        <v>-1.4316</v>
      </c>
      <c r="I1043" s="138">
        <v>0.2697</v>
      </c>
      <c r="J1043" s="138">
        <v>1.863</v>
      </c>
      <c r="K1043" s="138">
        <v>-3.0255999999999998</v>
      </c>
      <c r="L1043" s="138">
        <v>15.1797</v>
      </c>
      <c r="M1043" s="138">
        <v>28.828800000000001</v>
      </c>
      <c r="N1043" s="138">
        <v>52.377000000000002</v>
      </c>
      <c r="O1043" s="138">
        <v>10.5654</v>
      </c>
      <c r="P1043" s="138">
        <v>12.455299999999999</v>
      </c>
      <c r="Q1043" s="138">
        <v>5.8525999999999998</v>
      </c>
      <c r="R1043" s="138">
        <v>15.4163</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34" t="s">
        <v>949</v>
      </c>
      <c r="B1044" s="134" t="s">
        <v>955</v>
      </c>
      <c r="C1044" s="134">
        <v>119367</v>
      </c>
      <c r="D1044" s="137">
        <v>44330</v>
      </c>
      <c r="E1044" s="138">
        <v>19.72</v>
      </c>
      <c r="F1044" s="138">
        <v>-0.65490000000000004</v>
      </c>
      <c r="G1044" s="138">
        <v>-1.8416999999999999</v>
      </c>
      <c r="H1044" s="138">
        <v>-1.4</v>
      </c>
      <c r="I1044" s="138">
        <v>0.25419999999999998</v>
      </c>
      <c r="J1044" s="138">
        <v>1.9648000000000001</v>
      </c>
      <c r="K1044" s="138">
        <v>-2.8092999999999999</v>
      </c>
      <c r="L1044" s="138">
        <v>15.659800000000001</v>
      </c>
      <c r="M1044" s="138">
        <v>29.651499999999999</v>
      </c>
      <c r="N1044" s="138">
        <v>53.582599999999999</v>
      </c>
      <c r="O1044" s="138">
        <v>11.3743</v>
      </c>
      <c r="P1044" s="138">
        <v>13.3323</v>
      </c>
      <c r="Q1044" s="138">
        <v>11.398099999999999</v>
      </c>
      <c r="R1044" s="138">
        <v>16.2348</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34" t="s">
        <v>949</v>
      </c>
      <c r="B1045" s="134" t="s">
        <v>956</v>
      </c>
      <c r="C1045" s="134">
        <v>113544</v>
      </c>
      <c r="D1045" s="137">
        <v>44330</v>
      </c>
      <c r="E1045" s="138">
        <v>117.6</v>
      </c>
      <c r="F1045" s="138">
        <v>-0.4234</v>
      </c>
      <c r="G1045" s="138">
        <v>-1.2843</v>
      </c>
      <c r="H1045" s="138">
        <v>-1.2428999999999999</v>
      </c>
      <c r="I1045" s="138">
        <v>-0.26290000000000002</v>
      </c>
      <c r="J1045" s="138">
        <v>1.1526000000000001</v>
      </c>
      <c r="K1045" s="138">
        <v>-4.2032999999999996</v>
      </c>
      <c r="L1045" s="138">
        <v>12.9358</v>
      </c>
      <c r="M1045" s="138">
        <v>26.506</v>
      </c>
      <c r="N1045" s="138">
        <v>47.850099999999998</v>
      </c>
      <c r="O1045" s="138">
        <v>11.5443</v>
      </c>
      <c r="P1045" s="138">
        <v>12.2935</v>
      </c>
      <c r="Q1045" s="138">
        <v>15.955500000000001</v>
      </c>
      <c r="R1045" s="138">
        <v>17.294599999999999</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34" t="s">
        <v>949</v>
      </c>
      <c r="B1046" s="134" t="s">
        <v>957</v>
      </c>
      <c r="C1046" s="134">
        <v>119893</v>
      </c>
      <c r="D1046" s="137">
        <v>44330</v>
      </c>
      <c r="E1046" s="138">
        <v>129.04</v>
      </c>
      <c r="F1046" s="138">
        <v>-0.41670000000000001</v>
      </c>
      <c r="G1046" s="138">
        <v>-1.2701</v>
      </c>
      <c r="H1046" s="138">
        <v>-1.2096</v>
      </c>
      <c r="I1046" s="138">
        <v>-0.20880000000000001</v>
      </c>
      <c r="J1046" s="138">
        <v>1.2634000000000001</v>
      </c>
      <c r="K1046" s="138">
        <v>-3.9022999999999999</v>
      </c>
      <c r="L1046" s="138">
        <v>13.631600000000001</v>
      </c>
      <c r="M1046" s="138">
        <v>27.661300000000001</v>
      </c>
      <c r="N1046" s="138">
        <v>49.646299999999997</v>
      </c>
      <c r="O1046" s="138">
        <v>12.8871</v>
      </c>
      <c r="P1046" s="138">
        <v>13.6968</v>
      </c>
      <c r="Q1046" s="138">
        <v>15.035600000000001</v>
      </c>
      <c r="R1046" s="138">
        <v>18.642900000000001</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34" t="s">
        <v>949</v>
      </c>
      <c r="B1047" s="134" t="s">
        <v>958</v>
      </c>
      <c r="C1047" s="134">
        <v>118269</v>
      </c>
      <c r="D1047" s="137">
        <v>44330</v>
      </c>
      <c r="E1047" s="138">
        <v>38.369999999999997</v>
      </c>
      <c r="F1047" s="138">
        <v>-0.4153</v>
      </c>
      <c r="G1047" s="138">
        <v>-1.3877999999999999</v>
      </c>
      <c r="H1047" s="138">
        <v>-1.0828</v>
      </c>
      <c r="I1047" s="138">
        <v>0.15659999999999999</v>
      </c>
      <c r="J1047" s="138">
        <v>1.4006000000000001</v>
      </c>
      <c r="K1047" s="138">
        <v>-2.8607999999999998</v>
      </c>
      <c r="L1047" s="138">
        <v>16.308</v>
      </c>
      <c r="M1047" s="138">
        <v>30.866299999999999</v>
      </c>
      <c r="N1047" s="138">
        <v>55.533000000000001</v>
      </c>
      <c r="O1047" s="138">
        <v>16.2559</v>
      </c>
      <c r="P1047" s="138">
        <v>17.399699999999999</v>
      </c>
      <c r="Q1047" s="138">
        <v>14.875299999999999</v>
      </c>
      <c r="R1047" s="138">
        <v>22.921299999999999</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34" t="s">
        <v>949</v>
      </c>
      <c r="B1048" s="134" t="s">
        <v>959</v>
      </c>
      <c r="C1048" s="134">
        <v>113221</v>
      </c>
      <c r="D1048" s="137">
        <v>44330</v>
      </c>
      <c r="E1048" s="138">
        <v>35.090000000000003</v>
      </c>
      <c r="F1048" s="138">
        <v>-0.42570000000000002</v>
      </c>
      <c r="G1048" s="138">
        <v>-1.4049</v>
      </c>
      <c r="H1048" s="138">
        <v>-1.1271</v>
      </c>
      <c r="I1048" s="138">
        <v>8.5599999999999996E-2</v>
      </c>
      <c r="J1048" s="138">
        <v>1.2698</v>
      </c>
      <c r="K1048" s="138">
        <v>-3.2534000000000001</v>
      </c>
      <c r="L1048" s="138">
        <v>15.389699999999999</v>
      </c>
      <c r="M1048" s="138">
        <v>29.340199999999999</v>
      </c>
      <c r="N1048" s="138">
        <v>53.1646</v>
      </c>
      <c r="O1048" s="138">
        <v>14.708299999999999</v>
      </c>
      <c r="P1048" s="138">
        <v>15.949</v>
      </c>
      <c r="Q1048" s="138">
        <v>12.3992</v>
      </c>
      <c r="R1048" s="138">
        <v>21.188199999999998</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34" t="s">
        <v>949</v>
      </c>
      <c r="B1049" s="134" t="s">
        <v>960</v>
      </c>
      <c r="C1049" s="134">
        <v>119250</v>
      </c>
      <c r="D1049" s="137">
        <v>44330</v>
      </c>
      <c r="E1049" s="138">
        <v>270.59899999999999</v>
      </c>
      <c r="F1049" s="138">
        <v>-0.52239999999999998</v>
      </c>
      <c r="G1049" s="138">
        <v>-0.48759999999999998</v>
      </c>
      <c r="H1049" s="138">
        <v>-2.07E-2</v>
      </c>
      <c r="I1049" s="138">
        <v>1.1952</v>
      </c>
      <c r="J1049" s="138">
        <v>2.1791999999999998</v>
      </c>
      <c r="K1049" s="138">
        <v>-1.2083999999999999</v>
      </c>
      <c r="L1049" s="138">
        <v>15.723699999999999</v>
      </c>
      <c r="M1049" s="138">
        <v>30.510400000000001</v>
      </c>
      <c r="N1049" s="138">
        <v>54.960900000000002</v>
      </c>
      <c r="O1049" s="138">
        <v>8.6416000000000004</v>
      </c>
      <c r="P1049" s="138">
        <v>11.987299999999999</v>
      </c>
      <c r="Q1049" s="138">
        <v>11.2134</v>
      </c>
      <c r="R1049" s="138">
        <v>14.3581</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34" t="s">
        <v>949</v>
      </c>
      <c r="B1050" s="134" t="s">
        <v>961</v>
      </c>
      <c r="C1050" s="134">
        <v>101635</v>
      </c>
      <c r="D1050" s="137">
        <v>44330</v>
      </c>
      <c r="E1050" s="138">
        <v>256.06700000000001</v>
      </c>
      <c r="F1050" s="138">
        <v>-0.52680000000000005</v>
      </c>
      <c r="G1050" s="138">
        <v>-0.49430000000000002</v>
      </c>
      <c r="H1050" s="138">
        <v>-3.5499999999999997E-2</v>
      </c>
      <c r="I1050" s="138">
        <v>1.1651</v>
      </c>
      <c r="J1050" s="138">
        <v>2.1111</v>
      </c>
      <c r="K1050" s="138">
        <v>-1.4000999999999999</v>
      </c>
      <c r="L1050" s="138">
        <v>15.2744</v>
      </c>
      <c r="M1050" s="138">
        <v>29.757300000000001</v>
      </c>
      <c r="N1050" s="138">
        <v>53.779200000000003</v>
      </c>
      <c r="O1050" s="138">
        <v>7.8562000000000003</v>
      </c>
      <c r="P1050" s="138">
        <v>11.1869</v>
      </c>
      <c r="Q1050" s="138">
        <v>19.513500000000001</v>
      </c>
      <c r="R1050" s="138">
        <v>13.5037</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34" t="s">
        <v>949</v>
      </c>
      <c r="B1051" s="134" t="s">
        <v>962</v>
      </c>
      <c r="C1051" s="134">
        <v>111940</v>
      </c>
      <c r="D1051" s="137">
        <v>44330</v>
      </c>
      <c r="E1051" s="138">
        <v>46.01</v>
      </c>
      <c r="F1051" s="138">
        <v>-0.4113</v>
      </c>
      <c r="G1051" s="138">
        <v>-1.2237</v>
      </c>
      <c r="H1051" s="138">
        <v>-0.8619</v>
      </c>
      <c r="I1051" s="138">
        <v>0.37090000000000001</v>
      </c>
      <c r="J1051" s="138">
        <v>1.2321</v>
      </c>
      <c r="K1051" s="138">
        <v>-3.2183000000000002</v>
      </c>
      <c r="L1051" s="138">
        <v>14.5382</v>
      </c>
      <c r="M1051" s="138">
        <v>28.197299999999998</v>
      </c>
      <c r="N1051" s="138">
        <v>56.283999999999999</v>
      </c>
      <c r="O1051" s="138">
        <v>10.361700000000001</v>
      </c>
      <c r="P1051" s="138">
        <v>13.3522</v>
      </c>
      <c r="Q1051" s="138">
        <v>13.5731</v>
      </c>
      <c r="R1051" s="138">
        <v>15.9137</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34" t="s">
        <v>949</v>
      </c>
      <c r="B1052" s="134" t="s">
        <v>963</v>
      </c>
      <c r="C1052" s="134">
        <v>118617</v>
      </c>
      <c r="D1052" s="137">
        <v>44330</v>
      </c>
      <c r="E1052" s="138">
        <v>49.55</v>
      </c>
      <c r="F1052" s="138">
        <v>-0.40200000000000002</v>
      </c>
      <c r="G1052" s="138">
        <v>-1.2161</v>
      </c>
      <c r="H1052" s="138">
        <v>-0.84050000000000002</v>
      </c>
      <c r="I1052" s="138">
        <v>0.42559999999999998</v>
      </c>
      <c r="J1052" s="138">
        <v>1.35</v>
      </c>
      <c r="K1052" s="138">
        <v>-2.8812000000000002</v>
      </c>
      <c r="L1052" s="138">
        <v>15.3667</v>
      </c>
      <c r="M1052" s="138">
        <v>29.644200000000001</v>
      </c>
      <c r="N1052" s="138">
        <v>58.814100000000003</v>
      </c>
      <c r="O1052" s="138">
        <v>11.8605</v>
      </c>
      <c r="P1052" s="138">
        <v>14.635999999999999</v>
      </c>
      <c r="Q1052" s="138">
        <v>14.211</v>
      </c>
      <c r="R1052" s="138">
        <v>17.686399999999999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34" t="s">
        <v>949</v>
      </c>
      <c r="B1053" s="134" t="s">
        <v>964</v>
      </c>
      <c r="C1053" s="134">
        <v>100471</v>
      </c>
      <c r="D1053" s="137">
        <v>44330</v>
      </c>
      <c r="E1053" s="138">
        <v>1468.3537339980101</v>
      </c>
      <c r="F1053" s="138">
        <v>-0.84330000000000005</v>
      </c>
      <c r="G1053" s="138">
        <v>-1.5803</v>
      </c>
      <c r="H1053" s="138">
        <v>-0.11310000000000001</v>
      </c>
      <c r="I1053" s="138">
        <v>2.0541</v>
      </c>
      <c r="J1053" s="138">
        <v>4.49</v>
      </c>
      <c r="K1053" s="138">
        <v>-2.63E-2</v>
      </c>
      <c r="L1053" s="138">
        <v>24.228100000000001</v>
      </c>
      <c r="M1053" s="138">
        <v>43.952399999999997</v>
      </c>
      <c r="N1053" s="138">
        <v>68.275400000000005</v>
      </c>
      <c r="O1053" s="138">
        <v>10.7918</v>
      </c>
      <c r="P1053" s="138">
        <v>11.8133</v>
      </c>
      <c r="Q1053" s="138">
        <v>19.917999999999999</v>
      </c>
      <c r="R1053" s="138">
        <v>16.7286</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34" t="s">
        <v>949</v>
      </c>
      <c r="B1054" s="134" t="s">
        <v>965</v>
      </c>
      <c r="C1054" s="134">
        <v>118531</v>
      </c>
      <c r="D1054" s="137">
        <v>44330</v>
      </c>
      <c r="E1054" s="138">
        <v>655.42510000000004</v>
      </c>
      <c r="F1054" s="138">
        <v>-0.83940000000000003</v>
      </c>
      <c r="G1054" s="138">
        <v>-1.5743</v>
      </c>
      <c r="H1054" s="138">
        <v>-9.9000000000000005E-2</v>
      </c>
      <c r="I1054" s="138">
        <v>2.0823</v>
      </c>
      <c r="J1054" s="138">
        <v>4.5545</v>
      </c>
      <c r="K1054" s="138">
        <v>0.15490000000000001</v>
      </c>
      <c r="L1054" s="138">
        <v>24.677700000000002</v>
      </c>
      <c r="M1054" s="138">
        <v>44.732700000000001</v>
      </c>
      <c r="N1054" s="138">
        <v>69.496899999999997</v>
      </c>
      <c r="O1054" s="138">
        <v>11.6571</v>
      </c>
      <c r="P1054" s="138">
        <v>12.733499999999999</v>
      </c>
      <c r="Q1054" s="138">
        <v>12.846500000000001</v>
      </c>
      <c r="R1054" s="138">
        <v>17.5946</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34" t="s">
        <v>949</v>
      </c>
      <c r="B1055" s="134" t="s">
        <v>966</v>
      </c>
      <c r="C1055" s="134">
        <v>102000</v>
      </c>
      <c r="D1055" s="137">
        <v>44330</v>
      </c>
      <c r="E1055" s="138">
        <v>716.65202022083895</v>
      </c>
      <c r="F1055" s="138">
        <v>-0.7631</v>
      </c>
      <c r="G1055" s="138">
        <v>-1.3445</v>
      </c>
      <c r="H1055" s="138">
        <v>0.40860000000000002</v>
      </c>
      <c r="I1055" s="138">
        <v>2.3637000000000001</v>
      </c>
      <c r="J1055" s="138">
        <v>3.8995000000000002</v>
      </c>
      <c r="K1055" s="138">
        <v>-1.7330000000000001</v>
      </c>
      <c r="L1055" s="138">
        <v>21.756900000000002</v>
      </c>
      <c r="M1055" s="138">
        <v>34.2104</v>
      </c>
      <c r="N1055" s="138">
        <v>61.2087</v>
      </c>
      <c r="O1055" s="138">
        <v>9.0838000000000001</v>
      </c>
      <c r="P1055" s="138">
        <v>13.0571</v>
      </c>
      <c r="Q1055" s="138">
        <v>18.8734</v>
      </c>
      <c r="R1055" s="138">
        <v>10.386799999999999</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34" t="s">
        <v>949</v>
      </c>
      <c r="B1056" s="134" t="s">
        <v>967</v>
      </c>
      <c r="C1056" s="134">
        <v>119018</v>
      </c>
      <c r="D1056" s="137">
        <v>44330</v>
      </c>
      <c r="E1056" s="138">
        <v>616.54999999999995</v>
      </c>
      <c r="F1056" s="138">
        <v>-0.75990000000000002</v>
      </c>
      <c r="G1056" s="138">
        <v>-1.3394999999999999</v>
      </c>
      <c r="H1056" s="138">
        <v>0.41970000000000002</v>
      </c>
      <c r="I1056" s="138">
        <v>2.3862999999999999</v>
      </c>
      <c r="J1056" s="138">
        <v>3.9483999999999999</v>
      </c>
      <c r="K1056" s="138">
        <v>-1.6025</v>
      </c>
      <c r="L1056" s="138">
        <v>22.095400000000001</v>
      </c>
      <c r="M1056" s="138">
        <v>34.783900000000003</v>
      </c>
      <c r="N1056" s="138">
        <v>62.1267</v>
      </c>
      <c r="O1056" s="138">
        <v>9.7545000000000002</v>
      </c>
      <c r="P1056" s="138">
        <v>13.812200000000001</v>
      </c>
      <c r="Q1056" s="138">
        <v>12.720499999999999</v>
      </c>
      <c r="R1056" s="138">
        <v>11.011799999999999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34" t="s">
        <v>949</v>
      </c>
      <c r="B1057" s="134" t="s">
        <v>968</v>
      </c>
      <c r="C1057" s="134">
        <v>101594</v>
      </c>
      <c r="D1057" s="137">
        <v>44330</v>
      </c>
      <c r="E1057" s="138">
        <v>267.44760000000002</v>
      </c>
      <c r="F1057" s="138">
        <v>-0.27979999999999999</v>
      </c>
      <c r="G1057" s="138">
        <v>-0.88819999999999999</v>
      </c>
      <c r="H1057" s="138">
        <v>-0.77669999999999995</v>
      </c>
      <c r="I1057" s="138">
        <v>8.2900000000000001E-2</v>
      </c>
      <c r="J1057" s="138">
        <v>0.30349999999999999</v>
      </c>
      <c r="K1057" s="138">
        <v>-6.0225</v>
      </c>
      <c r="L1057" s="138">
        <v>11.8992</v>
      </c>
      <c r="M1057" s="138">
        <v>28.2317</v>
      </c>
      <c r="N1057" s="138">
        <v>53.207700000000003</v>
      </c>
      <c r="O1057" s="138">
        <v>9.1414000000000009</v>
      </c>
      <c r="P1057" s="138">
        <v>13.07</v>
      </c>
      <c r="Q1057" s="138">
        <v>19.5105</v>
      </c>
      <c r="R1057" s="138">
        <v>15.0753</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34" t="s">
        <v>949</v>
      </c>
      <c r="B1058" s="134" t="s">
        <v>969</v>
      </c>
      <c r="C1058" s="134">
        <v>120030</v>
      </c>
      <c r="D1058" s="137">
        <v>44330</v>
      </c>
      <c r="E1058" s="138">
        <v>285.63619999999997</v>
      </c>
      <c r="F1058" s="138">
        <v>-0.27479999999999999</v>
      </c>
      <c r="G1058" s="138">
        <v>-0.88060000000000005</v>
      </c>
      <c r="H1058" s="138">
        <v>-0.7591</v>
      </c>
      <c r="I1058" s="138">
        <v>0.11849999999999999</v>
      </c>
      <c r="J1058" s="138">
        <v>0.38250000000000001</v>
      </c>
      <c r="K1058" s="138">
        <v>-5.8011999999999997</v>
      </c>
      <c r="L1058" s="138">
        <v>12.4255</v>
      </c>
      <c r="M1058" s="138">
        <v>29.1372</v>
      </c>
      <c r="N1058" s="138">
        <v>54.6584</v>
      </c>
      <c r="O1058" s="138">
        <v>10.098100000000001</v>
      </c>
      <c r="P1058" s="138">
        <v>13.9907</v>
      </c>
      <c r="Q1058" s="138">
        <v>12.4223</v>
      </c>
      <c r="R1058" s="138">
        <v>16.163900000000002</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34" t="s">
        <v>949</v>
      </c>
      <c r="B1059" s="134" t="s">
        <v>970</v>
      </c>
      <c r="C1059" s="134">
        <v>108466</v>
      </c>
      <c r="D1059" s="137">
        <v>44330</v>
      </c>
      <c r="E1059" s="138">
        <v>54.26</v>
      </c>
      <c r="F1059" s="138">
        <v>-0.44040000000000001</v>
      </c>
      <c r="G1059" s="138">
        <v>-1.4172</v>
      </c>
      <c r="H1059" s="138">
        <v>-0.78620000000000001</v>
      </c>
      <c r="I1059" s="138">
        <v>0.9113</v>
      </c>
      <c r="J1059" s="138">
        <v>2.8235999999999999</v>
      </c>
      <c r="K1059" s="138">
        <v>-1.7741</v>
      </c>
      <c r="L1059" s="138">
        <v>17.726199999999999</v>
      </c>
      <c r="M1059" s="138">
        <v>31.987400000000001</v>
      </c>
      <c r="N1059" s="138">
        <v>59.166899999999998</v>
      </c>
      <c r="O1059" s="138">
        <v>10.2036</v>
      </c>
      <c r="P1059" s="138">
        <v>13.927899999999999</v>
      </c>
      <c r="Q1059" s="138">
        <v>13.912100000000001</v>
      </c>
      <c r="R1059" s="138">
        <v>15.1721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34" t="s">
        <v>949</v>
      </c>
      <c r="B1060" s="134" t="s">
        <v>971</v>
      </c>
      <c r="C1060" s="134">
        <v>120586</v>
      </c>
      <c r="D1060" s="137">
        <v>44330</v>
      </c>
      <c r="E1060" s="138">
        <v>58.13</v>
      </c>
      <c r="F1060" s="138">
        <v>-0.44529999999999997</v>
      </c>
      <c r="G1060" s="138">
        <v>-1.4077</v>
      </c>
      <c r="H1060" s="138">
        <v>-0.76819999999999999</v>
      </c>
      <c r="I1060" s="138">
        <v>0.95520000000000005</v>
      </c>
      <c r="J1060" s="138">
        <v>2.8849999999999998</v>
      </c>
      <c r="K1060" s="138">
        <v>-1.6246</v>
      </c>
      <c r="L1060" s="138">
        <v>18.078399999999998</v>
      </c>
      <c r="M1060" s="138">
        <v>32.595799999999997</v>
      </c>
      <c r="N1060" s="138">
        <v>60.181899999999999</v>
      </c>
      <c r="O1060" s="138">
        <v>10.984299999999999</v>
      </c>
      <c r="P1060" s="138">
        <v>14.856400000000001</v>
      </c>
      <c r="Q1060" s="138">
        <v>14.621700000000001</v>
      </c>
      <c r="R1060" s="138">
        <v>15.869400000000001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34" t="s">
        <v>949</v>
      </c>
      <c r="B1061" s="134" t="s">
        <v>972</v>
      </c>
      <c r="C1061" s="134">
        <v>117311</v>
      </c>
      <c r="D1061" s="137">
        <v>44330</v>
      </c>
      <c r="E1061" s="138">
        <v>31.97</v>
      </c>
      <c r="F1061" s="138">
        <v>-0.436</v>
      </c>
      <c r="G1061" s="138">
        <v>-1.4184000000000001</v>
      </c>
      <c r="H1061" s="138">
        <v>-0.86819999999999997</v>
      </c>
      <c r="I1061" s="138">
        <v>0.56620000000000004</v>
      </c>
      <c r="J1061" s="138">
        <v>2.1732</v>
      </c>
      <c r="K1061" s="138">
        <v>-1.7517</v>
      </c>
      <c r="L1061" s="138">
        <v>16.2545</v>
      </c>
      <c r="M1061" s="138">
        <v>31.1859</v>
      </c>
      <c r="N1061" s="138">
        <v>54.743499999999997</v>
      </c>
      <c r="O1061" s="138">
        <v>10.482100000000001</v>
      </c>
      <c r="P1061" s="138">
        <v>11.6084</v>
      </c>
      <c r="Q1061" s="138">
        <v>13.7799</v>
      </c>
      <c r="R1061" s="138">
        <v>18.5688</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34" t="s">
        <v>949</v>
      </c>
      <c r="B1062" s="134" t="s">
        <v>973</v>
      </c>
      <c r="C1062" s="134">
        <v>118344</v>
      </c>
      <c r="D1062" s="137">
        <v>44330</v>
      </c>
      <c r="E1062" s="138">
        <v>35.01</v>
      </c>
      <c r="F1062" s="138">
        <v>-0.42659999999999998</v>
      </c>
      <c r="G1062" s="138">
        <v>-1.4080999999999999</v>
      </c>
      <c r="H1062" s="138">
        <v>-0.84960000000000002</v>
      </c>
      <c r="I1062" s="138">
        <v>0.60340000000000005</v>
      </c>
      <c r="J1062" s="138">
        <v>2.3086000000000002</v>
      </c>
      <c r="K1062" s="138">
        <v>-1.5189999999999999</v>
      </c>
      <c r="L1062" s="138">
        <v>16.8948</v>
      </c>
      <c r="M1062" s="138">
        <v>32.262900000000002</v>
      </c>
      <c r="N1062" s="138">
        <v>56.364400000000003</v>
      </c>
      <c r="O1062" s="138">
        <v>11.9726</v>
      </c>
      <c r="P1062" s="138">
        <v>13.214399999999999</v>
      </c>
      <c r="Q1062" s="138">
        <v>13.489599999999999</v>
      </c>
      <c r="R1062" s="138">
        <v>19.927</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34" t="s">
        <v>949</v>
      </c>
      <c r="B1063" s="134" t="s">
        <v>974</v>
      </c>
      <c r="C1063" s="134">
        <v>118479</v>
      </c>
      <c r="D1063" s="137">
        <v>44330</v>
      </c>
      <c r="E1063" s="138">
        <v>44.95</v>
      </c>
      <c r="F1063" s="138">
        <v>-0.28839999999999999</v>
      </c>
      <c r="G1063" s="138">
        <v>-1.1653</v>
      </c>
      <c r="H1063" s="138">
        <v>-1.1435999999999999</v>
      </c>
      <c r="I1063" s="138">
        <v>6.6799999999999998E-2</v>
      </c>
      <c r="J1063" s="138">
        <v>0.76219999999999999</v>
      </c>
      <c r="K1063" s="138">
        <v>-4.8072999999999997</v>
      </c>
      <c r="L1063" s="138">
        <v>13.2813</v>
      </c>
      <c r="M1063" s="138">
        <v>24.653400000000001</v>
      </c>
      <c r="N1063" s="138">
        <v>51.4998</v>
      </c>
      <c r="O1063" s="138">
        <v>10.549899999999999</v>
      </c>
      <c r="P1063" s="138">
        <v>14.0351</v>
      </c>
      <c r="Q1063" s="138">
        <v>12.1579</v>
      </c>
      <c r="R1063" s="138">
        <v>16.3338</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34" t="s">
        <v>949</v>
      </c>
      <c r="B1064" s="134" t="s">
        <v>975</v>
      </c>
      <c r="C1064" s="134">
        <v>108799</v>
      </c>
      <c r="D1064" s="137">
        <v>44330</v>
      </c>
      <c r="E1064" s="138">
        <v>41.17</v>
      </c>
      <c r="F1064" s="138">
        <v>-0.29060000000000002</v>
      </c>
      <c r="G1064" s="138">
        <v>-1.1525000000000001</v>
      </c>
      <c r="H1064" s="138">
        <v>-1.1761999999999999</v>
      </c>
      <c r="I1064" s="138">
        <v>2.4299999999999999E-2</v>
      </c>
      <c r="J1064" s="138">
        <v>0.68479999999999996</v>
      </c>
      <c r="K1064" s="138">
        <v>-5.0945</v>
      </c>
      <c r="L1064" s="138">
        <v>12.609400000000001</v>
      </c>
      <c r="M1064" s="138">
        <v>23.596499999999999</v>
      </c>
      <c r="N1064" s="138">
        <v>49.817999999999998</v>
      </c>
      <c r="O1064" s="138">
        <v>9.4446999999999992</v>
      </c>
      <c r="P1064" s="138">
        <v>12.7966</v>
      </c>
      <c r="Q1064" s="138">
        <v>9.9352999999999998</v>
      </c>
      <c r="R1064" s="138">
        <v>15.145200000000001</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34" t="s">
        <v>949</v>
      </c>
      <c r="B1065" s="134" t="s">
        <v>976</v>
      </c>
      <c r="C1065" s="134">
        <v>116547</v>
      </c>
      <c r="D1065" s="137">
        <v>44330</v>
      </c>
      <c r="E1065" s="138">
        <v>24.61</v>
      </c>
      <c r="F1065" s="138">
        <v>-0.32400000000000001</v>
      </c>
      <c r="G1065" s="138">
        <v>-1.2042999999999999</v>
      </c>
      <c r="H1065" s="138">
        <v>-1.4021999999999999</v>
      </c>
      <c r="I1065" s="138">
        <v>-0.56569999999999998</v>
      </c>
      <c r="J1065" s="138">
        <v>0.65439999999999998</v>
      </c>
      <c r="K1065" s="138">
        <v>-4.4642999999999997</v>
      </c>
      <c r="L1065" s="138">
        <v>8.2710000000000008</v>
      </c>
      <c r="M1065" s="138">
        <v>23.05</v>
      </c>
      <c r="N1065" s="138">
        <v>45.2774</v>
      </c>
      <c r="O1065" s="138">
        <v>6.3780999999999999</v>
      </c>
      <c r="P1065" s="138">
        <v>11.0403</v>
      </c>
      <c r="Q1065" s="138">
        <v>10.2105</v>
      </c>
      <c r="R1065" s="138">
        <v>9.7940000000000005</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34" t="s">
        <v>949</v>
      </c>
      <c r="B1066" s="134" t="s">
        <v>977</v>
      </c>
      <c r="C1066" s="134">
        <v>119133</v>
      </c>
      <c r="D1066" s="137">
        <v>44330</v>
      </c>
      <c r="E1066" s="138">
        <v>27.9</v>
      </c>
      <c r="F1066" s="138">
        <v>-0.28589999999999999</v>
      </c>
      <c r="G1066" s="138">
        <v>-1.169</v>
      </c>
      <c r="H1066" s="138">
        <v>-1.3436999999999999</v>
      </c>
      <c r="I1066" s="138">
        <v>-0.49930000000000002</v>
      </c>
      <c r="J1066" s="138">
        <v>0.75839999999999996</v>
      </c>
      <c r="K1066" s="138">
        <v>-4.1237000000000004</v>
      </c>
      <c r="L1066" s="138">
        <v>9.0695999999999994</v>
      </c>
      <c r="M1066" s="138">
        <v>24.442499999999999</v>
      </c>
      <c r="N1066" s="138">
        <v>47.540999999999997</v>
      </c>
      <c r="O1066" s="138">
        <v>7.9565999999999999</v>
      </c>
      <c r="P1066" s="138">
        <v>12.7818</v>
      </c>
      <c r="Q1066" s="138">
        <v>12.119199999999999</v>
      </c>
      <c r="R1066" s="138">
        <v>11.4131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34" t="s">
        <v>949</v>
      </c>
      <c r="B1067" s="134" t="s">
        <v>978</v>
      </c>
      <c r="C1067" s="134">
        <v>112098</v>
      </c>
      <c r="D1067" s="137">
        <v>44330</v>
      </c>
      <c r="E1067" s="138">
        <v>35.58</v>
      </c>
      <c r="F1067" s="138">
        <v>-0.64229999999999998</v>
      </c>
      <c r="G1067" s="138">
        <v>-1.5768</v>
      </c>
      <c r="H1067" s="138">
        <v>-1.1392</v>
      </c>
      <c r="I1067" s="138">
        <v>-0.28029999999999999</v>
      </c>
      <c r="J1067" s="138">
        <v>2.1240000000000001</v>
      </c>
      <c r="K1067" s="138">
        <v>-2.5205000000000002</v>
      </c>
      <c r="L1067" s="138">
        <v>13.167899999999999</v>
      </c>
      <c r="M1067" s="138">
        <v>24.2318</v>
      </c>
      <c r="N1067" s="138">
        <v>48.126600000000003</v>
      </c>
      <c r="O1067" s="138">
        <v>8.5775000000000006</v>
      </c>
      <c r="P1067" s="138">
        <v>11.896599999999999</v>
      </c>
      <c r="Q1067" s="138">
        <v>11.42</v>
      </c>
      <c r="R1067" s="138">
        <v>13.7881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34" t="s">
        <v>949</v>
      </c>
      <c r="B1068" s="134" t="s">
        <v>979</v>
      </c>
      <c r="C1068" s="134">
        <v>120392</v>
      </c>
      <c r="D1068" s="137">
        <v>44330</v>
      </c>
      <c r="E1068" s="138">
        <v>40.229999999999997</v>
      </c>
      <c r="F1068" s="138">
        <v>-0.66669999999999996</v>
      </c>
      <c r="G1068" s="138">
        <v>-1.5659000000000001</v>
      </c>
      <c r="H1068" s="138">
        <v>-1.1305000000000001</v>
      </c>
      <c r="I1068" s="138">
        <v>-0.248</v>
      </c>
      <c r="J1068" s="138">
        <v>2.2363</v>
      </c>
      <c r="K1068" s="138">
        <v>-2.2120000000000002</v>
      </c>
      <c r="L1068" s="138">
        <v>13.9337</v>
      </c>
      <c r="M1068" s="138">
        <v>25.405200000000001</v>
      </c>
      <c r="N1068" s="138">
        <v>50.055900000000001</v>
      </c>
      <c r="O1068" s="138">
        <v>10.154999999999999</v>
      </c>
      <c r="P1068" s="138">
        <v>13.6533</v>
      </c>
      <c r="Q1068" s="138">
        <v>14.429</v>
      </c>
      <c r="R1068" s="138">
        <v>15.2615</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34" t="s">
        <v>949</v>
      </c>
      <c r="B1069" s="134" t="s">
        <v>1911</v>
      </c>
      <c r="C1069" s="134">
        <v>148353</v>
      </c>
      <c r="D1069" s="137">
        <v>44330</v>
      </c>
      <c r="E1069" s="138">
        <v>10.7906</v>
      </c>
      <c r="F1069" s="138">
        <v>-0.2616</v>
      </c>
      <c r="G1069" s="138">
        <v>-0.59789999999999999</v>
      </c>
      <c r="H1069" s="138">
        <v>-0.49609999999999999</v>
      </c>
      <c r="I1069" s="138">
        <v>1.8731</v>
      </c>
      <c r="J1069" s="138">
        <v>1.6734</v>
      </c>
      <c r="K1069" s="138">
        <v>-3.3723999999999998</v>
      </c>
      <c r="L1069" s="138"/>
      <c r="M1069" s="138"/>
      <c r="N1069" s="138"/>
      <c r="O1069" s="138"/>
      <c r="P1069" s="138"/>
      <c r="Q1069" s="138">
        <v>7.9059999999999997</v>
      </c>
      <c r="R1069" s="138"/>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34" t="s">
        <v>949</v>
      </c>
      <c r="B1070" s="134" t="s">
        <v>1912</v>
      </c>
      <c r="C1070" s="134">
        <v>148351</v>
      </c>
      <c r="D1070" s="137">
        <v>44330</v>
      </c>
      <c r="E1070" s="138">
        <v>10.6881</v>
      </c>
      <c r="F1070" s="138">
        <v>-0.27429999999999999</v>
      </c>
      <c r="G1070" s="138">
        <v>-0.61739999999999995</v>
      </c>
      <c r="H1070" s="138">
        <v>-0.53969999999999996</v>
      </c>
      <c r="I1070" s="138">
        <v>1.7837000000000001</v>
      </c>
      <c r="J1070" s="138">
        <v>1.3896999999999999</v>
      </c>
      <c r="K1070" s="138">
        <v>-3.9944999999999999</v>
      </c>
      <c r="L1070" s="138"/>
      <c r="M1070" s="138"/>
      <c r="N1070" s="138"/>
      <c r="O1070" s="138"/>
      <c r="P1070" s="138"/>
      <c r="Q1070" s="138">
        <v>6.8810000000000002</v>
      </c>
      <c r="R1070" s="138"/>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34" t="s">
        <v>949</v>
      </c>
      <c r="B1071" s="134" t="s">
        <v>980</v>
      </c>
      <c r="C1071" s="134">
        <v>100219</v>
      </c>
      <c r="D1071" s="137">
        <v>44330</v>
      </c>
      <c r="E1071" s="138">
        <v>82.860900000000001</v>
      </c>
      <c r="F1071" s="138">
        <v>-0.34760000000000002</v>
      </c>
      <c r="G1071" s="138">
        <v>-1.0209999999999999</v>
      </c>
      <c r="H1071" s="138">
        <v>-0.82540000000000002</v>
      </c>
      <c r="I1071" s="138">
        <v>0.17299999999999999</v>
      </c>
      <c r="J1071" s="138">
        <v>0.82140000000000002</v>
      </c>
      <c r="K1071" s="138">
        <v>-2.4453</v>
      </c>
      <c r="L1071" s="138">
        <v>9.6061999999999994</v>
      </c>
      <c r="M1071" s="138">
        <v>19.309100000000001</v>
      </c>
      <c r="N1071" s="138">
        <v>36.652999999999999</v>
      </c>
      <c r="O1071" s="138">
        <v>8.7162000000000006</v>
      </c>
      <c r="P1071" s="138">
        <v>9.9818999999999996</v>
      </c>
      <c r="Q1071" s="138">
        <v>8.4266000000000005</v>
      </c>
      <c r="R1071" s="138">
        <v>12.3027</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34" t="s">
        <v>949</v>
      </c>
      <c r="B1072" s="134" t="s">
        <v>981</v>
      </c>
      <c r="C1072" s="134">
        <v>120490</v>
      </c>
      <c r="D1072" s="137">
        <v>44330</v>
      </c>
      <c r="E1072" s="138">
        <v>90.628</v>
      </c>
      <c r="F1072" s="138">
        <v>-0.34150000000000003</v>
      </c>
      <c r="G1072" s="138">
        <v>-1.0121</v>
      </c>
      <c r="H1072" s="138">
        <v>-0.80449999999999999</v>
      </c>
      <c r="I1072" s="138">
        <v>0.21529999999999999</v>
      </c>
      <c r="J1072" s="138">
        <v>0.91559999999999997</v>
      </c>
      <c r="K1072" s="138">
        <v>-2.1774</v>
      </c>
      <c r="L1072" s="138">
        <v>10.2088</v>
      </c>
      <c r="M1072" s="138">
        <v>20.2944</v>
      </c>
      <c r="N1072" s="138">
        <v>38.163800000000002</v>
      </c>
      <c r="O1072" s="138">
        <v>9.8315000000000001</v>
      </c>
      <c r="P1072" s="138">
        <v>11.210800000000001</v>
      </c>
      <c r="Q1072" s="138">
        <v>11.5907</v>
      </c>
      <c r="R1072" s="138">
        <v>13.465299999999999</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34" t="s">
        <v>949</v>
      </c>
      <c r="B1073" s="134" t="s">
        <v>1913</v>
      </c>
      <c r="C1073" s="134">
        <v>114458</v>
      </c>
      <c r="D1073" s="137">
        <v>44330</v>
      </c>
      <c r="E1073" s="138">
        <v>312.10899999999998</v>
      </c>
      <c r="F1073" s="138">
        <v>-0.39789999999999998</v>
      </c>
      <c r="G1073" s="138">
        <v>-1.0585</v>
      </c>
      <c r="H1073" s="138">
        <v>-0.64559999999999995</v>
      </c>
      <c r="I1073" s="138">
        <v>-7.6799999999999993E-2</v>
      </c>
      <c r="J1073" s="138">
        <v>1.0680000000000001</v>
      </c>
      <c r="K1073" s="138">
        <v>-2.6126</v>
      </c>
      <c r="L1073" s="138">
        <v>16.516400000000001</v>
      </c>
      <c r="M1073" s="138">
        <v>31.320900000000002</v>
      </c>
      <c r="N1073" s="138">
        <v>59.677599999999998</v>
      </c>
      <c r="O1073" s="138">
        <v>11.455</v>
      </c>
      <c r="P1073" s="138">
        <v>13.080299999999999</v>
      </c>
      <c r="Q1073" s="138">
        <v>19.488900000000001</v>
      </c>
      <c r="R1073" s="138">
        <v>18.0624</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34" t="s">
        <v>949</v>
      </c>
      <c r="B1074" s="134" t="s">
        <v>1914</v>
      </c>
      <c r="C1074" s="134">
        <v>120152</v>
      </c>
      <c r="D1074" s="137">
        <v>44330</v>
      </c>
      <c r="E1074" s="138">
        <v>341.286</v>
      </c>
      <c r="F1074" s="138">
        <v>-0.39169999999999999</v>
      </c>
      <c r="G1074" s="138">
        <v>-1.0489999999999999</v>
      </c>
      <c r="H1074" s="138">
        <v>-0.62309999999999999</v>
      </c>
      <c r="I1074" s="138">
        <v>-3.1899999999999998E-2</v>
      </c>
      <c r="J1074" s="138">
        <v>1.1655</v>
      </c>
      <c r="K1074" s="138">
        <v>-2.3170000000000002</v>
      </c>
      <c r="L1074" s="138">
        <v>17.211500000000001</v>
      </c>
      <c r="M1074" s="138">
        <v>32.481099999999998</v>
      </c>
      <c r="N1074" s="138">
        <v>61.551699999999997</v>
      </c>
      <c r="O1074" s="138">
        <v>12.706200000000001</v>
      </c>
      <c r="P1074" s="138">
        <v>14.443099999999999</v>
      </c>
      <c r="Q1074" s="138">
        <v>14.3489</v>
      </c>
      <c r="R1074" s="138">
        <v>19.398700000000002</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34" t="s">
        <v>949</v>
      </c>
      <c r="B1075" s="134" t="s">
        <v>1992</v>
      </c>
      <c r="C1075" s="134">
        <v>114457</v>
      </c>
      <c r="D1075" s="137">
        <v>44330</v>
      </c>
      <c r="E1075" s="138">
        <v>416.425161598844</v>
      </c>
      <c r="F1075" s="138">
        <v>-0.39800000000000002</v>
      </c>
      <c r="G1075" s="138">
        <v>-1.0585</v>
      </c>
      <c r="H1075" s="138">
        <v>-0.64610000000000001</v>
      </c>
      <c r="I1075" s="138">
        <v>-7.6899999999999996E-2</v>
      </c>
      <c r="J1075" s="138">
        <v>1.0662</v>
      </c>
      <c r="K1075" s="138">
        <v>-2.6131000000000002</v>
      </c>
      <c r="L1075" s="138">
        <v>16.5154</v>
      </c>
      <c r="M1075" s="138">
        <v>31.318899999999999</v>
      </c>
      <c r="N1075" s="138">
        <v>59.676900000000003</v>
      </c>
      <c r="O1075" s="138">
        <v>10.995900000000001</v>
      </c>
      <c r="P1075" s="138">
        <v>12.765000000000001</v>
      </c>
      <c r="Q1075" s="138">
        <v>18.1235</v>
      </c>
      <c r="R1075" s="138">
        <v>17.532499999999999</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34" t="s">
        <v>949</v>
      </c>
      <c r="B1076" s="134" t="s">
        <v>1993</v>
      </c>
      <c r="C1076" s="134">
        <v>120153</v>
      </c>
      <c r="D1076" s="137">
        <v>44330</v>
      </c>
      <c r="E1076" s="138">
        <v>93.853044321815702</v>
      </c>
      <c r="F1076" s="138">
        <v>-0.39279999999999998</v>
      </c>
      <c r="G1076" s="138">
        <v>-1.0501</v>
      </c>
      <c r="H1076" s="138">
        <v>-0.62529999999999997</v>
      </c>
      <c r="I1076" s="138">
        <v>-3.32E-2</v>
      </c>
      <c r="J1076" s="138">
        <v>1.1655</v>
      </c>
      <c r="K1076" s="138">
        <v>-2.3178000000000001</v>
      </c>
      <c r="L1076" s="138">
        <v>17.211500000000001</v>
      </c>
      <c r="M1076" s="138">
        <v>32.479399999999998</v>
      </c>
      <c r="N1076" s="138">
        <v>61.5503</v>
      </c>
      <c r="O1076" s="138">
        <v>12.2462</v>
      </c>
      <c r="P1076" s="138">
        <v>14.132199999999999</v>
      </c>
      <c r="Q1076" s="138">
        <v>13.8637</v>
      </c>
      <c r="R1076" s="138">
        <v>18.869900000000001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34" t="s">
        <v>949</v>
      </c>
      <c r="B1077" s="134" t="s">
        <v>982</v>
      </c>
      <c r="C1077" s="134">
        <v>119308</v>
      </c>
      <c r="D1077" s="137">
        <v>44330</v>
      </c>
      <c r="E1077" s="138">
        <v>36.606000000000002</v>
      </c>
      <c r="F1077" s="138">
        <v>-0.4</v>
      </c>
      <c r="G1077" s="138">
        <v>-1.4537</v>
      </c>
      <c r="H1077" s="138">
        <v>-1.0327999999999999</v>
      </c>
      <c r="I1077" s="138">
        <v>0.40039999999999998</v>
      </c>
      <c r="J1077" s="138">
        <v>1.3119000000000001</v>
      </c>
      <c r="K1077" s="138">
        <v>-2.8889999999999998</v>
      </c>
      <c r="L1077" s="138">
        <v>15.9702</v>
      </c>
      <c r="M1077" s="138">
        <v>28.780999999999999</v>
      </c>
      <c r="N1077" s="138">
        <v>53.858400000000003</v>
      </c>
      <c r="O1077" s="138">
        <v>10.060600000000001</v>
      </c>
      <c r="P1077" s="138">
        <v>12.9625</v>
      </c>
      <c r="Q1077" s="138">
        <v>13.1945</v>
      </c>
      <c r="R1077" s="138">
        <v>15.232699999999999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34" t="s">
        <v>949</v>
      </c>
      <c r="B1078" s="134" t="s">
        <v>983</v>
      </c>
      <c r="C1078" s="134">
        <v>118069</v>
      </c>
      <c r="D1078" s="137">
        <v>44330</v>
      </c>
      <c r="E1078" s="138">
        <v>34.365000000000002</v>
      </c>
      <c r="F1078" s="138">
        <v>-0.40570000000000001</v>
      </c>
      <c r="G1078" s="138">
        <v>-1.4623999999999999</v>
      </c>
      <c r="H1078" s="138">
        <v>-1.0509999999999999</v>
      </c>
      <c r="I1078" s="138">
        <v>0.36509999999999998</v>
      </c>
      <c r="J1078" s="138">
        <v>1.2282999999999999</v>
      </c>
      <c r="K1078" s="138">
        <v>-3.1097999999999999</v>
      </c>
      <c r="L1078" s="138">
        <v>15.458299999999999</v>
      </c>
      <c r="M1078" s="138">
        <v>27.9269</v>
      </c>
      <c r="N1078" s="138">
        <v>52.4758</v>
      </c>
      <c r="O1078" s="138">
        <v>9.1204000000000001</v>
      </c>
      <c r="P1078" s="138">
        <v>12.042</v>
      </c>
      <c r="Q1078" s="138">
        <v>9.5257000000000005</v>
      </c>
      <c r="R1078" s="138">
        <v>14.227399999999999</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34" t="s">
        <v>949</v>
      </c>
      <c r="B1079" s="134" t="s">
        <v>984</v>
      </c>
      <c r="C1079" s="134">
        <v>106871</v>
      </c>
      <c r="D1079" s="137">
        <v>44330</v>
      </c>
      <c r="E1079" s="138">
        <v>37.552094232074197</v>
      </c>
      <c r="F1079" s="138">
        <v>-0.31790000000000002</v>
      </c>
      <c r="G1079" s="138">
        <v>-1.2524999999999999</v>
      </c>
      <c r="H1079" s="138">
        <v>-1.2652000000000001</v>
      </c>
      <c r="I1079" s="138">
        <v>-0.1893</v>
      </c>
      <c r="J1079" s="138">
        <v>1.0568</v>
      </c>
      <c r="K1079" s="138">
        <v>-4.2534000000000001</v>
      </c>
      <c r="L1079" s="138">
        <v>11.9876</v>
      </c>
      <c r="M1079" s="138">
        <v>26.6417</v>
      </c>
      <c r="N1079" s="138">
        <v>47.336199999999998</v>
      </c>
      <c r="O1079" s="138">
        <v>10.402799999999999</v>
      </c>
      <c r="P1079" s="138">
        <v>11.786899999999999</v>
      </c>
      <c r="Q1079" s="138">
        <v>9.9535</v>
      </c>
      <c r="R1079" s="138">
        <v>15.482100000000001</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34" t="s">
        <v>949</v>
      </c>
      <c r="B1080" s="134" t="s">
        <v>985</v>
      </c>
      <c r="C1080" s="134">
        <v>120267</v>
      </c>
      <c r="D1080" s="137">
        <v>44330</v>
      </c>
      <c r="E1080" s="138">
        <v>36.5017</v>
      </c>
      <c r="F1080" s="138">
        <v>-0.30890000000000001</v>
      </c>
      <c r="G1080" s="138">
        <v>-1.2388999999999999</v>
      </c>
      <c r="H1080" s="138">
        <v>-1.2336</v>
      </c>
      <c r="I1080" s="138">
        <v>-0.12609999999999999</v>
      </c>
      <c r="J1080" s="138">
        <v>1.1996</v>
      </c>
      <c r="K1080" s="138">
        <v>-3.8592</v>
      </c>
      <c r="L1080" s="138">
        <v>12.8034</v>
      </c>
      <c r="M1080" s="138">
        <v>27.898</v>
      </c>
      <c r="N1080" s="138">
        <v>49.186300000000003</v>
      </c>
      <c r="O1080" s="138">
        <v>11.6167</v>
      </c>
      <c r="P1080" s="138">
        <v>13.0153</v>
      </c>
      <c r="Q1080" s="138">
        <v>12.700100000000001</v>
      </c>
      <c r="R1080" s="138">
        <v>16.732500000000002</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34" t="s">
        <v>949</v>
      </c>
      <c r="B1081" s="134" t="s">
        <v>986</v>
      </c>
      <c r="C1081" s="134">
        <v>146549</v>
      </c>
      <c r="D1081" s="137">
        <v>44330</v>
      </c>
      <c r="E1081" s="138">
        <v>13.8017</v>
      </c>
      <c r="F1081" s="138">
        <v>-0.96940000000000004</v>
      </c>
      <c r="G1081" s="138">
        <v>-2.0419999999999998</v>
      </c>
      <c r="H1081" s="138">
        <v>-1.5929</v>
      </c>
      <c r="I1081" s="138">
        <v>0.84319999999999995</v>
      </c>
      <c r="J1081" s="138">
        <v>3.4137</v>
      </c>
      <c r="K1081" s="138">
        <v>-0.56630000000000003</v>
      </c>
      <c r="L1081" s="138">
        <v>21.621200000000002</v>
      </c>
      <c r="M1081" s="138">
        <v>38.243699999999997</v>
      </c>
      <c r="N1081" s="138">
        <v>60.522199999999998</v>
      </c>
      <c r="O1081" s="138"/>
      <c r="P1081" s="138"/>
      <c r="Q1081" s="138">
        <v>16.030100000000001</v>
      </c>
      <c r="R1081" s="138">
        <v>18.322299999999998</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34" t="s">
        <v>949</v>
      </c>
      <c r="B1082" s="134" t="s">
        <v>987</v>
      </c>
      <c r="C1082" s="134">
        <v>146551</v>
      </c>
      <c r="D1082" s="137">
        <v>44330</v>
      </c>
      <c r="E1082" s="138">
        <v>13.2424</v>
      </c>
      <c r="F1082" s="138">
        <v>-0.97809999999999997</v>
      </c>
      <c r="G1082" s="138">
        <v>-2.0554000000000001</v>
      </c>
      <c r="H1082" s="138">
        <v>-1.6247</v>
      </c>
      <c r="I1082" s="138">
        <v>0.77700000000000002</v>
      </c>
      <c r="J1082" s="138">
        <v>3.2650000000000001</v>
      </c>
      <c r="K1082" s="138">
        <v>-0.99439999999999995</v>
      </c>
      <c r="L1082" s="138">
        <v>20.575099999999999</v>
      </c>
      <c r="M1082" s="138">
        <v>36.433799999999998</v>
      </c>
      <c r="N1082" s="138">
        <v>57.732100000000003</v>
      </c>
      <c r="O1082" s="138"/>
      <c r="P1082" s="138"/>
      <c r="Q1082" s="138">
        <v>13.8362</v>
      </c>
      <c r="R1082" s="138">
        <v>16.107700000000001</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34" t="s">
        <v>949</v>
      </c>
      <c r="B1083" s="134" t="s">
        <v>988</v>
      </c>
      <c r="C1083" s="134">
        <v>118825</v>
      </c>
      <c r="D1083" s="137">
        <v>44330</v>
      </c>
      <c r="E1083" s="138">
        <v>70.572000000000003</v>
      </c>
      <c r="F1083" s="138">
        <v>-0.3488</v>
      </c>
      <c r="G1083" s="138">
        <v>-1.2482</v>
      </c>
      <c r="H1083" s="138">
        <v>-0.84019999999999995</v>
      </c>
      <c r="I1083" s="138">
        <v>0.2586</v>
      </c>
      <c r="J1083" s="138">
        <v>1.3935999999999999</v>
      </c>
      <c r="K1083" s="138">
        <v>-3.0085000000000002</v>
      </c>
      <c r="L1083" s="138">
        <v>15.0749</v>
      </c>
      <c r="M1083" s="138">
        <v>29.451899999999998</v>
      </c>
      <c r="N1083" s="138">
        <v>60.1616</v>
      </c>
      <c r="O1083" s="138">
        <v>12.4947</v>
      </c>
      <c r="P1083" s="138">
        <v>16.4681</v>
      </c>
      <c r="Q1083" s="138">
        <v>17.111699999999999</v>
      </c>
      <c r="R1083" s="138">
        <v>16.5443</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34" t="s">
        <v>949</v>
      </c>
      <c r="B1084" s="134" t="s">
        <v>989</v>
      </c>
      <c r="C1084" s="134">
        <v>107578</v>
      </c>
      <c r="D1084" s="137">
        <v>44330</v>
      </c>
      <c r="E1084" s="138">
        <v>65.31</v>
      </c>
      <c r="F1084" s="138">
        <v>-0.35549999999999998</v>
      </c>
      <c r="G1084" s="138">
        <v>-1.2564</v>
      </c>
      <c r="H1084" s="138">
        <v>-0.86070000000000002</v>
      </c>
      <c r="I1084" s="138">
        <v>0.21640000000000001</v>
      </c>
      <c r="J1084" s="138">
        <v>1.2998000000000001</v>
      </c>
      <c r="K1084" s="138">
        <v>-3.2745000000000002</v>
      </c>
      <c r="L1084" s="138">
        <v>14.4444</v>
      </c>
      <c r="M1084" s="138">
        <v>28.3962</v>
      </c>
      <c r="N1084" s="138">
        <v>58.423299999999998</v>
      </c>
      <c r="O1084" s="138">
        <v>11.3118</v>
      </c>
      <c r="P1084" s="138">
        <v>15.389699999999999</v>
      </c>
      <c r="Q1084" s="138">
        <v>15.379300000000001</v>
      </c>
      <c r="R1084" s="138">
        <v>15.2765</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34" t="s">
        <v>949</v>
      </c>
      <c r="B1085" s="134" t="s">
        <v>2023</v>
      </c>
      <c r="C1085" s="134">
        <v>115790</v>
      </c>
      <c r="D1085" s="137">
        <v>44330</v>
      </c>
      <c r="E1085" s="138">
        <v>28.610900000000001</v>
      </c>
      <c r="F1085" s="138">
        <v>-0.3906</v>
      </c>
      <c r="G1085" s="138">
        <v>-1.6577999999999999</v>
      </c>
      <c r="H1085" s="138">
        <v>-1.4887999999999999</v>
      </c>
      <c r="I1085" s="138">
        <v>-0.45300000000000001</v>
      </c>
      <c r="J1085" s="138">
        <v>1.7573000000000001</v>
      </c>
      <c r="K1085" s="138">
        <v>-3.3614999999999999</v>
      </c>
      <c r="L1085" s="138">
        <v>15.847200000000001</v>
      </c>
      <c r="M1085" s="138">
        <v>28.568100000000001</v>
      </c>
      <c r="N1085" s="138">
        <v>54.5291</v>
      </c>
      <c r="O1085" s="138">
        <v>8.3528000000000002</v>
      </c>
      <c r="P1085" s="138">
        <v>11.4308</v>
      </c>
      <c r="Q1085" s="138">
        <v>11.5303</v>
      </c>
      <c r="R1085" s="138">
        <v>13.463900000000001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34" t="s">
        <v>949</v>
      </c>
      <c r="B1086" s="134" t="s">
        <v>2024</v>
      </c>
      <c r="C1086" s="134">
        <v>119148</v>
      </c>
      <c r="D1086" s="137">
        <v>44330</v>
      </c>
      <c r="E1086" s="138">
        <v>32.1736</v>
      </c>
      <c r="F1086" s="138">
        <v>-0.37990000000000002</v>
      </c>
      <c r="G1086" s="138">
        <v>-1.6416999999999999</v>
      </c>
      <c r="H1086" s="138">
        <v>-1.4476</v>
      </c>
      <c r="I1086" s="138">
        <v>-0.36820000000000003</v>
      </c>
      <c r="J1086" s="138">
        <v>1.9522999999999999</v>
      </c>
      <c r="K1086" s="138">
        <v>-2.8119999999999998</v>
      </c>
      <c r="L1086" s="138">
        <v>17.1142</v>
      </c>
      <c r="M1086" s="138">
        <v>30.467700000000001</v>
      </c>
      <c r="N1086" s="138">
        <v>57.5685</v>
      </c>
      <c r="O1086" s="138">
        <v>10.203099999999999</v>
      </c>
      <c r="P1086" s="138">
        <v>13.1264</v>
      </c>
      <c r="Q1086" s="138">
        <v>12.682600000000001</v>
      </c>
      <c r="R1086" s="138">
        <v>15.45</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34" t="s">
        <v>949</v>
      </c>
      <c r="B1087" s="134" t="s">
        <v>990</v>
      </c>
      <c r="C1087" s="134">
        <v>106235</v>
      </c>
      <c r="D1087" s="137">
        <v>44330</v>
      </c>
      <c r="E1087" s="138">
        <v>40.928400000000003</v>
      </c>
      <c r="F1087" s="138">
        <v>-0.5554</v>
      </c>
      <c r="G1087" s="138">
        <v>-1.3648</v>
      </c>
      <c r="H1087" s="138">
        <v>-0.35249999999999998</v>
      </c>
      <c r="I1087" s="138">
        <v>1.5693999999999999</v>
      </c>
      <c r="J1087" s="138">
        <v>3.3727999999999998</v>
      </c>
      <c r="K1087" s="138">
        <v>-1.4563999999999999</v>
      </c>
      <c r="L1087" s="138">
        <v>22.200600000000001</v>
      </c>
      <c r="M1087" s="138">
        <v>33.817700000000002</v>
      </c>
      <c r="N1087" s="138">
        <v>62.912700000000001</v>
      </c>
      <c r="O1087" s="138">
        <v>8.0708000000000002</v>
      </c>
      <c r="P1087" s="138">
        <v>13.041700000000001</v>
      </c>
      <c r="Q1087" s="138">
        <v>10.771699999999999</v>
      </c>
      <c r="R1087" s="138">
        <v>9.9504999999999999</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34" t="s">
        <v>949</v>
      </c>
      <c r="B1088" s="134" t="s">
        <v>991</v>
      </c>
      <c r="C1088" s="134">
        <v>118632</v>
      </c>
      <c r="D1088" s="137">
        <v>44330</v>
      </c>
      <c r="E1088" s="138">
        <v>44.064799999999998</v>
      </c>
      <c r="F1088" s="138">
        <v>-0.55089999999999995</v>
      </c>
      <c r="G1088" s="138">
        <v>-1.3581000000000001</v>
      </c>
      <c r="H1088" s="138">
        <v>-0.3372</v>
      </c>
      <c r="I1088" s="138">
        <v>1.6020000000000001</v>
      </c>
      <c r="J1088" s="138">
        <v>3.4502000000000002</v>
      </c>
      <c r="K1088" s="138">
        <v>-1.2461</v>
      </c>
      <c r="L1088" s="138">
        <v>22.685400000000001</v>
      </c>
      <c r="M1088" s="138">
        <v>34.632899999999999</v>
      </c>
      <c r="N1088" s="138">
        <v>64.268900000000002</v>
      </c>
      <c r="O1088" s="138">
        <v>9.0312999999999999</v>
      </c>
      <c r="P1088" s="138">
        <v>14.146699999999999</v>
      </c>
      <c r="Q1088" s="138">
        <v>14.125400000000001</v>
      </c>
      <c r="R1088" s="138">
        <v>10.881500000000001</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34" t="s">
        <v>949</v>
      </c>
      <c r="B1089" s="134" t="s">
        <v>992</v>
      </c>
      <c r="C1089" s="134">
        <v>138308</v>
      </c>
      <c r="D1089" s="137">
        <v>44330</v>
      </c>
      <c r="E1089" s="138">
        <v>214.79</v>
      </c>
      <c r="F1089" s="138">
        <v>-0.88600000000000001</v>
      </c>
      <c r="G1089" s="138">
        <v>-1.8192999999999999</v>
      </c>
      <c r="H1089" s="138">
        <v>-1.1915</v>
      </c>
      <c r="I1089" s="138">
        <v>0.5665</v>
      </c>
      <c r="J1089" s="138">
        <v>2.6278999999999999</v>
      </c>
      <c r="K1089" s="138">
        <v>-1.1915</v>
      </c>
      <c r="L1089" s="138">
        <v>16.733699999999999</v>
      </c>
      <c r="M1089" s="138">
        <v>30.682600000000001</v>
      </c>
      <c r="N1089" s="138">
        <v>56.2791</v>
      </c>
      <c r="O1089" s="138">
        <v>9.7654999999999994</v>
      </c>
      <c r="P1089" s="138">
        <v>12.0685</v>
      </c>
      <c r="Q1089" s="138">
        <v>18.247800000000002</v>
      </c>
      <c r="R1089" s="138">
        <v>15.273300000000001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34" t="s">
        <v>949</v>
      </c>
      <c r="B1090" s="134" t="s">
        <v>993</v>
      </c>
      <c r="C1090" s="134">
        <v>138312</v>
      </c>
      <c r="D1090" s="137">
        <v>44330</v>
      </c>
      <c r="E1090" s="138">
        <v>239.25</v>
      </c>
      <c r="F1090" s="138">
        <v>-0.87829999999999997</v>
      </c>
      <c r="G1090" s="138">
        <v>-1.8099000000000001</v>
      </c>
      <c r="H1090" s="138">
        <v>-1.165</v>
      </c>
      <c r="I1090" s="138">
        <v>0.62250000000000005</v>
      </c>
      <c r="J1090" s="138">
        <v>2.7574000000000001</v>
      </c>
      <c r="K1090" s="138">
        <v>-0.82079999999999997</v>
      </c>
      <c r="L1090" s="138">
        <v>17.619599999999998</v>
      </c>
      <c r="M1090" s="138">
        <v>32.167700000000004</v>
      </c>
      <c r="N1090" s="138">
        <v>58.653799999999997</v>
      </c>
      <c r="O1090" s="138">
        <v>11.3162</v>
      </c>
      <c r="P1090" s="138">
        <v>13.732200000000001</v>
      </c>
      <c r="Q1090" s="138">
        <v>14.3499</v>
      </c>
      <c r="R1090" s="138">
        <v>16.889900000000001</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34" t="s">
        <v>949</v>
      </c>
      <c r="B1091" s="134" t="s">
        <v>1915</v>
      </c>
      <c r="C1091" s="134">
        <v>148524</v>
      </c>
      <c r="D1091" s="137">
        <v>44330</v>
      </c>
      <c r="E1091" s="138">
        <v>12.4</v>
      </c>
      <c r="F1091" s="138">
        <v>-0.48149999999999998</v>
      </c>
      <c r="G1091" s="138">
        <v>-1.0375000000000001</v>
      </c>
      <c r="H1091" s="138">
        <v>-0.64100000000000001</v>
      </c>
      <c r="I1091" s="138">
        <v>0.24249999999999999</v>
      </c>
      <c r="J1091" s="138">
        <v>1.8062</v>
      </c>
      <c r="K1091" s="138">
        <v>-1.6653</v>
      </c>
      <c r="L1091" s="138">
        <v>15.8879</v>
      </c>
      <c r="M1091" s="138"/>
      <c r="N1091" s="138"/>
      <c r="O1091" s="138"/>
      <c r="P1091" s="138"/>
      <c r="Q1091" s="138">
        <v>24</v>
      </c>
      <c r="R1091" s="138"/>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34" t="s">
        <v>949</v>
      </c>
      <c r="B1092" s="134" t="s">
        <v>1916</v>
      </c>
      <c r="C1092" s="134">
        <v>148491</v>
      </c>
      <c r="D1092" s="137">
        <v>44330</v>
      </c>
      <c r="E1092" s="138">
        <v>12.26</v>
      </c>
      <c r="F1092" s="138">
        <v>-0.40620000000000001</v>
      </c>
      <c r="G1092" s="138">
        <v>-0.96930000000000005</v>
      </c>
      <c r="H1092" s="138">
        <v>-0.64829999999999999</v>
      </c>
      <c r="I1092" s="138">
        <v>0.24529999999999999</v>
      </c>
      <c r="J1092" s="138">
        <v>1.6584000000000001</v>
      </c>
      <c r="K1092" s="138">
        <v>-2.0767000000000002</v>
      </c>
      <c r="L1092" s="138">
        <v>14.794</v>
      </c>
      <c r="M1092" s="138"/>
      <c r="N1092" s="138"/>
      <c r="O1092" s="138"/>
      <c r="P1092" s="138"/>
      <c r="Q1092" s="138">
        <v>22.6</v>
      </c>
      <c r="R1092" s="138"/>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34" t="s">
        <v>949</v>
      </c>
      <c r="B1093" s="134" t="s">
        <v>994</v>
      </c>
      <c r="C1093" s="134">
        <v>119598</v>
      </c>
      <c r="D1093" s="137">
        <v>44330</v>
      </c>
      <c r="E1093" s="138">
        <v>55.171700000000001</v>
      </c>
      <c r="F1093" s="138">
        <v>-0.5121</v>
      </c>
      <c r="G1093" s="138">
        <v>-1.4362999999999999</v>
      </c>
      <c r="H1093" s="138">
        <v>-0.86799999999999999</v>
      </c>
      <c r="I1093" s="138">
        <v>0.26590000000000003</v>
      </c>
      <c r="J1093" s="138">
        <v>0.75370000000000004</v>
      </c>
      <c r="K1093" s="138">
        <v>-3.7528999999999999</v>
      </c>
      <c r="L1093" s="138">
        <v>18.335799999999999</v>
      </c>
      <c r="M1093" s="138">
        <v>33.627099999999999</v>
      </c>
      <c r="N1093" s="138">
        <v>62.421599999999998</v>
      </c>
      <c r="O1093" s="138">
        <v>10.531700000000001</v>
      </c>
      <c r="P1093" s="138">
        <v>13.2721</v>
      </c>
      <c r="Q1093" s="138">
        <v>15.331</v>
      </c>
      <c r="R1093" s="138">
        <v>17.347000000000001</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34" t="s">
        <v>949</v>
      </c>
      <c r="B1094" s="134" t="s">
        <v>995</v>
      </c>
      <c r="C1094" s="134">
        <v>103504</v>
      </c>
      <c r="D1094" s="137">
        <v>44330</v>
      </c>
      <c r="E1094" s="138">
        <v>51.308</v>
      </c>
      <c r="F1094" s="138">
        <v>-0.51629999999999998</v>
      </c>
      <c r="G1094" s="138">
        <v>-1.4428000000000001</v>
      </c>
      <c r="H1094" s="138">
        <v>-0.88339999999999996</v>
      </c>
      <c r="I1094" s="138">
        <v>0.23480000000000001</v>
      </c>
      <c r="J1094" s="138">
        <v>0.6845</v>
      </c>
      <c r="K1094" s="138">
        <v>-3.9411999999999998</v>
      </c>
      <c r="L1094" s="138">
        <v>17.881399999999999</v>
      </c>
      <c r="M1094" s="138">
        <v>32.8934</v>
      </c>
      <c r="N1094" s="138">
        <v>61.2166</v>
      </c>
      <c r="O1094" s="138">
        <v>9.6433999999999997</v>
      </c>
      <c r="P1094" s="138">
        <v>12.224500000000001</v>
      </c>
      <c r="Q1094" s="138">
        <v>11.262</v>
      </c>
      <c r="R1094" s="138">
        <v>16.446100000000001</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34" t="s">
        <v>949</v>
      </c>
      <c r="B1095" s="134" t="s">
        <v>1917</v>
      </c>
      <c r="C1095" s="134">
        <v>148507</v>
      </c>
      <c r="D1095" s="137">
        <v>44330</v>
      </c>
      <c r="E1095" s="138">
        <v>12.432399999999999</v>
      </c>
      <c r="F1095" s="138">
        <v>-0.54</v>
      </c>
      <c r="G1095" s="138">
        <v>-1.6096999999999999</v>
      </c>
      <c r="H1095" s="138">
        <v>-0.93779999999999997</v>
      </c>
      <c r="I1095" s="138">
        <v>0.44840000000000002</v>
      </c>
      <c r="J1095" s="138">
        <v>1.5337000000000001</v>
      </c>
      <c r="K1095" s="138">
        <v>-2.1772</v>
      </c>
      <c r="L1095" s="138">
        <v>16.663900000000002</v>
      </c>
      <c r="M1095" s="138"/>
      <c r="N1095" s="138"/>
      <c r="O1095" s="138"/>
      <c r="P1095" s="138"/>
      <c r="Q1095" s="138">
        <v>24.324000000000002</v>
      </c>
      <c r="R1095" s="138"/>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34" t="s">
        <v>949</v>
      </c>
      <c r="B1096" s="134" t="s">
        <v>1918</v>
      </c>
      <c r="C1096" s="134">
        <v>148504</v>
      </c>
      <c r="D1096" s="137">
        <v>44330</v>
      </c>
      <c r="E1096" s="138">
        <v>12.286899999999999</v>
      </c>
      <c r="F1096" s="138">
        <v>-0.5504</v>
      </c>
      <c r="G1096" s="138">
        <v>-1.6253</v>
      </c>
      <c r="H1096" s="138">
        <v>-0.97519999999999996</v>
      </c>
      <c r="I1096" s="138">
        <v>0.37169999999999997</v>
      </c>
      <c r="J1096" s="138">
        <v>1.3577999999999999</v>
      </c>
      <c r="K1096" s="138">
        <v>-2.6634000000000002</v>
      </c>
      <c r="L1096" s="138">
        <v>15.5229</v>
      </c>
      <c r="M1096" s="138"/>
      <c r="N1096" s="138"/>
      <c r="O1096" s="138"/>
      <c r="P1096" s="138"/>
      <c r="Q1096" s="138">
        <v>22.869</v>
      </c>
      <c r="R1096" s="138"/>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34" t="s">
        <v>949</v>
      </c>
      <c r="B1097" s="134" t="s">
        <v>996</v>
      </c>
      <c r="C1097" s="134">
        <v>100475</v>
      </c>
      <c r="D1097" s="137">
        <v>44330</v>
      </c>
      <c r="E1097" s="138">
        <v>605.19255127160795</v>
      </c>
      <c r="F1097" s="138">
        <v>-0.61719999999999997</v>
      </c>
      <c r="G1097" s="138">
        <v>-1.6271</v>
      </c>
      <c r="H1097" s="138">
        <v>-1.1341000000000001</v>
      </c>
      <c r="I1097" s="138">
        <v>0.39279999999999998</v>
      </c>
      <c r="J1097" s="138">
        <v>2.5188000000000001</v>
      </c>
      <c r="K1097" s="138">
        <v>-1.9496</v>
      </c>
      <c r="L1097" s="138">
        <v>20.431699999999999</v>
      </c>
      <c r="M1097" s="138">
        <v>33.9925</v>
      </c>
      <c r="N1097" s="138">
        <v>61.103400000000001</v>
      </c>
      <c r="O1097" s="138">
        <v>9.6646999999999998</v>
      </c>
      <c r="P1097" s="138">
        <v>11.865600000000001</v>
      </c>
      <c r="Q1097" s="138">
        <v>19.496099999999998</v>
      </c>
      <c r="R1097" s="138">
        <v>13.9825</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34" t="s">
        <v>949</v>
      </c>
      <c r="B1098" s="134" t="s">
        <v>997</v>
      </c>
      <c r="C1098" s="134">
        <v>119160</v>
      </c>
      <c r="D1098" s="137">
        <v>44330</v>
      </c>
      <c r="E1098" s="138">
        <v>303.86290000000002</v>
      </c>
      <c r="F1098" s="138">
        <v>-0.61360000000000003</v>
      </c>
      <c r="G1098" s="138">
        <v>-1.6216999999999999</v>
      </c>
      <c r="H1098" s="138">
        <v>-1.1212</v>
      </c>
      <c r="I1098" s="138">
        <v>0.41899999999999998</v>
      </c>
      <c r="J1098" s="138">
        <v>2.5783</v>
      </c>
      <c r="K1098" s="138">
        <v>-1.7701</v>
      </c>
      <c r="L1098" s="138">
        <v>20.896599999999999</v>
      </c>
      <c r="M1098" s="138">
        <v>34.7806</v>
      </c>
      <c r="N1098" s="138">
        <v>62.387099999999997</v>
      </c>
      <c r="O1098" s="138">
        <v>10.7257</v>
      </c>
      <c r="P1098" s="138">
        <v>13.249499999999999</v>
      </c>
      <c r="Q1098" s="138">
        <v>13.0815</v>
      </c>
      <c r="R1098" s="138">
        <v>14.9474</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34" t="s">
        <v>949</v>
      </c>
      <c r="B1099" s="134" t="s">
        <v>998</v>
      </c>
      <c r="C1099" s="134">
        <v>118870</v>
      </c>
      <c r="D1099" s="137">
        <v>44330</v>
      </c>
      <c r="E1099" s="138">
        <v>93.79</v>
      </c>
      <c r="F1099" s="138">
        <v>-0.38240000000000002</v>
      </c>
      <c r="G1099" s="138">
        <v>-1.2945</v>
      </c>
      <c r="H1099" s="138">
        <v>-0.65669999999999995</v>
      </c>
      <c r="I1099" s="138">
        <v>1.3508</v>
      </c>
      <c r="J1099" s="138">
        <v>2.1678000000000002</v>
      </c>
      <c r="K1099" s="138">
        <v>-2.0061</v>
      </c>
      <c r="L1099" s="138">
        <v>13.7538</v>
      </c>
      <c r="M1099" s="138">
        <v>26.469799999999999</v>
      </c>
      <c r="N1099" s="138">
        <v>48.920299999999997</v>
      </c>
      <c r="O1099" s="138">
        <v>7.6627999999999998</v>
      </c>
      <c r="P1099" s="138">
        <v>9.8704999999999998</v>
      </c>
      <c r="Q1099" s="138">
        <v>9.3931000000000004</v>
      </c>
      <c r="R1099" s="138">
        <v>11.907</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34" t="s">
        <v>949</v>
      </c>
      <c r="B1100" s="134" t="s">
        <v>999</v>
      </c>
      <c r="C1100" s="134">
        <v>101209</v>
      </c>
      <c r="D1100" s="137">
        <v>44330</v>
      </c>
      <c r="E1100" s="138">
        <v>118.72</v>
      </c>
      <c r="F1100" s="138">
        <v>-0.38040000000000002</v>
      </c>
      <c r="G1100" s="138">
        <v>-1.2969999999999999</v>
      </c>
      <c r="H1100" s="138">
        <v>-0.6583</v>
      </c>
      <c r="I1100" s="138">
        <v>1.343</v>
      </c>
      <c r="J1100" s="138">
        <v>2.157</v>
      </c>
      <c r="K1100" s="138">
        <v>-2.0246</v>
      </c>
      <c r="L1100" s="138">
        <v>13.702</v>
      </c>
      <c r="M1100" s="138">
        <v>26.387499999999999</v>
      </c>
      <c r="N1100" s="138">
        <v>48.796799999999998</v>
      </c>
      <c r="O1100" s="138">
        <v>7.3452999999999999</v>
      </c>
      <c r="P1100" s="138">
        <v>9.343</v>
      </c>
      <c r="Q1100" s="138">
        <v>9.8940000000000001</v>
      </c>
      <c r="R1100" s="138">
        <v>11.7096</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34" t="s">
        <v>949</v>
      </c>
      <c r="B1101" s="134" t="s">
        <v>1000</v>
      </c>
      <c r="C1101" s="134">
        <v>141248</v>
      </c>
      <c r="D1101" s="137">
        <v>44330</v>
      </c>
      <c r="E1101" s="138">
        <v>14.04</v>
      </c>
      <c r="F1101" s="138">
        <v>-0.28410000000000002</v>
      </c>
      <c r="G1101" s="138">
        <v>-1.0570999999999999</v>
      </c>
      <c r="H1101" s="138">
        <v>-0.63690000000000002</v>
      </c>
      <c r="I1101" s="138">
        <v>0.6452</v>
      </c>
      <c r="J1101" s="138">
        <v>1.7391000000000001</v>
      </c>
      <c r="K1101" s="138">
        <v>-3.2391000000000001</v>
      </c>
      <c r="L1101" s="138">
        <v>14.7059</v>
      </c>
      <c r="M1101" s="138">
        <v>29.2818</v>
      </c>
      <c r="N1101" s="138">
        <v>56.696399999999997</v>
      </c>
      <c r="O1101" s="138">
        <v>9.0968999999999998</v>
      </c>
      <c r="P1101" s="138"/>
      <c r="Q1101" s="138">
        <v>8.8280999999999992</v>
      </c>
      <c r="R1101" s="138">
        <v>15.228999999999999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34" t="s">
        <v>949</v>
      </c>
      <c r="B1102" s="134" t="s">
        <v>1001</v>
      </c>
      <c r="C1102" s="134">
        <v>141247</v>
      </c>
      <c r="D1102" s="137">
        <v>44330</v>
      </c>
      <c r="E1102" s="138">
        <v>13.65</v>
      </c>
      <c r="F1102" s="138">
        <v>-0.29220000000000002</v>
      </c>
      <c r="G1102" s="138">
        <v>-1.087</v>
      </c>
      <c r="H1102" s="138">
        <v>-0.65500000000000003</v>
      </c>
      <c r="I1102" s="138">
        <v>0.58950000000000002</v>
      </c>
      <c r="J1102" s="138">
        <v>1.6380999999999999</v>
      </c>
      <c r="K1102" s="138">
        <v>-3.3969999999999998</v>
      </c>
      <c r="L1102" s="138">
        <v>14.3216</v>
      </c>
      <c r="M1102" s="138">
        <v>28.652200000000001</v>
      </c>
      <c r="N1102" s="138">
        <v>55.644199999999998</v>
      </c>
      <c r="O1102" s="138">
        <v>8.5145999999999997</v>
      </c>
      <c r="P1102" s="138"/>
      <c r="Q1102" s="138">
        <v>8.0663999999999998</v>
      </c>
      <c r="R1102" s="138">
        <v>14.488099999999999</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34" t="s">
        <v>949</v>
      </c>
      <c r="B1103" s="134" t="s">
        <v>1919</v>
      </c>
      <c r="C1103" s="134">
        <v>120656</v>
      </c>
      <c r="D1103" s="137">
        <v>44330</v>
      </c>
      <c r="E1103" s="138">
        <v>171.15090000000001</v>
      </c>
      <c r="F1103" s="138">
        <v>-0.47320000000000001</v>
      </c>
      <c r="G1103" s="138">
        <v>-1.2028000000000001</v>
      </c>
      <c r="H1103" s="138">
        <v>-0.78700000000000003</v>
      </c>
      <c r="I1103" s="138">
        <v>0.46310000000000001</v>
      </c>
      <c r="J1103" s="138">
        <v>1.5831999999999999</v>
      </c>
      <c r="K1103" s="138">
        <v>-1.6781999999999999</v>
      </c>
      <c r="L1103" s="138">
        <v>17.032599999999999</v>
      </c>
      <c r="M1103" s="138">
        <v>33.908799999999999</v>
      </c>
      <c r="N1103" s="138">
        <v>60.372</v>
      </c>
      <c r="O1103" s="138">
        <v>12.0746</v>
      </c>
      <c r="P1103" s="138">
        <v>14.2719</v>
      </c>
      <c r="Q1103" s="138">
        <v>13.8085</v>
      </c>
      <c r="R1103" s="138">
        <v>18.350100000000001</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34" t="s">
        <v>949</v>
      </c>
      <c r="B1104" s="134" t="s">
        <v>1994</v>
      </c>
      <c r="C1104" s="134">
        <v>120657</v>
      </c>
      <c r="D1104" s="137">
        <v>44330</v>
      </c>
      <c r="E1104" s="138">
        <v>76.8191638225247</v>
      </c>
      <c r="F1104" s="138">
        <v>-0.47299999999999998</v>
      </c>
      <c r="G1104" s="138">
        <v>-1.2028000000000001</v>
      </c>
      <c r="H1104" s="138">
        <v>-0.78680000000000005</v>
      </c>
      <c r="I1104" s="138">
        <v>0.46339999999999998</v>
      </c>
      <c r="J1104" s="138">
        <v>1.5834999999999999</v>
      </c>
      <c r="K1104" s="138">
        <v>-1.6780999999999999</v>
      </c>
      <c r="L1104" s="138">
        <v>17.032800000000002</v>
      </c>
      <c r="M1104" s="138">
        <v>33.909300000000002</v>
      </c>
      <c r="N1104" s="138">
        <v>60.370899999999999</v>
      </c>
      <c r="O1104" s="138">
        <v>11.560499999999999</v>
      </c>
      <c r="P1104" s="138">
        <v>13.9573</v>
      </c>
      <c r="Q1104" s="138">
        <v>13.6214</v>
      </c>
      <c r="R1104" s="138">
        <v>18.066099999999999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34" t="s">
        <v>949</v>
      </c>
      <c r="B1105" s="134" t="s">
        <v>1920</v>
      </c>
      <c r="C1105" s="134">
        <v>100651</v>
      </c>
      <c r="D1105" s="137">
        <v>44330</v>
      </c>
      <c r="E1105" s="138">
        <v>161.98259999999999</v>
      </c>
      <c r="F1105" s="138">
        <v>-0.47799999999999998</v>
      </c>
      <c r="G1105" s="138">
        <v>-1.2101999999999999</v>
      </c>
      <c r="H1105" s="138">
        <v>-0.80389999999999995</v>
      </c>
      <c r="I1105" s="138">
        <v>0.42899999999999999</v>
      </c>
      <c r="J1105" s="138">
        <v>1.5047999999999999</v>
      </c>
      <c r="K1105" s="138">
        <v>-1.9046000000000001</v>
      </c>
      <c r="L1105" s="138">
        <v>16.508700000000001</v>
      </c>
      <c r="M1105" s="138">
        <v>32.957700000000003</v>
      </c>
      <c r="N1105" s="138">
        <v>58.902700000000003</v>
      </c>
      <c r="O1105" s="138">
        <v>11.0975</v>
      </c>
      <c r="P1105" s="138">
        <v>13.3476</v>
      </c>
      <c r="Q1105" s="138">
        <v>13.141</v>
      </c>
      <c r="R1105" s="138">
        <v>17.3264</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34" t="s">
        <v>949</v>
      </c>
      <c r="B1106" s="134" t="s">
        <v>1995</v>
      </c>
      <c r="C1106" s="134">
        <v>100650</v>
      </c>
      <c r="D1106" s="137">
        <v>44330</v>
      </c>
      <c r="E1106" s="138">
        <v>797.10442486624902</v>
      </c>
      <c r="F1106" s="138">
        <v>-0.47799999999999998</v>
      </c>
      <c r="G1106" s="138">
        <v>-1.2102999999999999</v>
      </c>
      <c r="H1106" s="138">
        <v>-0.80389999999999995</v>
      </c>
      <c r="I1106" s="138">
        <v>0.42899999999999999</v>
      </c>
      <c r="J1106" s="138">
        <v>1.5047999999999999</v>
      </c>
      <c r="K1106" s="138">
        <v>-1.9048</v>
      </c>
      <c r="L1106" s="138">
        <v>16.508400000000002</v>
      </c>
      <c r="M1106" s="138">
        <v>32.957900000000002</v>
      </c>
      <c r="N1106" s="138">
        <v>58.903100000000002</v>
      </c>
      <c r="O1106" s="138">
        <v>10.4138</v>
      </c>
      <c r="P1106" s="138">
        <v>12.928599999999999</v>
      </c>
      <c r="Q1106" s="138">
        <v>13.4887</v>
      </c>
      <c r="R1106" s="138">
        <v>16.790500000000002</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39" t="s">
        <v>27</v>
      </c>
      <c r="B1107" s="134"/>
      <c r="C1107" s="134"/>
      <c r="D1107" s="134"/>
      <c r="E1107" s="134"/>
      <c r="F1107" s="140">
        <v>-0.48290869565217392</v>
      </c>
      <c r="G1107" s="140">
        <v>-1.3069695652173914</v>
      </c>
      <c r="H1107" s="140">
        <v>-0.86348550724637696</v>
      </c>
      <c r="I1107" s="140">
        <v>0.50113188405797104</v>
      </c>
      <c r="J1107" s="140">
        <v>1.8104376811594201</v>
      </c>
      <c r="K1107" s="140">
        <v>-2.6102637681159422</v>
      </c>
      <c r="L1107" s="140">
        <v>16.0294223880597</v>
      </c>
      <c r="M1107" s="140">
        <v>30.364814285714285</v>
      </c>
      <c r="N1107" s="140">
        <v>55.721250793650789</v>
      </c>
      <c r="O1107" s="140">
        <v>10.420577049180329</v>
      </c>
      <c r="P1107" s="140">
        <v>13.105237288135591</v>
      </c>
      <c r="Q1107" s="140">
        <v>14.083872463768113</v>
      </c>
      <c r="R1107" s="140">
        <v>15.70211904761905</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39" t="s">
        <v>408</v>
      </c>
      <c r="B1108" s="134"/>
      <c r="C1108" s="134"/>
      <c r="D1108" s="134"/>
      <c r="E1108" s="134"/>
      <c r="F1108" s="140">
        <v>-0.42570000000000002</v>
      </c>
      <c r="G1108" s="140">
        <v>-1.2843</v>
      </c>
      <c r="H1108" s="140">
        <v>-0.84050000000000002</v>
      </c>
      <c r="I1108" s="140">
        <v>0.37169999999999997</v>
      </c>
      <c r="J1108" s="140">
        <v>1.5834999999999999</v>
      </c>
      <c r="K1108" s="140">
        <v>-2.4453</v>
      </c>
      <c r="L1108" s="140">
        <v>15.8879</v>
      </c>
      <c r="M1108" s="140">
        <v>30.467700000000001</v>
      </c>
      <c r="N1108" s="140">
        <v>56.364400000000003</v>
      </c>
      <c r="O1108" s="140">
        <v>10.361700000000001</v>
      </c>
      <c r="P1108" s="140">
        <v>13.07</v>
      </c>
      <c r="Q1108" s="140">
        <v>13.6214</v>
      </c>
      <c r="R1108" s="140">
        <v>15.482100000000001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8"/>
      <c r="B1109" s="128"/>
      <c r="C1109" s="128"/>
      <c r="D1109" s="130"/>
      <c r="E1109" s="131"/>
      <c r="F1109" s="131"/>
      <c r="G1109" s="131"/>
      <c r="H1109" s="131"/>
      <c r="I1109" s="131"/>
      <c r="J1109" s="131"/>
      <c r="K1109" s="131"/>
      <c r="L1109" s="131"/>
      <c r="M1109" s="131"/>
      <c r="N1109" s="131"/>
      <c r="O1109" s="131"/>
      <c r="P1109" s="131"/>
      <c r="Q1109" s="131"/>
      <c r="R1109" s="131"/>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36" t="s">
        <v>385</v>
      </c>
      <c r="B1110" s="136"/>
      <c r="C1110" s="136"/>
      <c r="D1110" s="136"/>
      <c r="E1110" s="136"/>
      <c r="F1110" s="136"/>
      <c r="G1110" s="136"/>
      <c r="H1110" s="136"/>
      <c r="I1110" s="136"/>
      <c r="J1110" s="136"/>
      <c r="K1110" s="136"/>
      <c r="L1110" s="136"/>
      <c r="M1110" s="136"/>
      <c r="N1110" s="136"/>
      <c r="O1110" s="136"/>
      <c r="P1110" s="136"/>
      <c r="Q1110" s="136"/>
      <c r="R1110" s="136"/>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34" t="s">
        <v>376</v>
      </c>
      <c r="B1111" s="134" t="s">
        <v>410</v>
      </c>
      <c r="C1111" s="134">
        <v>112014</v>
      </c>
      <c r="D1111" s="137">
        <v>44332</v>
      </c>
      <c r="E1111" s="138">
        <v>222.667567431615</v>
      </c>
      <c r="F1111" s="138">
        <v>3.7385999999999999</v>
      </c>
      <c r="G1111" s="138">
        <v>3.7339000000000002</v>
      </c>
      <c r="H1111" s="138">
        <v>3.4148999999999998</v>
      </c>
      <c r="I1111" s="138">
        <v>2.9369999999999998</v>
      </c>
      <c r="J1111" s="138">
        <v>3.1187999999999998</v>
      </c>
      <c r="K1111" s="138">
        <v>3.4685000000000001</v>
      </c>
      <c r="L1111" s="138">
        <v>3.3037000000000001</v>
      </c>
      <c r="M1111" s="138">
        <v>3.2725</v>
      </c>
      <c r="N1111" s="138">
        <v>3.3332999999999999</v>
      </c>
      <c r="O1111" s="138">
        <v>5.6767000000000003</v>
      </c>
      <c r="P1111" s="138">
        <v>6.2103000000000002</v>
      </c>
      <c r="Q1111" s="138">
        <v>6.9549000000000003</v>
      </c>
      <c r="R1111" s="138">
        <v>4.6272000000000002</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34" t="s">
        <v>376</v>
      </c>
      <c r="B1112" s="134" t="s">
        <v>227</v>
      </c>
      <c r="C1112" s="134">
        <v>100047</v>
      </c>
      <c r="D1112" s="137">
        <v>44332</v>
      </c>
      <c r="E1112" s="138">
        <v>330.58710000000002</v>
      </c>
      <c r="F1112" s="138">
        <v>3.2574000000000001</v>
      </c>
      <c r="G1112" s="138">
        <v>3.1217000000000001</v>
      </c>
      <c r="H1112" s="138">
        <v>3.0459000000000001</v>
      </c>
      <c r="I1112" s="138">
        <v>2.9710000000000001</v>
      </c>
      <c r="J1112" s="138">
        <v>3.0731000000000002</v>
      </c>
      <c r="K1112" s="138">
        <v>3.1694</v>
      </c>
      <c r="L1112" s="138">
        <v>3.0571000000000002</v>
      </c>
      <c r="M1112" s="138">
        <v>3.1263000000000001</v>
      </c>
      <c r="N1112" s="138">
        <v>3.3376999999999999</v>
      </c>
      <c r="O1112" s="138">
        <v>5.6119000000000003</v>
      </c>
      <c r="P1112" s="138">
        <v>6.1394000000000002</v>
      </c>
      <c r="Q1112" s="138">
        <v>7.2244999999999999</v>
      </c>
      <c r="R1112" s="138">
        <v>4.6741999999999999</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34" t="s">
        <v>376</v>
      </c>
      <c r="B1113" s="134" t="s">
        <v>118</v>
      </c>
      <c r="C1113" s="134">
        <v>119568</v>
      </c>
      <c r="D1113" s="137">
        <v>44332</v>
      </c>
      <c r="E1113" s="138">
        <v>332.87189999999998</v>
      </c>
      <c r="F1113" s="138">
        <v>3.3666</v>
      </c>
      <c r="G1113" s="138">
        <v>3.3892000000000002</v>
      </c>
      <c r="H1113" s="138">
        <v>3.2258</v>
      </c>
      <c r="I1113" s="138">
        <v>3.1194000000000002</v>
      </c>
      <c r="J1113" s="138">
        <v>3.2040000000000002</v>
      </c>
      <c r="K1113" s="138">
        <v>3.2905000000000002</v>
      </c>
      <c r="L1113" s="138">
        <v>3.1709000000000001</v>
      </c>
      <c r="M1113" s="138">
        <v>3.2368999999999999</v>
      </c>
      <c r="N1113" s="138">
        <v>3.4497</v>
      </c>
      <c r="O1113" s="138">
        <v>5.7138999999999998</v>
      </c>
      <c r="P1113" s="138">
        <v>6.2367999999999997</v>
      </c>
      <c r="Q1113" s="138">
        <v>7.3342999999999998</v>
      </c>
      <c r="R1113" s="138">
        <v>4.7786999999999997</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34" t="s">
        <v>376</v>
      </c>
      <c r="B1114" s="134" t="s">
        <v>411</v>
      </c>
      <c r="C1114" s="134">
        <v>100043</v>
      </c>
      <c r="D1114" s="137">
        <v>44332</v>
      </c>
      <c r="E1114" s="138">
        <v>550.53120000000001</v>
      </c>
      <c r="F1114" s="138">
        <v>3.2555999999999998</v>
      </c>
      <c r="G1114" s="138">
        <v>3.1234999999999999</v>
      </c>
      <c r="H1114" s="138">
        <v>3.0459000000000001</v>
      </c>
      <c r="I1114" s="138">
        <v>2.9712000000000001</v>
      </c>
      <c r="J1114" s="138">
        <v>3.0733999999999999</v>
      </c>
      <c r="K1114" s="138">
        <v>3.1694</v>
      </c>
      <c r="L1114" s="138">
        <v>3.0571000000000002</v>
      </c>
      <c r="M1114" s="138">
        <v>3.1263999999999998</v>
      </c>
      <c r="N1114" s="138">
        <v>3.3378000000000001</v>
      </c>
      <c r="O1114" s="138">
        <v>5.6121999999999996</v>
      </c>
      <c r="P1114" s="138">
        <v>6.1397000000000004</v>
      </c>
      <c r="Q1114" s="138">
        <v>6.9474999999999998</v>
      </c>
      <c r="R1114" s="138">
        <v>4.6741999999999999</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34" t="s">
        <v>376</v>
      </c>
      <c r="B1115" s="134" t="s">
        <v>412</v>
      </c>
      <c r="C1115" s="134">
        <v>100042</v>
      </c>
      <c r="D1115" s="137">
        <v>44332</v>
      </c>
      <c r="E1115" s="138">
        <v>536.47199999999998</v>
      </c>
      <c r="F1115" s="138">
        <v>3.2593000000000001</v>
      </c>
      <c r="G1115" s="138">
        <v>3.1236999999999999</v>
      </c>
      <c r="H1115" s="138">
        <v>3.0468999999999999</v>
      </c>
      <c r="I1115" s="138">
        <v>2.9712999999999998</v>
      </c>
      <c r="J1115" s="138">
        <v>3.0735000000000001</v>
      </c>
      <c r="K1115" s="138">
        <v>3.1695000000000002</v>
      </c>
      <c r="L1115" s="138">
        <v>3.0571000000000002</v>
      </c>
      <c r="M1115" s="138">
        <v>3.1263999999999998</v>
      </c>
      <c r="N1115" s="138">
        <v>3.3378000000000001</v>
      </c>
      <c r="O1115" s="138">
        <v>5.6120999999999999</v>
      </c>
      <c r="P1115" s="138">
        <v>6.1397000000000004</v>
      </c>
      <c r="Q1115" s="138">
        <v>7.2716000000000003</v>
      </c>
      <c r="R1115" s="138">
        <v>4.6741999999999999</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34" t="s">
        <v>376</v>
      </c>
      <c r="B1116" s="134" t="s">
        <v>119</v>
      </c>
      <c r="C1116" s="134">
        <v>120389</v>
      </c>
      <c r="D1116" s="137">
        <v>44332</v>
      </c>
      <c r="E1116" s="138">
        <v>2293.9032999999999</v>
      </c>
      <c r="F1116" s="138">
        <v>3.2128999999999999</v>
      </c>
      <c r="G1116" s="138">
        <v>3.2170999999999998</v>
      </c>
      <c r="H1116" s="138">
        <v>3.1474000000000002</v>
      </c>
      <c r="I1116" s="138">
        <v>3.0680000000000001</v>
      </c>
      <c r="J1116" s="138">
        <v>3.1354000000000002</v>
      </c>
      <c r="K1116" s="138">
        <v>3.2538999999999998</v>
      </c>
      <c r="L1116" s="138">
        <v>3.1543000000000001</v>
      </c>
      <c r="M1116" s="138">
        <v>3.2265999999999999</v>
      </c>
      <c r="N1116" s="138">
        <v>3.3544</v>
      </c>
      <c r="O1116" s="138">
        <v>5.6641000000000004</v>
      </c>
      <c r="P1116" s="138">
        <v>6.2138</v>
      </c>
      <c r="Q1116" s="138">
        <v>7.2820999999999998</v>
      </c>
      <c r="R1116" s="138">
        <v>4.7030000000000003</v>
      </c>
      <c r="S1116" s="120" t="s">
        <v>2005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34" t="s">
        <v>376</v>
      </c>
      <c r="B1117" s="134" t="s">
        <v>228</v>
      </c>
      <c r="C1117" s="134">
        <v>112210</v>
      </c>
      <c r="D1117" s="137">
        <v>44332</v>
      </c>
      <c r="E1117" s="138">
        <v>2281.5889999999999</v>
      </c>
      <c r="F1117" s="138">
        <v>3.1406000000000001</v>
      </c>
      <c r="G1117" s="138">
        <v>3.1454</v>
      </c>
      <c r="H1117" s="138">
        <v>3.0762999999999998</v>
      </c>
      <c r="I1117" s="138">
        <v>2.9969000000000001</v>
      </c>
      <c r="J1117" s="138">
        <v>3.0642999999999998</v>
      </c>
      <c r="K1117" s="138">
        <v>3.1825999999999999</v>
      </c>
      <c r="L1117" s="138">
        <v>3.0825999999999998</v>
      </c>
      <c r="M1117" s="138">
        <v>3.1537999999999999</v>
      </c>
      <c r="N1117" s="138">
        <v>3.2816000000000001</v>
      </c>
      <c r="O1117" s="138">
        <v>5.6013999999999999</v>
      </c>
      <c r="P1117" s="138">
        <v>6.1456</v>
      </c>
      <c r="Q1117" s="138">
        <v>7.3644999999999996</v>
      </c>
      <c r="R1117" s="138">
        <v>4.6379999999999999</v>
      </c>
      <c r="S1117" s="120" t="s">
        <v>2005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34" t="s">
        <v>376</v>
      </c>
      <c r="B1118" s="134" t="s">
        <v>413</v>
      </c>
      <c r="C1118" s="134">
        <v>112713</v>
      </c>
      <c r="D1118" s="137">
        <v>44332</v>
      </c>
      <c r="E1118" s="138">
        <v>2132.7370000000001</v>
      </c>
      <c r="F1118" s="138">
        <v>2.6408999999999998</v>
      </c>
      <c r="G1118" s="138">
        <v>2.6459000000000001</v>
      </c>
      <c r="H1118" s="138">
        <v>2.5752000000000002</v>
      </c>
      <c r="I1118" s="138">
        <v>2.4965000000000002</v>
      </c>
      <c r="J1118" s="138">
        <v>2.5634000000000001</v>
      </c>
      <c r="K1118" s="138">
        <v>2.6791</v>
      </c>
      <c r="L1118" s="138">
        <v>2.5756000000000001</v>
      </c>
      <c r="M1118" s="138">
        <v>2.6429</v>
      </c>
      <c r="N1118" s="138">
        <v>2.7664</v>
      </c>
      <c r="O1118" s="138">
        <v>5.08</v>
      </c>
      <c r="P1118" s="138">
        <v>5.5979000000000001</v>
      </c>
      <c r="Q1118" s="138">
        <v>6.9859</v>
      </c>
      <c r="R1118" s="138">
        <v>4.1448999999999998</v>
      </c>
      <c r="S1118" s="120" t="s">
        <v>2005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34" t="s">
        <v>376</v>
      </c>
      <c r="B1119" s="134" t="s">
        <v>229</v>
      </c>
      <c r="C1119" s="134">
        <v>111704</v>
      </c>
      <c r="D1119" s="137">
        <v>44332</v>
      </c>
      <c r="E1119" s="138">
        <v>2360.1455000000001</v>
      </c>
      <c r="F1119" s="138">
        <v>3.2078000000000002</v>
      </c>
      <c r="G1119" s="138">
        <v>3.2073</v>
      </c>
      <c r="H1119" s="138">
        <v>3.2149999999999999</v>
      </c>
      <c r="I1119" s="138">
        <v>3.1029</v>
      </c>
      <c r="J1119" s="138">
        <v>3.1619000000000002</v>
      </c>
      <c r="K1119" s="138">
        <v>3.2942</v>
      </c>
      <c r="L1119" s="138">
        <v>3.1465000000000001</v>
      </c>
      <c r="M1119" s="138">
        <v>3.1812</v>
      </c>
      <c r="N1119" s="138">
        <v>3.2107999999999999</v>
      </c>
      <c r="O1119" s="138">
        <v>5.5605000000000002</v>
      </c>
      <c r="P1119" s="138">
        <v>6.1208999999999998</v>
      </c>
      <c r="Q1119" s="138">
        <v>7.2417999999999996</v>
      </c>
      <c r="R1119" s="138">
        <v>4.5735000000000001</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34" t="s">
        <v>376</v>
      </c>
      <c r="B1120" s="134" t="s">
        <v>120</v>
      </c>
      <c r="C1120" s="134">
        <v>119415</v>
      </c>
      <c r="D1120" s="137">
        <v>44332</v>
      </c>
      <c r="E1120" s="138">
        <v>2379.1640000000002</v>
      </c>
      <c r="F1120" s="138">
        <v>3.3079000000000001</v>
      </c>
      <c r="G1120" s="138">
        <v>3.3075000000000001</v>
      </c>
      <c r="H1120" s="138">
        <v>3.3149999999999999</v>
      </c>
      <c r="I1120" s="138">
        <v>3.2031000000000001</v>
      </c>
      <c r="J1120" s="138">
        <v>3.2622</v>
      </c>
      <c r="K1120" s="138">
        <v>3.395</v>
      </c>
      <c r="L1120" s="138">
        <v>3.2481</v>
      </c>
      <c r="M1120" s="138">
        <v>3.2835999999999999</v>
      </c>
      <c r="N1120" s="138">
        <v>3.3140000000000001</v>
      </c>
      <c r="O1120" s="138">
        <v>5.6646999999999998</v>
      </c>
      <c r="P1120" s="138">
        <v>6.2286000000000001</v>
      </c>
      <c r="Q1120" s="138">
        <v>7.3219000000000003</v>
      </c>
      <c r="R1120" s="138">
        <v>4.6779999999999999</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34" t="s">
        <v>376</v>
      </c>
      <c r="B1121" s="134" t="s">
        <v>414</v>
      </c>
      <c r="C1121" s="134">
        <v>101408</v>
      </c>
      <c r="D1121" s="137">
        <v>44332</v>
      </c>
      <c r="E1121" s="138">
        <v>3472.9443000000001</v>
      </c>
      <c r="F1121" s="138">
        <v>3.2067999999999999</v>
      </c>
      <c r="G1121" s="138">
        <v>3.2069999999999999</v>
      </c>
      <c r="H1121" s="138">
        <v>3.2147999999999999</v>
      </c>
      <c r="I1121" s="138">
        <v>3.1027</v>
      </c>
      <c r="J1121" s="138">
        <v>3.1617999999999999</v>
      </c>
      <c r="K1121" s="138">
        <v>3.2942</v>
      </c>
      <c r="L1121" s="138">
        <v>3.1465000000000001</v>
      </c>
      <c r="M1121" s="138">
        <v>3.1812</v>
      </c>
      <c r="N1121" s="138">
        <v>3.2107999999999999</v>
      </c>
      <c r="O1121" s="138">
        <v>5.5605000000000002</v>
      </c>
      <c r="P1121" s="138">
        <v>6.0336999999999996</v>
      </c>
      <c r="Q1121" s="138">
        <v>6.6825000000000001</v>
      </c>
      <c r="R1121" s="138">
        <v>4.5735000000000001</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34" t="s">
        <v>376</v>
      </c>
      <c r="B1122" s="134" t="s">
        <v>230</v>
      </c>
      <c r="C1122" s="134">
        <v>130472</v>
      </c>
      <c r="D1122" s="137">
        <v>44332</v>
      </c>
      <c r="E1122" s="138">
        <v>3153.8189000000002</v>
      </c>
      <c r="F1122" s="138">
        <v>3.2926000000000002</v>
      </c>
      <c r="G1122" s="138">
        <v>3.3235999999999999</v>
      </c>
      <c r="H1122" s="138">
        <v>3.2867000000000002</v>
      </c>
      <c r="I1122" s="138">
        <v>3.1267999999999998</v>
      </c>
      <c r="J1122" s="138">
        <v>3.1709000000000001</v>
      </c>
      <c r="K1122" s="138">
        <v>3.2389999999999999</v>
      </c>
      <c r="L1122" s="138">
        <v>3.1852</v>
      </c>
      <c r="M1122" s="138">
        <v>3.2151999999999998</v>
      </c>
      <c r="N1122" s="138">
        <v>3.2642000000000002</v>
      </c>
      <c r="O1122" s="138">
        <v>5.5731999999999999</v>
      </c>
      <c r="P1122" s="138">
        <v>6.0923999999999996</v>
      </c>
      <c r="Q1122" s="138">
        <v>7.1144999999999996</v>
      </c>
      <c r="R1122" s="138">
        <v>4.6098999999999997</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34" t="s">
        <v>376</v>
      </c>
      <c r="B1123" s="134" t="s">
        <v>121</v>
      </c>
      <c r="C1123" s="134">
        <v>130479</v>
      </c>
      <c r="D1123" s="137">
        <v>44332</v>
      </c>
      <c r="E1123" s="138">
        <v>3179.8879999999999</v>
      </c>
      <c r="F1123" s="138">
        <v>3.3925000000000001</v>
      </c>
      <c r="G1123" s="138">
        <v>3.4234</v>
      </c>
      <c r="H1123" s="138">
        <v>3.3862000000000001</v>
      </c>
      <c r="I1123" s="138">
        <v>3.2265999999999999</v>
      </c>
      <c r="J1123" s="138">
        <v>3.2711000000000001</v>
      </c>
      <c r="K1123" s="138">
        <v>3.3397000000000001</v>
      </c>
      <c r="L1123" s="138">
        <v>3.2869000000000002</v>
      </c>
      <c r="M1123" s="138">
        <v>3.3178000000000001</v>
      </c>
      <c r="N1123" s="138">
        <v>3.3677999999999999</v>
      </c>
      <c r="O1123" s="138">
        <v>5.6971999999999996</v>
      </c>
      <c r="P1123" s="138">
        <v>6.2023999999999999</v>
      </c>
      <c r="Q1123" s="138">
        <v>7.2626999999999997</v>
      </c>
      <c r="R1123" s="138">
        <v>4.7241</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34" t="s">
        <v>376</v>
      </c>
      <c r="B1124" s="134" t="s">
        <v>415</v>
      </c>
      <c r="C1124" s="134">
        <v>130459</v>
      </c>
      <c r="D1124" s="137">
        <v>44332</v>
      </c>
      <c r="E1124" s="138">
        <v>2980.8690000000001</v>
      </c>
      <c r="F1124" s="138">
        <v>3.2570999999999999</v>
      </c>
      <c r="G1124" s="138">
        <v>3.2881999999999998</v>
      </c>
      <c r="H1124" s="138">
        <v>3.2509000000000001</v>
      </c>
      <c r="I1124" s="138">
        <v>3.0912999999999999</v>
      </c>
      <c r="J1124" s="138">
        <v>3.1356000000000002</v>
      </c>
      <c r="K1124" s="138">
        <v>3.2033</v>
      </c>
      <c r="L1124" s="138">
        <v>3.1493000000000002</v>
      </c>
      <c r="M1124" s="138">
        <v>3.1789999999999998</v>
      </c>
      <c r="N1124" s="138">
        <v>3.2277</v>
      </c>
      <c r="O1124" s="138">
        <v>5.5324</v>
      </c>
      <c r="P1124" s="138">
        <v>6.0425000000000004</v>
      </c>
      <c r="Q1124" s="138">
        <v>6.7537000000000003</v>
      </c>
      <c r="R1124" s="138">
        <v>4.5824999999999996</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34" t="s">
        <v>376</v>
      </c>
      <c r="B1125" s="134" t="s">
        <v>122</v>
      </c>
      <c r="C1125" s="134">
        <v>119369</v>
      </c>
      <c r="D1125" s="137">
        <v>44332</v>
      </c>
      <c r="E1125" s="138">
        <v>2376.6095999999998</v>
      </c>
      <c r="F1125" s="138">
        <v>3.1762999999999999</v>
      </c>
      <c r="G1125" s="138">
        <v>3.3531</v>
      </c>
      <c r="H1125" s="138">
        <v>3.2201</v>
      </c>
      <c r="I1125" s="138">
        <v>3.0872000000000002</v>
      </c>
      <c r="J1125" s="138">
        <v>3.1402000000000001</v>
      </c>
      <c r="K1125" s="138">
        <v>3.2791000000000001</v>
      </c>
      <c r="L1125" s="138">
        <v>3.1558999999999999</v>
      </c>
      <c r="M1125" s="138">
        <v>3.1999</v>
      </c>
      <c r="N1125" s="138">
        <v>3.327</v>
      </c>
      <c r="O1125" s="138">
        <v>5.5499000000000001</v>
      </c>
      <c r="P1125" s="138">
        <v>6.1510999999999996</v>
      </c>
      <c r="Q1125" s="138">
        <v>7.2507000000000001</v>
      </c>
      <c r="R1125" s="138">
        <v>4.5594999999999999</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34" t="s">
        <v>376</v>
      </c>
      <c r="B1126" s="134" t="s">
        <v>231</v>
      </c>
      <c r="C1126" s="134">
        <v>109254</v>
      </c>
      <c r="D1126" s="137">
        <v>44332</v>
      </c>
      <c r="E1126" s="138">
        <v>2358.0672</v>
      </c>
      <c r="F1126" s="138">
        <v>3.1069</v>
      </c>
      <c r="G1126" s="138">
        <v>3.2833999999999999</v>
      </c>
      <c r="H1126" s="138">
        <v>3.1507000000000001</v>
      </c>
      <c r="I1126" s="138">
        <v>3.0186000000000002</v>
      </c>
      <c r="J1126" s="138">
        <v>3.0709</v>
      </c>
      <c r="K1126" s="138">
        <v>3.1997</v>
      </c>
      <c r="L1126" s="138">
        <v>3.0743</v>
      </c>
      <c r="M1126" s="138">
        <v>3.1168999999999998</v>
      </c>
      <c r="N1126" s="138">
        <v>3.2427000000000001</v>
      </c>
      <c r="O1126" s="138">
        <v>5.4608999999999996</v>
      </c>
      <c r="P1126" s="138">
        <v>6.0578000000000003</v>
      </c>
      <c r="Q1126" s="138">
        <v>6.9085999999999999</v>
      </c>
      <c r="R1126" s="138">
        <v>4.4734999999999996</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34" t="s">
        <v>376</v>
      </c>
      <c r="B1127" s="134" t="s">
        <v>123</v>
      </c>
      <c r="C1127" s="134">
        <v>118305</v>
      </c>
      <c r="D1127" s="137">
        <v>44332</v>
      </c>
      <c r="E1127" s="138">
        <v>2476.6639</v>
      </c>
      <c r="F1127" s="138">
        <v>3.2071999999999998</v>
      </c>
      <c r="G1127" s="138">
        <v>3.2662</v>
      </c>
      <c r="H1127" s="138">
        <v>3.1425000000000001</v>
      </c>
      <c r="I1127" s="138">
        <v>3.0821000000000001</v>
      </c>
      <c r="J1127" s="138">
        <v>3.1177000000000001</v>
      </c>
      <c r="K1127" s="138">
        <v>3.1741000000000001</v>
      </c>
      <c r="L1127" s="138">
        <v>3.0933000000000002</v>
      </c>
      <c r="M1127" s="138">
        <v>3.1334</v>
      </c>
      <c r="N1127" s="138">
        <v>3.153</v>
      </c>
      <c r="O1127" s="138">
        <v>5.3163</v>
      </c>
      <c r="P1127" s="138">
        <v>5.9203999999999999</v>
      </c>
      <c r="Q1127" s="138">
        <v>7.0747999999999998</v>
      </c>
      <c r="R1127" s="138">
        <v>4.2527999999999997</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34" t="s">
        <v>376</v>
      </c>
      <c r="B1128" s="134" t="s">
        <v>232</v>
      </c>
      <c r="C1128" s="134">
        <v>109353</v>
      </c>
      <c r="D1128" s="137">
        <v>44332</v>
      </c>
      <c r="E1128" s="138">
        <v>2468.8865000000001</v>
      </c>
      <c r="F1128" s="138">
        <v>3.1861999999999999</v>
      </c>
      <c r="G1128" s="138">
        <v>3.2464</v>
      </c>
      <c r="H1128" s="138">
        <v>3.1225999999999998</v>
      </c>
      <c r="I1128" s="138">
        <v>3.0621</v>
      </c>
      <c r="J1128" s="138">
        <v>3.0975999999999999</v>
      </c>
      <c r="K1128" s="138">
        <v>3.1482000000000001</v>
      </c>
      <c r="L1128" s="138">
        <v>3.0615999999999999</v>
      </c>
      <c r="M1128" s="138">
        <v>3.1053000000000002</v>
      </c>
      <c r="N1128" s="138">
        <v>3.1257999999999999</v>
      </c>
      <c r="O1128" s="138">
        <v>5.2849000000000004</v>
      </c>
      <c r="P1128" s="138">
        <v>5.8879999999999999</v>
      </c>
      <c r="Q1128" s="138">
        <v>7.2538</v>
      </c>
      <c r="R1128" s="138">
        <v>4.2281000000000004</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34" t="s">
        <v>376</v>
      </c>
      <c r="B1129" s="134" t="s">
        <v>1002</v>
      </c>
      <c r="C1129" s="134">
        <v>142589</v>
      </c>
      <c r="D1129" s="137">
        <v>44332</v>
      </c>
      <c r="E1129" s="138">
        <v>1114.9826781735501</v>
      </c>
      <c r="F1129" s="138">
        <v>2.6537999999999999</v>
      </c>
      <c r="G1129" s="138">
        <v>2.6516000000000002</v>
      </c>
      <c r="H1129" s="138">
        <v>2.6431</v>
      </c>
      <c r="I1129" s="138">
        <v>2.6269</v>
      </c>
      <c r="J1129" s="138">
        <v>2.6181999999999999</v>
      </c>
      <c r="K1129" s="138">
        <v>2.6985000000000001</v>
      </c>
      <c r="L1129" s="138">
        <v>2.6057000000000001</v>
      </c>
      <c r="M1129" s="138">
        <v>2.5889000000000002</v>
      </c>
      <c r="N1129" s="138">
        <v>2.5518000000000001</v>
      </c>
      <c r="O1129" s="138">
        <v>3.4277000000000002</v>
      </c>
      <c r="P1129" s="138"/>
      <c r="Q1129" s="138">
        <v>3.4870000000000001</v>
      </c>
      <c r="R1129" s="138">
        <v>2.9691999999999998</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34" t="s">
        <v>376</v>
      </c>
      <c r="B1130" s="134" t="s">
        <v>124</v>
      </c>
      <c r="C1130" s="134">
        <v>119125</v>
      </c>
      <c r="D1130" s="137">
        <v>44332</v>
      </c>
      <c r="E1130" s="138">
        <v>2953.1080999999999</v>
      </c>
      <c r="F1130" s="138">
        <v>3.2545999999999999</v>
      </c>
      <c r="G1130" s="138">
        <v>3.2568999999999999</v>
      </c>
      <c r="H1130" s="138">
        <v>3.2368000000000001</v>
      </c>
      <c r="I1130" s="138">
        <v>3.1465999999999998</v>
      </c>
      <c r="J1130" s="138">
        <v>3.2057000000000002</v>
      </c>
      <c r="K1130" s="138">
        <v>3.2866</v>
      </c>
      <c r="L1130" s="138">
        <v>3.1760000000000002</v>
      </c>
      <c r="M1130" s="138">
        <v>3.2172000000000001</v>
      </c>
      <c r="N1130" s="138">
        <v>3.3012000000000001</v>
      </c>
      <c r="O1130" s="138">
        <v>5.6101999999999999</v>
      </c>
      <c r="P1130" s="138">
        <v>6.1673</v>
      </c>
      <c r="Q1130" s="138">
        <v>7.2441000000000004</v>
      </c>
      <c r="R1130" s="138">
        <v>4.6276000000000002</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34" t="s">
        <v>376</v>
      </c>
      <c r="B1131" s="134" t="s">
        <v>233</v>
      </c>
      <c r="C1131" s="134">
        <v>103347</v>
      </c>
      <c r="D1131" s="137">
        <v>44332</v>
      </c>
      <c r="E1131" s="138">
        <v>2931.1905999999999</v>
      </c>
      <c r="F1131" s="138">
        <v>3.1656</v>
      </c>
      <c r="G1131" s="138">
        <v>3.1665999999999999</v>
      </c>
      <c r="H1131" s="138">
        <v>3.1467999999999998</v>
      </c>
      <c r="I1131" s="138">
        <v>3.0566</v>
      </c>
      <c r="J1131" s="138">
        <v>3.1154999999999999</v>
      </c>
      <c r="K1131" s="138">
        <v>3.1905999999999999</v>
      </c>
      <c r="L1131" s="138">
        <v>3.0872000000000002</v>
      </c>
      <c r="M1131" s="138">
        <v>3.1352000000000002</v>
      </c>
      <c r="N1131" s="138">
        <v>3.2191999999999998</v>
      </c>
      <c r="O1131" s="138">
        <v>5.5133999999999999</v>
      </c>
      <c r="P1131" s="138">
        <v>6.0593000000000004</v>
      </c>
      <c r="Q1131" s="138">
        <v>7.1890999999999998</v>
      </c>
      <c r="R1131" s="138">
        <v>4.5353000000000003</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34" t="s">
        <v>376</v>
      </c>
      <c r="B1132" s="134" t="s">
        <v>125</v>
      </c>
      <c r="C1132" s="134">
        <v>140196</v>
      </c>
      <c r="D1132" s="137">
        <v>44332</v>
      </c>
      <c r="E1132" s="138">
        <v>2664.9726000000001</v>
      </c>
      <c r="F1132" s="138">
        <v>3.4352999999999998</v>
      </c>
      <c r="G1132" s="138">
        <v>3.3317999999999999</v>
      </c>
      <c r="H1132" s="138">
        <v>3.2997000000000001</v>
      </c>
      <c r="I1132" s="138">
        <v>3.2280000000000002</v>
      </c>
      <c r="J1132" s="138">
        <v>3.3531</v>
      </c>
      <c r="K1132" s="138">
        <v>3.4205000000000001</v>
      </c>
      <c r="L1132" s="138">
        <v>3.3578999999999999</v>
      </c>
      <c r="M1132" s="138">
        <v>3.3774000000000002</v>
      </c>
      <c r="N1132" s="138">
        <v>3.4361999999999999</v>
      </c>
      <c r="O1132" s="138">
        <v>5.7477</v>
      </c>
      <c r="P1132" s="138">
        <v>6.1425999999999998</v>
      </c>
      <c r="Q1132" s="138">
        <v>7.1944999999999997</v>
      </c>
      <c r="R1132" s="138">
        <v>4.8171999999999997</v>
      </c>
      <c r="S1132" s="120" t="s">
        <v>2006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34" t="s">
        <v>376</v>
      </c>
      <c r="B1133" s="134" t="s">
        <v>234</v>
      </c>
      <c r="C1133" s="134">
        <v>140182</v>
      </c>
      <c r="D1133" s="137">
        <v>44332</v>
      </c>
      <c r="E1133" s="138">
        <v>2633.8101000000001</v>
      </c>
      <c r="F1133" s="138">
        <v>3.1848999999999998</v>
      </c>
      <c r="G1133" s="138">
        <v>3.0815000000000001</v>
      </c>
      <c r="H1133" s="138">
        <v>3.0495999999999999</v>
      </c>
      <c r="I1133" s="138">
        <v>2.9775999999999998</v>
      </c>
      <c r="J1133" s="138">
        <v>3.1023999999999998</v>
      </c>
      <c r="K1133" s="138">
        <v>3.1684999999999999</v>
      </c>
      <c r="L1133" s="138">
        <v>3.1038999999999999</v>
      </c>
      <c r="M1133" s="138">
        <v>3.1213000000000002</v>
      </c>
      <c r="N1133" s="138">
        <v>3.1779000000000002</v>
      </c>
      <c r="O1133" s="138">
        <v>5.5365000000000002</v>
      </c>
      <c r="P1133" s="138">
        <v>5.9725000000000001</v>
      </c>
      <c r="Q1133" s="138">
        <v>7.2610000000000001</v>
      </c>
      <c r="R1133" s="138">
        <v>4.5575000000000001</v>
      </c>
      <c r="S1133" s="120" t="s">
        <v>2006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34" t="s">
        <v>376</v>
      </c>
      <c r="B1134" s="134" t="s">
        <v>416</v>
      </c>
      <c r="C1134" s="134">
        <v>140176</v>
      </c>
      <c r="D1134" s="137">
        <v>44332</v>
      </c>
      <c r="E1134" s="138">
        <v>2395.2624999999998</v>
      </c>
      <c r="F1134" s="138">
        <v>3.1865999999999999</v>
      </c>
      <c r="G1134" s="138">
        <v>3.0825</v>
      </c>
      <c r="H1134" s="138">
        <v>3.0506000000000002</v>
      </c>
      <c r="I1134" s="138">
        <v>2.9782999999999999</v>
      </c>
      <c r="J1134" s="138">
        <v>3.1030000000000002</v>
      </c>
      <c r="K1134" s="138">
        <v>3.1688999999999998</v>
      </c>
      <c r="L1134" s="138">
        <v>3.1042000000000001</v>
      </c>
      <c r="M1134" s="138">
        <v>3.1215999999999999</v>
      </c>
      <c r="N1134" s="138">
        <v>3.1781999999999999</v>
      </c>
      <c r="O1134" s="138">
        <v>5.5364000000000004</v>
      </c>
      <c r="P1134" s="138">
        <v>5.9557000000000002</v>
      </c>
      <c r="Q1134" s="138">
        <v>6.6032999999999999</v>
      </c>
      <c r="R1134" s="138">
        <v>4.5571999999999999</v>
      </c>
      <c r="S1134" s="120" t="s">
        <v>2006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34" t="s">
        <v>376</v>
      </c>
      <c r="B1135" s="134" t="s">
        <v>417</v>
      </c>
      <c r="C1135" s="134">
        <v>102441</v>
      </c>
      <c r="D1135" s="137"/>
      <c r="E1135" s="138"/>
      <c r="F1135" s="138"/>
      <c r="G1135" s="138"/>
      <c r="H1135" s="138"/>
      <c r="I1135" s="138"/>
      <c r="J1135" s="138"/>
      <c r="K1135" s="138"/>
      <c r="L1135" s="138"/>
      <c r="M1135" s="138"/>
      <c r="N1135" s="138"/>
      <c r="O1135" s="138"/>
      <c r="P1135" s="138"/>
      <c r="Q1135" s="138"/>
      <c r="R1135" s="138"/>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34" t="s">
        <v>376</v>
      </c>
      <c r="B1136" s="134" t="s">
        <v>418</v>
      </c>
      <c r="C1136" s="134">
        <v>100538</v>
      </c>
      <c r="D1136" s="137">
        <v>44332</v>
      </c>
      <c r="E1136" s="138">
        <v>4773.0016999999998</v>
      </c>
      <c r="F1136" s="138">
        <v>2.5099999999999998</v>
      </c>
      <c r="G1136" s="138">
        <v>2.5293999999999999</v>
      </c>
      <c r="H1136" s="138">
        <v>2.44</v>
      </c>
      <c r="I1136" s="138">
        <v>2.3472</v>
      </c>
      <c r="J1136" s="138">
        <v>2.4230999999999998</v>
      </c>
      <c r="K1136" s="138">
        <v>2.4754</v>
      </c>
      <c r="L1136" s="138">
        <v>2.3938000000000001</v>
      </c>
      <c r="M1136" s="138">
        <v>2.4407000000000001</v>
      </c>
      <c r="N1136" s="138">
        <v>2.5514999999999999</v>
      </c>
      <c r="O1136" s="138">
        <v>5.0053000000000001</v>
      </c>
      <c r="P1136" s="138">
        <v>5.4946000000000002</v>
      </c>
      <c r="Q1136" s="138">
        <v>7.0118999999999998</v>
      </c>
      <c r="R1136" s="138">
        <v>4.0481999999999996</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34" t="s">
        <v>376</v>
      </c>
      <c r="B1137" s="134" t="s">
        <v>419</v>
      </c>
      <c r="C1137" s="134">
        <v>100546</v>
      </c>
      <c r="D1137" s="137">
        <v>44332</v>
      </c>
      <c r="E1137" s="138">
        <v>3087.8944999999999</v>
      </c>
      <c r="F1137" s="138">
        <v>3.1823000000000001</v>
      </c>
      <c r="G1137" s="138">
        <v>3.2018</v>
      </c>
      <c r="H1137" s="138">
        <v>3.1120999999999999</v>
      </c>
      <c r="I1137" s="138">
        <v>3.0194999999999999</v>
      </c>
      <c r="J1137" s="138">
        <v>3.0962000000000001</v>
      </c>
      <c r="K1137" s="138">
        <v>3.1518000000000002</v>
      </c>
      <c r="L1137" s="138">
        <v>3.0747</v>
      </c>
      <c r="M1137" s="138">
        <v>3.1261999999999999</v>
      </c>
      <c r="N1137" s="138">
        <v>3.242</v>
      </c>
      <c r="O1137" s="138">
        <v>5.7194000000000003</v>
      </c>
      <c r="P1137" s="138">
        <v>6.2077999999999998</v>
      </c>
      <c r="Q1137" s="138">
        <v>7.4396000000000004</v>
      </c>
      <c r="R1137" s="138">
        <v>4.7523</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34" t="s">
        <v>376</v>
      </c>
      <c r="B1138" s="134" t="s">
        <v>127</v>
      </c>
      <c r="C1138" s="134">
        <v>118577</v>
      </c>
      <c r="D1138" s="137">
        <v>44332</v>
      </c>
      <c r="E1138" s="138">
        <v>3104.1505999999999</v>
      </c>
      <c r="F1138" s="138">
        <v>3.2585999999999999</v>
      </c>
      <c r="G1138" s="138">
        <v>3.2784</v>
      </c>
      <c r="H1138" s="138">
        <v>3.1890000000000001</v>
      </c>
      <c r="I1138" s="138">
        <v>3.0966999999999998</v>
      </c>
      <c r="J1138" s="138">
        <v>3.1734</v>
      </c>
      <c r="K1138" s="138">
        <v>3.2290000000000001</v>
      </c>
      <c r="L1138" s="138">
        <v>3.1533000000000002</v>
      </c>
      <c r="M1138" s="138">
        <v>3.2080000000000002</v>
      </c>
      <c r="N1138" s="138">
        <v>3.3260999999999998</v>
      </c>
      <c r="O1138" s="138">
        <v>5.7910000000000004</v>
      </c>
      <c r="P1138" s="138">
        <v>6.2774000000000001</v>
      </c>
      <c r="Q1138" s="138">
        <v>7.3796999999999997</v>
      </c>
      <c r="R1138" s="138">
        <v>4.8292999999999999</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34" t="s">
        <v>376</v>
      </c>
      <c r="B1139" s="134" t="s">
        <v>236</v>
      </c>
      <c r="C1139" s="134">
        <v>100868</v>
      </c>
      <c r="D1139" s="137">
        <v>44332</v>
      </c>
      <c r="E1139" s="138">
        <v>4032.8152</v>
      </c>
      <c r="F1139" s="138">
        <v>3.0893000000000002</v>
      </c>
      <c r="G1139" s="138">
        <v>3.1976</v>
      </c>
      <c r="H1139" s="138">
        <v>3.0116000000000001</v>
      </c>
      <c r="I1139" s="138">
        <v>2.9304000000000001</v>
      </c>
      <c r="J1139" s="138">
        <v>3.0055999999999998</v>
      </c>
      <c r="K1139" s="138">
        <v>3.0760000000000001</v>
      </c>
      <c r="L1139" s="138">
        <v>2.9727000000000001</v>
      </c>
      <c r="M1139" s="138">
        <v>3.0377999999999998</v>
      </c>
      <c r="N1139" s="138">
        <v>3.1610999999999998</v>
      </c>
      <c r="O1139" s="138">
        <v>5.4485000000000001</v>
      </c>
      <c r="P1139" s="138">
        <v>5.9863999999999997</v>
      </c>
      <c r="Q1139" s="138">
        <v>7.0065</v>
      </c>
      <c r="R1139" s="138">
        <v>4.4930000000000003</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34" t="s">
        <v>376</v>
      </c>
      <c r="B1140" s="134" t="s">
        <v>128</v>
      </c>
      <c r="C1140" s="134">
        <v>119091</v>
      </c>
      <c r="D1140" s="137">
        <v>44332</v>
      </c>
      <c r="E1140" s="138">
        <v>4061.2613999999999</v>
      </c>
      <c r="F1140" s="138">
        <v>3.1899000000000002</v>
      </c>
      <c r="G1140" s="138">
        <v>3.2980999999999998</v>
      </c>
      <c r="H1140" s="138">
        <v>3.1118999999999999</v>
      </c>
      <c r="I1140" s="138">
        <v>3.0308000000000002</v>
      </c>
      <c r="J1140" s="138">
        <v>3.1059999999999999</v>
      </c>
      <c r="K1140" s="138">
        <v>3.1751</v>
      </c>
      <c r="L1140" s="138">
        <v>3.0735000000000001</v>
      </c>
      <c r="M1140" s="138">
        <v>3.1396999999999999</v>
      </c>
      <c r="N1140" s="138">
        <v>3.2641</v>
      </c>
      <c r="O1140" s="138">
        <v>5.5541</v>
      </c>
      <c r="P1140" s="138">
        <v>6.0926</v>
      </c>
      <c r="Q1140" s="138">
        <v>7.2169999999999996</v>
      </c>
      <c r="R1140" s="138">
        <v>4.5975999999999999</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34" t="s">
        <v>376</v>
      </c>
      <c r="B1141" s="134" t="s">
        <v>237</v>
      </c>
      <c r="C1141" s="134">
        <v>118902</v>
      </c>
      <c r="D1141" s="137">
        <v>44332</v>
      </c>
      <c r="E1141" s="138">
        <v>2046.31</v>
      </c>
      <c r="F1141" s="138">
        <v>3.1613000000000002</v>
      </c>
      <c r="G1141" s="138">
        <v>3.2109000000000001</v>
      </c>
      <c r="H1141" s="138">
        <v>3.1381000000000001</v>
      </c>
      <c r="I1141" s="138">
        <v>2.9799000000000002</v>
      </c>
      <c r="J1141" s="138">
        <v>3.0644</v>
      </c>
      <c r="K1141" s="138">
        <v>3.1362999999999999</v>
      </c>
      <c r="L1141" s="138">
        <v>3.0468999999999999</v>
      </c>
      <c r="M1141" s="138">
        <v>3.1046</v>
      </c>
      <c r="N1141" s="138">
        <v>3.2292000000000001</v>
      </c>
      <c r="O1141" s="138">
        <v>5.5179</v>
      </c>
      <c r="P1141" s="138">
        <v>6.0762999999999998</v>
      </c>
      <c r="Q1141" s="138">
        <v>4.3105000000000002</v>
      </c>
      <c r="R1141" s="138">
        <v>4.5178000000000003</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34" t="s">
        <v>376</v>
      </c>
      <c r="B1142" s="134" t="s">
        <v>129</v>
      </c>
      <c r="C1142" s="134">
        <v>120038</v>
      </c>
      <c r="D1142" s="137">
        <v>44332</v>
      </c>
      <c r="E1142" s="138">
        <v>2056.9931999999999</v>
      </c>
      <c r="F1142" s="138">
        <v>3.2566999999999999</v>
      </c>
      <c r="G1142" s="138">
        <v>3.3060999999999998</v>
      </c>
      <c r="H1142" s="138">
        <v>3.2338</v>
      </c>
      <c r="I1142" s="138">
        <v>3.0752999999999999</v>
      </c>
      <c r="J1142" s="138">
        <v>3.1598000000000002</v>
      </c>
      <c r="K1142" s="138">
        <v>3.2345999999999999</v>
      </c>
      <c r="L1142" s="138">
        <v>3.1473</v>
      </c>
      <c r="M1142" s="138">
        <v>3.2059000000000002</v>
      </c>
      <c r="N1142" s="138">
        <v>3.3313999999999999</v>
      </c>
      <c r="O1142" s="138">
        <v>5.6074999999999999</v>
      </c>
      <c r="P1142" s="138">
        <v>6.1558999999999999</v>
      </c>
      <c r="Q1142" s="138">
        <v>7.2374999999999998</v>
      </c>
      <c r="R1142" s="138">
        <v>4.6200999999999999</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34" t="s">
        <v>376</v>
      </c>
      <c r="B1143" s="134" t="s">
        <v>420</v>
      </c>
      <c r="C1143" s="134">
        <v>118907</v>
      </c>
      <c r="D1143" s="137">
        <v>44332</v>
      </c>
      <c r="E1143" s="138">
        <v>2987.7851999999998</v>
      </c>
      <c r="F1143" s="138">
        <v>2.3647999999999998</v>
      </c>
      <c r="G1143" s="138">
        <v>2.4144000000000001</v>
      </c>
      <c r="H1143" s="138">
        <v>2.3414999999999999</v>
      </c>
      <c r="I1143" s="138">
        <v>2.1827000000000001</v>
      </c>
      <c r="J1143" s="138">
        <v>2.2662</v>
      </c>
      <c r="K1143" s="138">
        <v>2.3363999999999998</v>
      </c>
      <c r="L1143" s="138">
        <v>2.2427999999999999</v>
      </c>
      <c r="M1143" s="138">
        <v>2.2951999999999999</v>
      </c>
      <c r="N1143" s="138">
        <v>2.4136000000000002</v>
      </c>
      <c r="O1143" s="138">
        <v>4.6607000000000003</v>
      </c>
      <c r="P1143" s="138">
        <v>5.1928999999999998</v>
      </c>
      <c r="Q1143" s="138">
        <v>6.1083999999999996</v>
      </c>
      <c r="R1143" s="138">
        <v>3.6913999999999998</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34" t="s">
        <v>376</v>
      </c>
      <c r="B1144" s="134" t="s">
        <v>1003</v>
      </c>
      <c r="C1144" s="134">
        <v>144947</v>
      </c>
      <c r="D1144" s="137">
        <v>44332</v>
      </c>
      <c r="E1144" s="138">
        <v>1086.4212239864</v>
      </c>
      <c r="F1144" s="138">
        <v>2.6166999999999998</v>
      </c>
      <c r="G1144" s="138">
        <v>2.6187</v>
      </c>
      <c r="H1144" s="138">
        <v>2.6086</v>
      </c>
      <c r="I1144" s="138">
        <v>2.5882000000000001</v>
      </c>
      <c r="J1144" s="138">
        <v>2.5767000000000002</v>
      </c>
      <c r="K1144" s="138">
        <v>2.5084</v>
      </c>
      <c r="L1144" s="138">
        <v>2.4657</v>
      </c>
      <c r="M1144" s="138">
        <v>2.4657</v>
      </c>
      <c r="N1144" s="138">
        <v>2.4855999999999998</v>
      </c>
      <c r="O1144" s="138"/>
      <c r="P1144" s="138"/>
      <c r="Q1144" s="138">
        <v>3.1795</v>
      </c>
      <c r="R1144" s="138">
        <v>2.8296999999999999</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34" t="s">
        <v>376</v>
      </c>
      <c r="B1145" s="134" t="s">
        <v>238</v>
      </c>
      <c r="C1145" s="134">
        <v>103340</v>
      </c>
      <c r="D1145" s="137">
        <v>44332</v>
      </c>
      <c r="E1145" s="138">
        <v>304.2002</v>
      </c>
      <c r="F1145" s="138">
        <v>3.1198999999999999</v>
      </c>
      <c r="G1145" s="138">
        <v>3.1564999999999999</v>
      </c>
      <c r="H1145" s="138">
        <v>3.0339999999999998</v>
      </c>
      <c r="I1145" s="138">
        <v>2.9249999999999998</v>
      </c>
      <c r="J1145" s="138">
        <v>3.028</v>
      </c>
      <c r="K1145" s="138">
        <v>3.1314000000000002</v>
      </c>
      <c r="L1145" s="138">
        <v>3.0508000000000002</v>
      </c>
      <c r="M1145" s="138">
        <v>3.1145</v>
      </c>
      <c r="N1145" s="138">
        <v>3.2972000000000001</v>
      </c>
      <c r="O1145" s="138">
        <v>5.5659999999999998</v>
      </c>
      <c r="P1145" s="138">
        <v>6.1063999999999998</v>
      </c>
      <c r="Q1145" s="138">
        <v>7.4393000000000002</v>
      </c>
      <c r="R1145" s="138">
        <v>4.6200999999999999</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34" t="s">
        <v>376</v>
      </c>
      <c r="B1146" s="134" t="s">
        <v>130</v>
      </c>
      <c r="C1146" s="134">
        <v>120197</v>
      </c>
      <c r="D1146" s="137">
        <v>44332</v>
      </c>
      <c r="E1146" s="138">
        <v>305.94619999999998</v>
      </c>
      <c r="F1146" s="138">
        <v>3.2452999999999999</v>
      </c>
      <c r="G1146" s="138">
        <v>3.2776999999999998</v>
      </c>
      <c r="H1146" s="138">
        <v>3.1549</v>
      </c>
      <c r="I1146" s="138">
        <v>3.0457999999999998</v>
      </c>
      <c r="J1146" s="138">
        <v>3.1482000000000001</v>
      </c>
      <c r="K1146" s="138">
        <v>3.2524999999999999</v>
      </c>
      <c r="L1146" s="138">
        <v>3.1726999999999999</v>
      </c>
      <c r="M1146" s="138">
        <v>3.2374000000000001</v>
      </c>
      <c r="N1146" s="138">
        <v>3.4211999999999998</v>
      </c>
      <c r="O1146" s="138">
        <v>5.6616999999999997</v>
      </c>
      <c r="P1146" s="138">
        <v>6.1856999999999998</v>
      </c>
      <c r="Q1146" s="138">
        <v>7.2755999999999998</v>
      </c>
      <c r="R1146" s="138">
        <v>4.7256</v>
      </c>
      <c r="S1146" s="120" t="s">
        <v>2005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34" t="s">
        <v>376</v>
      </c>
      <c r="B1147" s="134" t="s">
        <v>239</v>
      </c>
      <c r="C1147" s="134">
        <v>113096</v>
      </c>
      <c r="D1147" s="137">
        <v>44332</v>
      </c>
      <c r="E1147" s="138">
        <v>2205.2458999999999</v>
      </c>
      <c r="F1147" s="138">
        <v>3.3454000000000002</v>
      </c>
      <c r="G1147" s="138">
        <v>3.3449</v>
      </c>
      <c r="H1147" s="138">
        <v>3.2359</v>
      </c>
      <c r="I1147" s="138">
        <v>3.0708000000000002</v>
      </c>
      <c r="J1147" s="138">
        <v>3.2269999999999999</v>
      </c>
      <c r="K1147" s="138">
        <v>3.3052999999999999</v>
      </c>
      <c r="L1147" s="138">
        <v>3.2429000000000001</v>
      </c>
      <c r="M1147" s="138">
        <v>3.3273000000000001</v>
      </c>
      <c r="N1147" s="138">
        <v>3.5185</v>
      </c>
      <c r="O1147" s="138">
        <v>5.7146999999999997</v>
      </c>
      <c r="P1147" s="138">
        <v>6.1710000000000003</v>
      </c>
      <c r="Q1147" s="138">
        <v>7.5536000000000003</v>
      </c>
      <c r="R1147" s="138">
        <v>4.8093000000000004</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34" t="s">
        <v>376</v>
      </c>
      <c r="B1148" s="134" t="s">
        <v>131</v>
      </c>
      <c r="C1148" s="134">
        <v>118345</v>
      </c>
      <c r="D1148" s="137">
        <v>44332</v>
      </c>
      <c r="E1148" s="138">
        <v>2222.4398999999999</v>
      </c>
      <c r="F1148" s="138">
        <v>3.3852000000000002</v>
      </c>
      <c r="G1148" s="138">
        <v>3.3847</v>
      </c>
      <c r="H1148" s="138">
        <v>3.2759</v>
      </c>
      <c r="I1148" s="138">
        <v>3.1109</v>
      </c>
      <c r="J1148" s="138">
        <v>3.2671000000000001</v>
      </c>
      <c r="K1148" s="138">
        <v>3.3456000000000001</v>
      </c>
      <c r="L1148" s="138">
        <v>3.2835000000000001</v>
      </c>
      <c r="M1148" s="138">
        <v>3.3683000000000001</v>
      </c>
      <c r="N1148" s="138">
        <v>3.56</v>
      </c>
      <c r="O1148" s="138">
        <v>5.7939999999999996</v>
      </c>
      <c r="P1148" s="138">
        <v>6.2662000000000004</v>
      </c>
      <c r="Q1148" s="138">
        <v>7.2884000000000002</v>
      </c>
      <c r="R1148" s="138">
        <v>4.8674999999999997</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34" t="s">
        <v>376</v>
      </c>
      <c r="B1149" s="134" t="s">
        <v>132</v>
      </c>
      <c r="C1149" s="134">
        <v>118364</v>
      </c>
      <c r="D1149" s="137">
        <v>44332</v>
      </c>
      <c r="E1149" s="138">
        <v>2495.8294999999998</v>
      </c>
      <c r="F1149" s="138">
        <v>3.222</v>
      </c>
      <c r="G1149" s="138">
        <v>3.1831</v>
      </c>
      <c r="H1149" s="138">
        <v>3.1465999999999998</v>
      </c>
      <c r="I1149" s="138">
        <v>3.0539999999999998</v>
      </c>
      <c r="J1149" s="138">
        <v>3.1335999999999999</v>
      </c>
      <c r="K1149" s="138">
        <v>3.2119</v>
      </c>
      <c r="L1149" s="138">
        <v>3.0990000000000002</v>
      </c>
      <c r="M1149" s="138">
        <v>3.1532</v>
      </c>
      <c r="N1149" s="138">
        <v>3.2477999999999998</v>
      </c>
      <c r="O1149" s="138">
        <v>5.45</v>
      </c>
      <c r="P1149" s="138">
        <v>6.0499000000000001</v>
      </c>
      <c r="Q1149" s="138">
        <v>7.1763000000000003</v>
      </c>
      <c r="R1149" s="138">
        <v>4.4703999999999997</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34" t="s">
        <v>376</v>
      </c>
      <c r="B1150" s="134" t="s">
        <v>240</v>
      </c>
      <c r="C1150" s="134">
        <v>108690</v>
      </c>
      <c r="D1150" s="137">
        <v>44332</v>
      </c>
      <c r="E1150" s="138">
        <v>2483.1134999999999</v>
      </c>
      <c r="F1150" s="138">
        <v>3.1739000000000002</v>
      </c>
      <c r="G1150" s="138">
        <v>3.1332</v>
      </c>
      <c r="H1150" s="138">
        <v>3.0966999999999998</v>
      </c>
      <c r="I1150" s="138">
        <v>3.0041000000000002</v>
      </c>
      <c r="J1150" s="138">
        <v>3.0834999999999999</v>
      </c>
      <c r="K1150" s="138">
        <v>3.1616</v>
      </c>
      <c r="L1150" s="138">
        <v>3.0482999999999998</v>
      </c>
      <c r="M1150" s="138">
        <v>3.1019999999999999</v>
      </c>
      <c r="N1150" s="138">
        <v>3.1960000000000002</v>
      </c>
      <c r="O1150" s="138">
        <v>5.3868999999999998</v>
      </c>
      <c r="P1150" s="138">
        <v>5.9782000000000002</v>
      </c>
      <c r="Q1150" s="138">
        <v>5.4516999999999998</v>
      </c>
      <c r="R1150" s="138">
        <v>4.4166999999999996</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34" t="s">
        <v>376</v>
      </c>
      <c r="B1151" s="134" t="s">
        <v>133</v>
      </c>
      <c r="C1151" s="134">
        <v>125345</v>
      </c>
      <c r="D1151" s="137">
        <v>44332</v>
      </c>
      <c r="E1151" s="138">
        <v>1595.7607</v>
      </c>
      <c r="F1151" s="138">
        <v>3.0083000000000002</v>
      </c>
      <c r="G1151" s="138">
        <v>3.0101</v>
      </c>
      <c r="H1151" s="138">
        <v>2.9108000000000001</v>
      </c>
      <c r="I1151" s="138">
        <v>2.8191000000000002</v>
      </c>
      <c r="J1151" s="138">
        <v>2.8494000000000002</v>
      </c>
      <c r="K1151" s="138">
        <v>2.8603000000000001</v>
      </c>
      <c r="L1151" s="138">
        <v>2.7774000000000001</v>
      </c>
      <c r="M1151" s="138">
        <v>2.8254000000000001</v>
      </c>
      <c r="N1151" s="138">
        <v>2.9079999999999999</v>
      </c>
      <c r="O1151" s="138">
        <v>4.9519000000000002</v>
      </c>
      <c r="P1151" s="138">
        <v>5.5799000000000003</v>
      </c>
      <c r="Q1151" s="138">
        <v>6.4177999999999997</v>
      </c>
      <c r="R1151" s="138">
        <v>4.0042</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34" t="s">
        <v>376</v>
      </c>
      <c r="B1152" s="134" t="s">
        <v>241</v>
      </c>
      <c r="C1152" s="134">
        <v>125259</v>
      </c>
      <c r="D1152" s="137">
        <v>44332</v>
      </c>
      <c r="E1152" s="138">
        <v>1589.7746</v>
      </c>
      <c r="F1152" s="138">
        <v>2.9565000000000001</v>
      </c>
      <c r="G1152" s="138">
        <v>2.9594</v>
      </c>
      <c r="H1152" s="138">
        <v>2.8605999999999998</v>
      </c>
      <c r="I1152" s="138">
        <v>2.7688999999999999</v>
      </c>
      <c r="J1152" s="138">
        <v>2.7993000000000001</v>
      </c>
      <c r="K1152" s="138">
        <v>2.81</v>
      </c>
      <c r="L1152" s="138">
        <v>2.7267999999999999</v>
      </c>
      <c r="M1152" s="138">
        <v>2.7744</v>
      </c>
      <c r="N1152" s="138">
        <v>2.8565999999999998</v>
      </c>
      <c r="O1152" s="138">
        <v>4.8994999999999997</v>
      </c>
      <c r="P1152" s="138">
        <v>5.5271999999999997</v>
      </c>
      <c r="Q1152" s="138">
        <v>6.3646000000000003</v>
      </c>
      <c r="R1152" s="138">
        <v>3.9523000000000001</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34" t="s">
        <v>376</v>
      </c>
      <c r="B1153" s="134" t="s">
        <v>242</v>
      </c>
      <c r="C1153" s="134">
        <v>115991</v>
      </c>
      <c r="D1153" s="137">
        <v>44332</v>
      </c>
      <c r="E1153" s="138">
        <v>1997.0583999999999</v>
      </c>
      <c r="F1153" s="138">
        <v>2.8513999999999999</v>
      </c>
      <c r="G1153" s="138">
        <v>2.9805000000000001</v>
      </c>
      <c r="H1153" s="138">
        <v>2.8912</v>
      </c>
      <c r="I1153" s="138">
        <v>2.7595999999999998</v>
      </c>
      <c r="J1153" s="138">
        <v>2.7591999999999999</v>
      </c>
      <c r="K1153" s="138">
        <v>2.8544999999999998</v>
      </c>
      <c r="L1153" s="138">
        <v>3.1791999999999998</v>
      </c>
      <c r="M1153" s="138">
        <v>3.1421000000000001</v>
      </c>
      <c r="N1153" s="138">
        <v>3.1316000000000002</v>
      </c>
      <c r="O1153" s="138">
        <v>5.423</v>
      </c>
      <c r="P1153" s="138">
        <v>6.0605000000000002</v>
      </c>
      <c r="Q1153" s="138">
        <v>7.4996999999999998</v>
      </c>
      <c r="R1153" s="138">
        <v>4.4463999999999997</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34" t="s">
        <v>376</v>
      </c>
      <c r="B1154" s="134" t="s">
        <v>134</v>
      </c>
      <c r="C1154" s="134">
        <v>119135</v>
      </c>
      <c r="D1154" s="137">
        <v>44332</v>
      </c>
      <c r="E1154" s="138">
        <v>2013.5103999999999</v>
      </c>
      <c r="F1154" s="138">
        <v>2.9514</v>
      </c>
      <c r="G1154" s="138">
        <v>3.0806</v>
      </c>
      <c r="H1154" s="138">
        <v>2.9912000000000001</v>
      </c>
      <c r="I1154" s="138">
        <v>2.8597999999999999</v>
      </c>
      <c r="J1154" s="138">
        <v>2.8586</v>
      </c>
      <c r="K1154" s="138">
        <v>2.9540999999999999</v>
      </c>
      <c r="L1154" s="138">
        <v>3.2818000000000001</v>
      </c>
      <c r="M1154" s="138">
        <v>3.2452000000000001</v>
      </c>
      <c r="N1154" s="138">
        <v>3.2353000000000001</v>
      </c>
      <c r="O1154" s="138">
        <v>5.5286999999999997</v>
      </c>
      <c r="P1154" s="138">
        <v>6.1670999999999996</v>
      </c>
      <c r="Q1154" s="138">
        <v>7.2847999999999997</v>
      </c>
      <c r="R1154" s="138">
        <v>4.5510999999999999</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34" t="s">
        <v>376</v>
      </c>
      <c r="B1155" s="134" t="s">
        <v>135</v>
      </c>
      <c r="C1155" s="134">
        <v>147938</v>
      </c>
      <c r="D1155" s="137">
        <v>44332</v>
      </c>
      <c r="E1155" s="138">
        <v>2003.6841999999999</v>
      </c>
      <c r="F1155" s="138">
        <v>2.74</v>
      </c>
      <c r="G1155" s="138">
        <v>2.7397999999999998</v>
      </c>
      <c r="H1155" s="138">
        <v>2.7406999999999999</v>
      </c>
      <c r="I1155" s="138">
        <v>2.3500999999999999</v>
      </c>
      <c r="J1155" s="138">
        <v>2.6078999999999999</v>
      </c>
      <c r="K1155" s="138">
        <v>2.8357000000000001</v>
      </c>
      <c r="L1155" s="138">
        <v>2.7926000000000002</v>
      </c>
      <c r="M1155" s="138">
        <v>2.8593999999999999</v>
      </c>
      <c r="N1155" s="138">
        <v>2.8006000000000002</v>
      </c>
      <c r="O1155" s="138"/>
      <c r="P1155" s="138"/>
      <c r="Q1155" s="138">
        <v>3.3653</v>
      </c>
      <c r="R1155" s="138"/>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34" t="s">
        <v>376</v>
      </c>
      <c r="B1156" s="134" t="s">
        <v>136</v>
      </c>
      <c r="C1156" s="134">
        <v>147940</v>
      </c>
      <c r="D1156" s="137">
        <v>44332</v>
      </c>
      <c r="E1156" s="138">
        <v>2013.9031</v>
      </c>
      <c r="F1156" s="138">
        <v>3.0487000000000002</v>
      </c>
      <c r="G1156" s="138">
        <v>3.1718999999999999</v>
      </c>
      <c r="H1156" s="138">
        <v>3.016</v>
      </c>
      <c r="I1156" s="138">
        <v>2.8868999999999998</v>
      </c>
      <c r="J1156" s="138">
        <v>2.8730000000000002</v>
      </c>
      <c r="K1156" s="138">
        <v>2.9579</v>
      </c>
      <c r="L1156" s="138">
        <v>3.2823000000000002</v>
      </c>
      <c r="M1156" s="138">
        <v>3.2238000000000002</v>
      </c>
      <c r="N1156" s="138">
        <v>3.2212000000000001</v>
      </c>
      <c r="O1156" s="138"/>
      <c r="P1156" s="138"/>
      <c r="Q1156" s="138">
        <v>3.7513000000000001</v>
      </c>
      <c r="R1156" s="138"/>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34" t="s">
        <v>376</v>
      </c>
      <c r="B1157" s="134" t="s">
        <v>137</v>
      </c>
      <c r="C1157" s="134">
        <v>147937</v>
      </c>
      <c r="D1157" s="137">
        <v>44332</v>
      </c>
      <c r="E1157" s="138">
        <v>2013.9246000000001</v>
      </c>
      <c r="F1157" s="138">
        <v>2.9544000000000001</v>
      </c>
      <c r="G1157" s="138">
        <v>3.0830000000000002</v>
      </c>
      <c r="H1157" s="138">
        <v>3.0750999999999999</v>
      </c>
      <c r="I1157" s="138">
        <v>2.9032</v>
      </c>
      <c r="J1157" s="138">
        <v>2.8794</v>
      </c>
      <c r="K1157" s="138">
        <v>2.9638</v>
      </c>
      <c r="L1157" s="138">
        <v>3.2862</v>
      </c>
      <c r="M1157" s="138">
        <v>3.2483</v>
      </c>
      <c r="N1157" s="138">
        <v>3.2376999999999998</v>
      </c>
      <c r="O1157" s="138"/>
      <c r="P1157" s="138"/>
      <c r="Q1157" s="138">
        <v>3.7536</v>
      </c>
      <c r="R1157" s="138"/>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34" t="s">
        <v>376</v>
      </c>
      <c r="B1158" s="134" t="s">
        <v>138</v>
      </c>
      <c r="C1158" s="134">
        <v>147939</v>
      </c>
      <c r="D1158" s="137">
        <v>44332</v>
      </c>
      <c r="E1158" s="138">
        <v>2013.5191</v>
      </c>
      <c r="F1158" s="138">
        <v>2.8643999999999998</v>
      </c>
      <c r="G1158" s="138">
        <v>3.0165999999999999</v>
      </c>
      <c r="H1158" s="138">
        <v>2.9316</v>
      </c>
      <c r="I1158" s="138">
        <v>2.8361000000000001</v>
      </c>
      <c r="J1158" s="138">
        <v>2.8822999999999999</v>
      </c>
      <c r="K1158" s="138">
        <v>2.9474</v>
      </c>
      <c r="L1158" s="138">
        <v>3.2656999999999998</v>
      </c>
      <c r="M1158" s="138">
        <v>3.2229999999999999</v>
      </c>
      <c r="N1158" s="138">
        <v>3.2103000000000002</v>
      </c>
      <c r="O1158" s="138"/>
      <c r="P1158" s="138"/>
      <c r="Q1158" s="138">
        <v>3.7351999999999999</v>
      </c>
      <c r="R1158" s="138"/>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34" t="s">
        <v>376</v>
      </c>
      <c r="B1159" s="134" t="s">
        <v>243</v>
      </c>
      <c r="C1159" s="134">
        <v>104486</v>
      </c>
      <c r="D1159" s="137">
        <v>44332</v>
      </c>
      <c r="E1159" s="138">
        <v>2821.0266999999999</v>
      </c>
      <c r="F1159" s="138">
        <v>3.1909000000000001</v>
      </c>
      <c r="G1159" s="138">
        <v>3.1301999999999999</v>
      </c>
      <c r="H1159" s="138">
        <v>3.0659999999999998</v>
      </c>
      <c r="I1159" s="138">
        <v>2.9403000000000001</v>
      </c>
      <c r="J1159" s="138">
        <v>3.0352999999999999</v>
      </c>
      <c r="K1159" s="138">
        <v>3.1198999999999999</v>
      </c>
      <c r="L1159" s="138">
        <v>3.0619000000000001</v>
      </c>
      <c r="M1159" s="138">
        <v>3.1257000000000001</v>
      </c>
      <c r="N1159" s="138">
        <v>3.2282000000000002</v>
      </c>
      <c r="O1159" s="138">
        <v>5.4722</v>
      </c>
      <c r="P1159" s="138">
        <v>6.0568</v>
      </c>
      <c r="Q1159" s="138">
        <v>7.4122000000000003</v>
      </c>
      <c r="R1159" s="138">
        <v>4.4718999999999998</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34" t="s">
        <v>376</v>
      </c>
      <c r="B1160" s="134" t="s">
        <v>139</v>
      </c>
      <c r="C1160" s="134">
        <v>120537</v>
      </c>
      <c r="D1160" s="137">
        <v>44332</v>
      </c>
      <c r="E1160" s="138">
        <v>2837.1642000000002</v>
      </c>
      <c r="F1160" s="138">
        <v>3.2616000000000001</v>
      </c>
      <c r="G1160" s="138">
        <v>3.2004000000000001</v>
      </c>
      <c r="H1160" s="138">
        <v>3.1362999999999999</v>
      </c>
      <c r="I1160" s="138">
        <v>3.0106999999999999</v>
      </c>
      <c r="J1160" s="138">
        <v>3.1057000000000001</v>
      </c>
      <c r="K1160" s="138">
        <v>3.1907000000000001</v>
      </c>
      <c r="L1160" s="138">
        <v>3.1332</v>
      </c>
      <c r="M1160" s="138">
        <v>3.1976</v>
      </c>
      <c r="N1160" s="138">
        <v>3.3007</v>
      </c>
      <c r="O1160" s="138">
        <v>5.5461</v>
      </c>
      <c r="P1160" s="138">
        <v>6.1311</v>
      </c>
      <c r="Q1160" s="138">
        <v>7.2441000000000004</v>
      </c>
      <c r="R1160" s="138">
        <v>4.5450999999999997</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34" t="s">
        <v>376</v>
      </c>
      <c r="B1161" s="134" t="s">
        <v>421</v>
      </c>
      <c r="C1161" s="134">
        <v>104488</v>
      </c>
      <c r="D1161" s="137">
        <v>44332</v>
      </c>
      <c r="E1161" s="138">
        <v>2553.2678000000001</v>
      </c>
      <c r="F1161" s="138">
        <v>2.6606000000000001</v>
      </c>
      <c r="G1161" s="138">
        <v>2.5998999999999999</v>
      </c>
      <c r="H1161" s="138">
        <v>2.5356000000000001</v>
      </c>
      <c r="I1161" s="138">
        <v>2.4098000000000002</v>
      </c>
      <c r="J1161" s="138">
        <v>2.5041000000000002</v>
      </c>
      <c r="K1161" s="138">
        <v>2.5863</v>
      </c>
      <c r="L1161" s="138">
        <v>2.5246</v>
      </c>
      <c r="M1161" s="138">
        <v>2.5844</v>
      </c>
      <c r="N1161" s="138">
        <v>2.6825000000000001</v>
      </c>
      <c r="O1161" s="138">
        <v>4.9165999999999999</v>
      </c>
      <c r="P1161" s="138">
        <v>5.4676999999999998</v>
      </c>
      <c r="Q1161" s="138">
        <v>6.6761999999999997</v>
      </c>
      <c r="R1161" s="138">
        <v>3.9224999999999999</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34" t="s">
        <v>376</v>
      </c>
      <c r="B1162" s="134" t="s">
        <v>140</v>
      </c>
      <c r="C1162" s="134">
        <v>147157</v>
      </c>
      <c r="D1162" s="137">
        <v>44332</v>
      </c>
      <c r="E1162" s="138">
        <v>1084.1134</v>
      </c>
      <c r="F1162" s="138">
        <v>3.1381000000000001</v>
      </c>
      <c r="G1162" s="138">
        <v>3.1476999999999999</v>
      </c>
      <c r="H1162" s="138">
        <v>3.1194999999999999</v>
      </c>
      <c r="I1162" s="138">
        <v>3.0703</v>
      </c>
      <c r="J1162" s="138">
        <v>3.0581</v>
      </c>
      <c r="K1162" s="138">
        <v>2.9950000000000001</v>
      </c>
      <c r="L1162" s="138">
        <v>2.9605000000000001</v>
      </c>
      <c r="M1162" s="138">
        <v>2.9870000000000001</v>
      </c>
      <c r="N1162" s="138">
        <v>2.9794999999999998</v>
      </c>
      <c r="O1162" s="138"/>
      <c r="P1162" s="138"/>
      <c r="Q1162" s="138">
        <v>3.988</v>
      </c>
      <c r="R1162" s="138">
        <v>3.9037999999999999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34" t="s">
        <v>376</v>
      </c>
      <c r="B1163" s="134" t="s">
        <v>244</v>
      </c>
      <c r="C1163" s="134">
        <v>147153</v>
      </c>
      <c r="D1163" s="137">
        <v>44332</v>
      </c>
      <c r="E1163" s="138">
        <v>1081.6541</v>
      </c>
      <c r="F1163" s="138">
        <v>3.0339</v>
      </c>
      <c r="G1163" s="138">
        <v>3.0377999999999998</v>
      </c>
      <c r="H1163" s="138">
        <v>3.0097999999999998</v>
      </c>
      <c r="I1163" s="138">
        <v>2.9603000000000002</v>
      </c>
      <c r="J1163" s="138">
        <v>2.9479000000000002</v>
      </c>
      <c r="K1163" s="138">
        <v>2.8833000000000002</v>
      </c>
      <c r="L1163" s="138">
        <v>2.8483999999999998</v>
      </c>
      <c r="M1163" s="138">
        <v>2.8742000000000001</v>
      </c>
      <c r="N1163" s="138">
        <v>2.8660999999999999</v>
      </c>
      <c r="O1163" s="138"/>
      <c r="P1163" s="138"/>
      <c r="Q1163" s="138">
        <v>3.8738000000000001</v>
      </c>
      <c r="R1163" s="138">
        <v>3.7896000000000001</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34" t="s">
        <v>376</v>
      </c>
      <c r="B1164" s="134" t="s">
        <v>245</v>
      </c>
      <c r="C1164" s="134">
        <v>100234</v>
      </c>
      <c r="D1164" s="137">
        <v>44332</v>
      </c>
      <c r="E1164" s="138">
        <v>56.101500000000001</v>
      </c>
      <c r="F1164" s="138">
        <v>3.1882999999999999</v>
      </c>
      <c r="G1164" s="138">
        <v>3.2755999999999998</v>
      </c>
      <c r="H1164" s="138">
        <v>3.2458</v>
      </c>
      <c r="I1164" s="138">
        <v>3.1267</v>
      </c>
      <c r="J1164" s="138">
        <v>3.1898</v>
      </c>
      <c r="K1164" s="138">
        <v>3.2351999999999999</v>
      </c>
      <c r="L1164" s="138">
        <v>3.1219999999999999</v>
      </c>
      <c r="M1164" s="138">
        <v>3.1396999999999999</v>
      </c>
      <c r="N1164" s="138">
        <v>3.2256999999999998</v>
      </c>
      <c r="O1164" s="138">
        <v>5.4924999999999997</v>
      </c>
      <c r="P1164" s="138">
        <v>6.0838999999999999</v>
      </c>
      <c r="Q1164" s="138">
        <v>7.6520999999999999</v>
      </c>
      <c r="R1164" s="138">
        <v>4.4640000000000004</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34" t="s">
        <v>376</v>
      </c>
      <c r="B1165" s="134" t="s">
        <v>141</v>
      </c>
      <c r="C1165" s="134">
        <v>120406</v>
      </c>
      <c r="D1165" s="137">
        <v>44332</v>
      </c>
      <c r="E1165" s="138">
        <v>56.4754</v>
      </c>
      <c r="F1165" s="138">
        <v>3.2964000000000002</v>
      </c>
      <c r="G1165" s="138">
        <v>3.3401000000000001</v>
      </c>
      <c r="H1165" s="138">
        <v>3.3258999999999999</v>
      </c>
      <c r="I1165" s="138">
        <v>3.2077</v>
      </c>
      <c r="J1165" s="138">
        <v>3.2704</v>
      </c>
      <c r="K1165" s="138">
        <v>3.3161999999999998</v>
      </c>
      <c r="L1165" s="138">
        <v>3.2029999999999998</v>
      </c>
      <c r="M1165" s="138">
        <v>3.2216</v>
      </c>
      <c r="N1165" s="138">
        <v>3.3081999999999998</v>
      </c>
      <c r="O1165" s="138">
        <v>5.577</v>
      </c>
      <c r="P1165" s="138">
        <v>6.1680000000000001</v>
      </c>
      <c r="Q1165" s="138">
        <v>7.2930000000000001</v>
      </c>
      <c r="R1165" s="138">
        <v>4.5475000000000003</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34" t="s">
        <v>376</v>
      </c>
      <c r="B1166" s="134" t="s">
        <v>422</v>
      </c>
      <c r="C1166" s="134">
        <v>100247</v>
      </c>
      <c r="D1166" s="137">
        <v>44332</v>
      </c>
      <c r="E1166" s="138">
        <v>32.259799999999998</v>
      </c>
      <c r="F1166" s="138">
        <v>3.2814999999999999</v>
      </c>
      <c r="G1166" s="138">
        <v>3.2820999999999998</v>
      </c>
      <c r="H1166" s="138">
        <v>3.2509000000000001</v>
      </c>
      <c r="I1166" s="138">
        <v>3.1314000000000002</v>
      </c>
      <c r="J1166" s="138">
        <v>3.1915</v>
      </c>
      <c r="K1166" s="138">
        <v>3.2353000000000001</v>
      </c>
      <c r="L1166" s="138">
        <v>3.1225000000000001</v>
      </c>
      <c r="M1166" s="138">
        <v>3.1402000000000001</v>
      </c>
      <c r="N1166" s="138">
        <v>3.2261000000000002</v>
      </c>
      <c r="O1166" s="138">
        <v>5.4927999999999999</v>
      </c>
      <c r="P1166" s="138">
        <v>6.0839999999999996</v>
      </c>
      <c r="Q1166" s="138">
        <v>7.1313000000000004</v>
      </c>
      <c r="R1166" s="138">
        <v>4.4645000000000001</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34" t="s">
        <v>376</v>
      </c>
      <c r="B1167" s="134" t="s">
        <v>1921</v>
      </c>
      <c r="C1167" s="134">
        <v>148414</v>
      </c>
      <c r="D1167" s="137">
        <v>44332</v>
      </c>
      <c r="E1167" s="138">
        <v>41.4437</v>
      </c>
      <c r="F1167" s="138">
        <v>0</v>
      </c>
      <c r="G1167" s="138">
        <v>0</v>
      </c>
      <c r="H1167" s="138">
        <v>0</v>
      </c>
      <c r="I1167" s="138">
        <v>0</v>
      </c>
      <c r="J1167" s="138">
        <v>0</v>
      </c>
      <c r="K1167" s="138">
        <v>0</v>
      </c>
      <c r="L1167" s="138">
        <v>0</v>
      </c>
      <c r="M1167" s="138">
        <v>0</v>
      </c>
      <c r="N1167" s="138"/>
      <c r="O1167" s="138"/>
      <c r="P1167" s="138"/>
      <c r="Q1167" s="138">
        <v>0</v>
      </c>
      <c r="R1167" s="138"/>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34" t="s">
        <v>376</v>
      </c>
      <c r="B1168" s="134" t="s">
        <v>1922</v>
      </c>
      <c r="C1168" s="134">
        <v>148413</v>
      </c>
      <c r="D1168" s="137">
        <v>44332</v>
      </c>
      <c r="E1168" s="138">
        <v>41.4437</v>
      </c>
      <c r="F1168" s="138">
        <v>0</v>
      </c>
      <c r="G1168" s="138">
        <v>0</v>
      </c>
      <c r="H1168" s="138">
        <v>0</v>
      </c>
      <c r="I1168" s="138">
        <v>0</v>
      </c>
      <c r="J1168" s="138">
        <v>0</v>
      </c>
      <c r="K1168" s="138">
        <v>0</v>
      </c>
      <c r="L1168" s="138">
        <v>0</v>
      </c>
      <c r="M1168" s="138">
        <v>0</v>
      </c>
      <c r="N1168" s="138"/>
      <c r="O1168" s="138"/>
      <c r="P1168" s="138"/>
      <c r="Q1168" s="138">
        <v>0</v>
      </c>
      <c r="R1168" s="138"/>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34" t="s">
        <v>376</v>
      </c>
      <c r="B1169" s="134" t="s">
        <v>1923</v>
      </c>
      <c r="C1169" s="134">
        <v>139260</v>
      </c>
      <c r="D1169" s="137">
        <v>44332</v>
      </c>
      <c r="E1169" s="138">
        <v>41.4437</v>
      </c>
      <c r="F1169" s="138">
        <v>0</v>
      </c>
      <c r="G1169" s="138">
        <v>0</v>
      </c>
      <c r="H1169" s="138">
        <v>0</v>
      </c>
      <c r="I1169" s="138">
        <v>0</v>
      </c>
      <c r="J1169" s="138">
        <v>0</v>
      </c>
      <c r="K1169" s="138">
        <v>0</v>
      </c>
      <c r="L1169" s="138">
        <v>0</v>
      </c>
      <c r="M1169" s="138">
        <v>0</v>
      </c>
      <c r="N1169" s="138">
        <v>0</v>
      </c>
      <c r="O1169" s="138">
        <v>0</v>
      </c>
      <c r="P1169" s="138">
        <v>0</v>
      </c>
      <c r="Q1169" s="138">
        <v>0</v>
      </c>
      <c r="R1169" s="138">
        <v>-1E-4</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34" t="s">
        <v>376</v>
      </c>
      <c r="B1170" s="134" t="s">
        <v>1924</v>
      </c>
      <c r="C1170" s="134">
        <v>139258</v>
      </c>
      <c r="D1170" s="137">
        <v>44332</v>
      </c>
      <c r="E1170" s="138">
        <v>56.477499999999999</v>
      </c>
      <c r="F1170" s="138">
        <v>3.2317</v>
      </c>
      <c r="G1170" s="138">
        <v>3.34</v>
      </c>
      <c r="H1170" s="138">
        <v>3.3258000000000001</v>
      </c>
      <c r="I1170" s="138">
        <v>3.2029999999999998</v>
      </c>
      <c r="J1170" s="138">
        <v>3.2681</v>
      </c>
      <c r="K1170" s="138">
        <v>3.3161</v>
      </c>
      <c r="L1170" s="138">
        <v>3.2029000000000001</v>
      </c>
      <c r="M1170" s="138">
        <v>3.2214999999999998</v>
      </c>
      <c r="N1170" s="138">
        <v>3.3081</v>
      </c>
      <c r="O1170" s="138">
        <v>5.5769000000000002</v>
      </c>
      <c r="P1170" s="138">
        <v>6.1688999999999998</v>
      </c>
      <c r="Q1170" s="138">
        <v>6.2239000000000004</v>
      </c>
      <c r="R1170" s="138">
        <v>4.5473999999999997</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34" t="s">
        <v>376</v>
      </c>
      <c r="B1171" s="134" t="s">
        <v>1925</v>
      </c>
      <c r="C1171" s="134">
        <v>139259</v>
      </c>
      <c r="D1171" s="137">
        <v>44332</v>
      </c>
      <c r="E1171" s="138">
        <v>41.4437</v>
      </c>
      <c r="F1171" s="138">
        <v>0</v>
      </c>
      <c r="G1171" s="138">
        <v>0</v>
      </c>
      <c r="H1171" s="138">
        <v>0</v>
      </c>
      <c r="I1171" s="138">
        <v>0</v>
      </c>
      <c r="J1171" s="138">
        <v>0</v>
      </c>
      <c r="K1171" s="138">
        <v>0</v>
      </c>
      <c r="L1171" s="138">
        <v>0</v>
      </c>
      <c r="M1171" s="138">
        <v>0</v>
      </c>
      <c r="N1171" s="138">
        <v>0</v>
      </c>
      <c r="O1171" s="138">
        <v>0</v>
      </c>
      <c r="P1171" s="138">
        <v>0</v>
      </c>
      <c r="Q1171" s="138">
        <v>0</v>
      </c>
      <c r="R1171" s="138">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34" t="s">
        <v>376</v>
      </c>
      <c r="B1172" s="134" t="s">
        <v>1926</v>
      </c>
      <c r="C1172" s="134">
        <v>139257</v>
      </c>
      <c r="D1172" s="137">
        <v>44332</v>
      </c>
      <c r="E1172" s="138">
        <v>56.477499999999999</v>
      </c>
      <c r="F1172" s="138">
        <v>3.2963</v>
      </c>
      <c r="G1172" s="138">
        <v>3.34</v>
      </c>
      <c r="H1172" s="138">
        <v>3.3258000000000001</v>
      </c>
      <c r="I1172" s="138">
        <v>3.2029999999999998</v>
      </c>
      <c r="J1172" s="138">
        <v>3.2681</v>
      </c>
      <c r="K1172" s="138">
        <v>3.3161</v>
      </c>
      <c r="L1172" s="138">
        <v>3.2029000000000001</v>
      </c>
      <c r="M1172" s="138">
        <v>3.2214999999999998</v>
      </c>
      <c r="N1172" s="138">
        <v>3.3081</v>
      </c>
      <c r="O1172" s="138">
        <v>5.5769000000000002</v>
      </c>
      <c r="P1172" s="138">
        <v>6.1688999999999998</v>
      </c>
      <c r="Q1172" s="138">
        <v>6.2239000000000004</v>
      </c>
      <c r="R1172" s="138">
        <v>4.5473999999999997</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34" t="s">
        <v>376</v>
      </c>
      <c r="B1173" s="134" t="s">
        <v>1927</v>
      </c>
      <c r="C1173" s="134">
        <v>148415</v>
      </c>
      <c r="D1173" s="137">
        <v>44332</v>
      </c>
      <c r="E1173" s="138">
        <v>41.4437</v>
      </c>
      <c r="F1173" s="138">
        <v>0</v>
      </c>
      <c r="G1173" s="138">
        <v>0</v>
      </c>
      <c r="H1173" s="138">
        <v>0</v>
      </c>
      <c r="I1173" s="138">
        <v>0</v>
      </c>
      <c r="J1173" s="138">
        <v>0</v>
      </c>
      <c r="K1173" s="138">
        <v>0</v>
      </c>
      <c r="L1173" s="138">
        <v>0</v>
      </c>
      <c r="M1173" s="138">
        <v>0</v>
      </c>
      <c r="N1173" s="138"/>
      <c r="O1173" s="138"/>
      <c r="P1173" s="138"/>
      <c r="Q1173" s="138">
        <v>0</v>
      </c>
      <c r="R1173" s="138"/>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34" t="s">
        <v>376</v>
      </c>
      <c r="B1174" s="134" t="s">
        <v>142</v>
      </c>
      <c r="C1174" s="134">
        <v>119766</v>
      </c>
      <c r="D1174" s="137">
        <v>44332</v>
      </c>
      <c r="E1174" s="138">
        <v>4175.7332999999999</v>
      </c>
      <c r="F1174" s="138">
        <v>3.2753999999999999</v>
      </c>
      <c r="G1174" s="138">
        <v>3.3332999999999999</v>
      </c>
      <c r="H1174" s="138">
        <v>3.18</v>
      </c>
      <c r="I1174" s="138">
        <v>3.0933000000000002</v>
      </c>
      <c r="J1174" s="138">
        <v>3.1676000000000002</v>
      </c>
      <c r="K1174" s="138">
        <v>3.2772999999999999</v>
      </c>
      <c r="L1174" s="138">
        <v>3.1375999999999999</v>
      </c>
      <c r="M1174" s="138">
        <v>3.2016</v>
      </c>
      <c r="N1174" s="138">
        <v>3.3439999999999999</v>
      </c>
      <c r="O1174" s="138">
        <v>5.5396000000000001</v>
      </c>
      <c r="P1174" s="138">
        <v>6.1017999999999999</v>
      </c>
      <c r="Q1174" s="138">
        <v>7.2121000000000004</v>
      </c>
      <c r="R1174" s="138">
        <v>4.5778999999999996</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34" t="s">
        <v>376</v>
      </c>
      <c r="B1175" s="134" t="s">
        <v>246</v>
      </c>
      <c r="C1175" s="134">
        <v>100835</v>
      </c>
      <c r="D1175" s="137">
        <v>44332</v>
      </c>
      <c r="E1175" s="138">
        <v>4156.777</v>
      </c>
      <c r="F1175" s="138">
        <v>3.1537000000000002</v>
      </c>
      <c r="G1175" s="138">
        <v>3.2113999999999998</v>
      </c>
      <c r="H1175" s="138">
        <v>3.0583</v>
      </c>
      <c r="I1175" s="138">
        <v>2.9714</v>
      </c>
      <c r="J1175" s="138">
        <v>3.0455999999999999</v>
      </c>
      <c r="K1175" s="138">
        <v>3.1581000000000001</v>
      </c>
      <c r="L1175" s="138">
        <v>3.0259</v>
      </c>
      <c r="M1175" s="138">
        <v>3.0972</v>
      </c>
      <c r="N1175" s="138">
        <v>3.2517999999999998</v>
      </c>
      <c r="O1175" s="138">
        <v>5.4725000000000001</v>
      </c>
      <c r="P1175" s="138">
        <v>6.0400999999999998</v>
      </c>
      <c r="Q1175" s="138">
        <v>7.1001000000000003</v>
      </c>
      <c r="R1175" s="138">
        <v>4.5045000000000002</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34" t="s">
        <v>376</v>
      </c>
      <c r="B1176" s="134" t="s">
        <v>247</v>
      </c>
      <c r="C1176" s="134">
        <v>112457</v>
      </c>
      <c r="D1176" s="137">
        <v>44332</v>
      </c>
      <c r="E1176" s="138">
        <v>2817.0531999999998</v>
      </c>
      <c r="F1176" s="138">
        <v>3.1760000000000002</v>
      </c>
      <c r="G1176" s="138">
        <v>3.1640000000000001</v>
      </c>
      <c r="H1176" s="138">
        <v>3.0891000000000002</v>
      </c>
      <c r="I1176" s="138">
        <v>2.968</v>
      </c>
      <c r="J1176" s="138">
        <v>3.0474000000000001</v>
      </c>
      <c r="K1176" s="138">
        <v>3.1404999999999998</v>
      </c>
      <c r="L1176" s="138">
        <v>3.0728</v>
      </c>
      <c r="M1176" s="138">
        <v>3.1214</v>
      </c>
      <c r="N1176" s="138">
        <v>3.2488999999999999</v>
      </c>
      <c r="O1176" s="138">
        <v>5.5326000000000004</v>
      </c>
      <c r="P1176" s="138">
        <v>6.0961999999999996</v>
      </c>
      <c r="Q1176" s="138">
        <v>7.3372000000000002</v>
      </c>
      <c r="R1176" s="138">
        <v>4.5613999999999999</v>
      </c>
      <c r="S1176" s="120" t="s">
        <v>2006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34" t="s">
        <v>376</v>
      </c>
      <c r="B1177" s="134" t="s">
        <v>143</v>
      </c>
      <c r="C1177" s="134">
        <v>119790</v>
      </c>
      <c r="D1177" s="137">
        <v>44332</v>
      </c>
      <c r="E1177" s="138">
        <v>2829.9825000000001</v>
      </c>
      <c r="F1177" s="138">
        <v>3.226</v>
      </c>
      <c r="G1177" s="138">
        <v>3.2136</v>
      </c>
      <c r="H1177" s="138">
        <v>3.1391</v>
      </c>
      <c r="I1177" s="138">
        <v>3.0181</v>
      </c>
      <c r="J1177" s="138">
        <v>3.0975000000000001</v>
      </c>
      <c r="K1177" s="138">
        <v>3.1909999999999998</v>
      </c>
      <c r="L1177" s="138">
        <v>3.1236000000000002</v>
      </c>
      <c r="M1177" s="138">
        <v>3.1726000000000001</v>
      </c>
      <c r="N1177" s="138">
        <v>3.3006000000000002</v>
      </c>
      <c r="O1177" s="138">
        <v>5.5867000000000004</v>
      </c>
      <c r="P1177" s="138">
        <v>6.1543000000000001</v>
      </c>
      <c r="Q1177" s="138">
        <v>7.2401999999999997</v>
      </c>
      <c r="R1177" s="138">
        <v>4.6136999999999997</v>
      </c>
      <c r="S1177" s="120" t="s">
        <v>2006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34" t="s">
        <v>376</v>
      </c>
      <c r="B1178" s="134" t="s">
        <v>248</v>
      </c>
      <c r="C1178" s="134">
        <v>101185</v>
      </c>
      <c r="D1178" s="137">
        <v>44332</v>
      </c>
      <c r="E1178" s="138">
        <v>3717.3060999999998</v>
      </c>
      <c r="F1178" s="138">
        <v>3.1816</v>
      </c>
      <c r="G1178" s="138">
        <v>3.2875999999999999</v>
      </c>
      <c r="H1178" s="138">
        <v>3.1343999999999999</v>
      </c>
      <c r="I1178" s="138">
        <v>3.0379</v>
      </c>
      <c r="J1178" s="138">
        <v>3.1086</v>
      </c>
      <c r="K1178" s="138">
        <v>3.1835</v>
      </c>
      <c r="L1178" s="138">
        <v>3.0998999999999999</v>
      </c>
      <c r="M1178" s="138">
        <v>3.1351</v>
      </c>
      <c r="N1178" s="138">
        <v>3.2892000000000001</v>
      </c>
      <c r="O1178" s="138">
        <v>5.5323000000000002</v>
      </c>
      <c r="P1178" s="138">
        <v>6.0673000000000004</v>
      </c>
      <c r="Q1178" s="138">
        <v>7.0819999999999999</v>
      </c>
      <c r="R1178" s="138">
        <v>4.6078000000000001</v>
      </c>
      <c r="S1178" s="120" t="s">
        <v>2006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34" t="s">
        <v>376</v>
      </c>
      <c r="B1179" s="134" t="s">
        <v>144</v>
      </c>
      <c r="C1179" s="134">
        <v>120249</v>
      </c>
      <c r="D1179" s="137">
        <v>44332</v>
      </c>
      <c r="E1179" s="138">
        <v>3752.11</v>
      </c>
      <c r="F1179" s="138">
        <v>3.3214000000000001</v>
      </c>
      <c r="G1179" s="138">
        <v>3.4278</v>
      </c>
      <c r="H1179" s="138">
        <v>3.2745000000000002</v>
      </c>
      <c r="I1179" s="138">
        <v>3.1781000000000001</v>
      </c>
      <c r="J1179" s="138">
        <v>3.2490000000000001</v>
      </c>
      <c r="K1179" s="138">
        <v>3.3247</v>
      </c>
      <c r="L1179" s="138">
        <v>3.2429000000000001</v>
      </c>
      <c r="M1179" s="138">
        <v>3.2770999999999999</v>
      </c>
      <c r="N1179" s="138">
        <v>3.4329000000000001</v>
      </c>
      <c r="O1179" s="138">
        <v>5.6778000000000004</v>
      </c>
      <c r="P1179" s="138">
        <v>6.2145000000000001</v>
      </c>
      <c r="Q1179" s="138">
        <v>7.2656000000000001</v>
      </c>
      <c r="R1179" s="138">
        <v>4.7508999999999997</v>
      </c>
      <c r="S1179" s="120" t="s">
        <v>2006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34" t="s">
        <v>376</v>
      </c>
      <c r="B1180" s="134" t="s">
        <v>436</v>
      </c>
      <c r="C1180" s="134">
        <v>139538</v>
      </c>
      <c r="D1180" s="137">
        <v>44332</v>
      </c>
      <c r="E1180" s="138">
        <v>1342.7312999999999</v>
      </c>
      <c r="F1180" s="138">
        <v>3.3927999999999998</v>
      </c>
      <c r="G1180" s="138">
        <v>3.3898000000000001</v>
      </c>
      <c r="H1180" s="138">
        <v>3.3371</v>
      </c>
      <c r="I1180" s="138">
        <v>3.2050000000000001</v>
      </c>
      <c r="J1180" s="138">
        <v>3.2894999999999999</v>
      </c>
      <c r="K1180" s="138">
        <v>3.37</v>
      </c>
      <c r="L1180" s="138">
        <v>3.2604000000000002</v>
      </c>
      <c r="M1180" s="138">
        <v>3.3372999999999999</v>
      </c>
      <c r="N1180" s="138">
        <v>3.4874000000000001</v>
      </c>
      <c r="O1180" s="138">
        <v>5.7580999999999998</v>
      </c>
      <c r="P1180" s="138"/>
      <c r="Q1180" s="138">
        <v>6.2367999999999997</v>
      </c>
      <c r="R1180" s="138">
        <v>4.7984</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34" t="s">
        <v>376</v>
      </c>
      <c r="B1181" s="134" t="s">
        <v>437</v>
      </c>
      <c r="C1181" s="134">
        <v>139537</v>
      </c>
      <c r="D1181" s="137">
        <v>44332</v>
      </c>
      <c r="E1181" s="138">
        <v>1334.5662</v>
      </c>
      <c r="F1181" s="138">
        <v>3.2823000000000002</v>
      </c>
      <c r="G1181" s="138">
        <v>3.2810000000000001</v>
      </c>
      <c r="H1181" s="138">
        <v>3.2277</v>
      </c>
      <c r="I1181" s="138">
        <v>3.0950000000000002</v>
      </c>
      <c r="J1181" s="138">
        <v>3.1793999999999998</v>
      </c>
      <c r="K1181" s="138">
        <v>3.2591000000000001</v>
      </c>
      <c r="L1181" s="138">
        <v>3.1486999999999998</v>
      </c>
      <c r="M1181" s="138">
        <v>3.2244999999999999</v>
      </c>
      <c r="N1181" s="138">
        <v>3.3733</v>
      </c>
      <c r="O1181" s="138">
        <v>5.6369999999999996</v>
      </c>
      <c r="P1181" s="138"/>
      <c r="Q1181" s="138">
        <v>6.1037999999999997</v>
      </c>
      <c r="R1181" s="138">
        <v>4.6833999999999998</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34" t="s">
        <v>376</v>
      </c>
      <c r="B1182" s="134" t="s">
        <v>146</v>
      </c>
      <c r="C1182" s="134">
        <v>118859</v>
      </c>
      <c r="D1182" s="137">
        <v>44332</v>
      </c>
      <c r="E1182" s="138">
        <v>2180.4117000000001</v>
      </c>
      <c r="F1182" s="138">
        <v>3.3603000000000001</v>
      </c>
      <c r="G1182" s="138">
        <v>3.3668</v>
      </c>
      <c r="H1182" s="138">
        <v>3.3296000000000001</v>
      </c>
      <c r="I1182" s="138">
        <v>3.2122000000000002</v>
      </c>
      <c r="J1182" s="138">
        <v>3.2791000000000001</v>
      </c>
      <c r="K1182" s="138">
        <v>3.3380999999999998</v>
      </c>
      <c r="L1182" s="138">
        <v>3.3010999999999999</v>
      </c>
      <c r="M1182" s="138">
        <v>3.3424999999999998</v>
      </c>
      <c r="N1182" s="138">
        <v>3.4218000000000002</v>
      </c>
      <c r="O1182" s="138">
        <v>5.6353999999999997</v>
      </c>
      <c r="P1182" s="138">
        <v>6.1351000000000004</v>
      </c>
      <c r="Q1182" s="138">
        <v>7.0503</v>
      </c>
      <c r="R1182" s="138">
        <v>4.6825000000000001</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34" t="s">
        <v>376</v>
      </c>
      <c r="B1183" s="134" t="s">
        <v>250</v>
      </c>
      <c r="C1183" s="134">
        <v>111646</v>
      </c>
      <c r="D1183" s="137">
        <v>44332</v>
      </c>
      <c r="E1183" s="138">
        <v>2152.4212000000002</v>
      </c>
      <c r="F1183" s="138">
        <v>3.2641</v>
      </c>
      <c r="G1183" s="138">
        <v>3.2696999999999998</v>
      </c>
      <c r="H1183" s="138">
        <v>3.2317</v>
      </c>
      <c r="I1183" s="138">
        <v>3.1143999999999998</v>
      </c>
      <c r="J1183" s="138">
        <v>3.1819000000000002</v>
      </c>
      <c r="K1183" s="138">
        <v>3.2429000000000001</v>
      </c>
      <c r="L1183" s="138">
        <v>3.2033999999999998</v>
      </c>
      <c r="M1183" s="138">
        <v>3.2440000000000002</v>
      </c>
      <c r="N1183" s="138">
        <v>3.3237000000000001</v>
      </c>
      <c r="O1183" s="138">
        <v>5.5475000000000003</v>
      </c>
      <c r="P1183" s="138">
        <v>6.0396000000000001</v>
      </c>
      <c r="Q1183" s="138">
        <v>6.4050000000000002</v>
      </c>
      <c r="R1183" s="138">
        <v>4.5808</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34" t="s">
        <v>376</v>
      </c>
      <c r="B1184" s="134" t="s">
        <v>147</v>
      </c>
      <c r="C1184" s="134">
        <v>145834</v>
      </c>
      <c r="D1184" s="137">
        <v>44332</v>
      </c>
      <c r="E1184" s="138">
        <v>11.077400000000001</v>
      </c>
      <c r="F1184" s="138">
        <v>2.9660000000000002</v>
      </c>
      <c r="G1184" s="138">
        <v>3.6255999999999999</v>
      </c>
      <c r="H1184" s="138">
        <v>2.9201000000000001</v>
      </c>
      <c r="I1184" s="138">
        <v>2.9217</v>
      </c>
      <c r="J1184" s="138">
        <v>2.9285999999999999</v>
      </c>
      <c r="K1184" s="138">
        <v>2.9832999999999998</v>
      </c>
      <c r="L1184" s="138">
        <v>2.9028999999999998</v>
      </c>
      <c r="M1184" s="138">
        <v>2.9634</v>
      </c>
      <c r="N1184" s="138">
        <v>2.9847000000000001</v>
      </c>
      <c r="O1184" s="138"/>
      <c r="P1184" s="138"/>
      <c r="Q1184" s="138">
        <v>4.3403999999999998</v>
      </c>
      <c r="R1184" s="138">
        <v>3.9634</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34" t="s">
        <v>376</v>
      </c>
      <c r="B1185" s="134" t="s">
        <v>251</v>
      </c>
      <c r="C1185" s="134">
        <v>145946</v>
      </c>
      <c r="D1185" s="137">
        <v>44332</v>
      </c>
      <c r="E1185" s="138">
        <v>11.0375</v>
      </c>
      <c r="F1185" s="138">
        <v>2.9767000000000001</v>
      </c>
      <c r="G1185" s="138">
        <v>3.5284</v>
      </c>
      <c r="H1185" s="138">
        <v>2.7887</v>
      </c>
      <c r="I1185" s="138">
        <v>2.7902</v>
      </c>
      <c r="J1185" s="138">
        <v>2.7841999999999998</v>
      </c>
      <c r="K1185" s="138">
        <v>2.8397000000000001</v>
      </c>
      <c r="L1185" s="138">
        <v>2.7519999999999998</v>
      </c>
      <c r="M1185" s="138">
        <v>2.81</v>
      </c>
      <c r="N1185" s="138">
        <v>2.8311999999999999</v>
      </c>
      <c r="O1185" s="138"/>
      <c r="P1185" s="138"/>
      <c r="Q1185" s="138">
        <v>4.1841999999999997</v>
      </c>
      <c r="R1185" s="138">
        <v>3.8075999999999999</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34" t="s">
        <v>376</v>
      </c>
      <c r="B1186" s="134" t="s">
        <v>2025</v>
      </c>
      <c r="C1186" s="134">
        <v>119164</v>
      </c>
      <c r="D1186" s="137">
        <v>44332</v>
      </c>
      <c r="E1186" s="138">
        <v>2257.6251999999999</v>
      </c>
      <c r="F1186" s="138">
        <v>3.323</v>
      </c>
      <c r="G1186" s="138">
        <v>3.3298000000000001</v>
      </c>
      <c r="H1186" s="138">
        <v>3.1894999999999998</v>
      </c>
      <c r="I1186" s="138">
        <v>3.1215999999999999</v>
      </c>
      <c r="J1186" s="138">
        <v>3.2002999999999999</v>
      </c>
      <c r="K1186" s="138">
        <v>3.2397999999999998</v>
      </c>
      <c r="L1186" s="138">
        <v>3.0743</v>
      </c>
      <c r="M1186" s="138">
        <v>3.0537999999999998</v>
      </c>
      <c r="N1186" s="138">
        <v>3.0842999999999998</v>
      </c>
      <c r="O1186" s="138">
        <v>5.3353000000000002</v>
      </c>
      <c r="P1186" s="138">
        <v>6.0624000000000002</v>
      </c>
      <c r="Q1186" s="138">
        <v>7.2461000000000002</v>
      </c>
      <c r="R1186" s="138">
        <v>4.1928000000000001</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34" t="s">
        <v>376</v>
      </c>
      <c r="B1187" s="134" t="s">
        <v>2026</v>
      </c>
      <c r="C1187" s="134">
        <v>112636</v>
      </c>
      <c r="D1187" s="137">
        <v>44332</v>
      </c>
      <c r="E1187" s="138">
        <v>2241.9238999999998</v>
      </c>
      <c r="F1187" s="138">
        <v>3.2730000000000001</v>
      </c>
      <c r="G1187" s="138">
        <v>3.2787000000000002</v>
      </c>
      <c r="H1187" s="138">
        <v>3.1389</v>
      </c>
      <c r="I1187" s="138">
        <v>3.0722</v>
      </c>
      <c r="J1187" s="138">
        <v>3.1503999999999999</v>
      </c>
      <c r="K1187" s="138">
        <v>3.1894999999999998</v>
      </c>
      <c r="L1187" s="138">
        <v>3.0236000000000001</v>
      </c>
      <c r="M1187" s="138">
        <v>3.0028000000000001</v>
      </c>
      <c r="N1187" s="138">
        <v>3.0329000000000002</v>
      </c>
      <c r="O1187" s="138">
        <v>5.2521000000000004</v>
      </c>
      <c r="P1187" s="138">
        <v>5.9668999999999999</v>
      </c>
      <c r="Q1187" s="138">
        <v>7.4443000000000001</v>
      </c>
      <c r="R1187" s="138">
        <v>4.1265999999999998</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34" t="s">
        <v>376</v>
      </c>
      <c r="B1188" s="134" t="s">
        <v>1004</v>
      </c>
      <c r="C1188" s="134">
        <v>140086</v>
      </c>
      <c r="D1188" s="137">
        <v>44332</v>
      </c>
      <c r="E1188" s="138">
        <v>2298.7644073578299</v>
      </c>
      <c r="F1188" s="138">
        <v>2.6453000000000002</v>
      </c>
      <c r="G1188" s="138">
        <v>2.6455000000000002</v>
      </c>
      <c r="H1188" s="138">
        <v>2.6269</v>
      </c>
      <c r="I1188" s="138">
        <v>2.6092</v>
      </c>
      <c r="J1188" s="138">
        <v>2.5926</v>
      </c>
      <c r="K1188" s="138">
        <v>2.4998</v>
      </c>
      <c r="L1188" s="138">
        <v>2.3786</v>
      </c>
      <c r="M1188" s="138">
        <v>2.3706999999999998</v>
      </c>
      <c r="N1188" s="138">
        <v>2.4098000000000002</v>
      </c>
      <c r="O1188" s="138">
        <v>3.2517999999999998</v>
      </c>
      <c r="P1188" s="138">
        <v>3.6021999999999998</v>
      </c>
      <c r="Q1188" s="138">
        <v>4.7685000000000004</v>
      </c>
      <c r="R1188" s="138">
        <v>2.7583000000000002</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34" t="s">
        <v>376</v>
      </c>
      <c r="B1189" s="134" t="s">
        <v>252</v>
      </c>
      <c r="C1189" s="134">
        <v>100851</v>
      </c>
      <c r="D1189" s="137">
        <v>44332</v>
      </c>
      <c r="E1189" s="138">
        <v>5016.5244000000002</v>
      </c>
      <c r="F1189" s="138">
        <v>3.1493000000000002</v>
      </c>
      <c r="G1189" s="138">
        <v>3.1212</v>
      </c>
      <c r="H1189" s="138">
        <v>2.9940000000000002</v>
      </c>
      <c r="I1189" s="138">
        <v>2.8980999999999999</v>
      </c>
      <c r="J1189" s="138">
        <v>3.0044</v>
      </c>
      <c r="K1189" s="138">
        <v>3.1423000000000001</v>
      </c>
      <c r="L1189" s="138">
        <v>3.0333999999999999</v>
      </c>
      <c r="M1189" s="138">
        <v>3.1006999999999998</v>
      </c>
      <c r="N1189" s="138">
        <v>3.2705000000000002</v>
      </c>
      <c r="O1189" s="138">
        <v>5.6119000000000003</v>
      </c>
      <c r="P1189" s="138">
        <v>6.1418999999999997</v>
      </c>
      <c r="Q1189" s="138">
        <v>7.0818000000000003</v>
      </c>
      <c r="R1189" s="138">
        <v>4.6483999999999996</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34" t="s">
        <v>376</v>
      </c>
      <c r="B1190" s="134" t="s">
        <v>148</v>
      </c>
      <c r="C1190" s="134">
        <v>118701</v>
      </c>
      <c r="D1190" s="137">
        <v>44332</v>
      </c>
      <c r="E1190" s="138">
        <v>5052.7021999999997</v>
      </c>
      <c r="F1190" s="138">
        <v>3.2892999999999999</v>
      </c>
      <c r="G1190" s="138">
        <v>3.2610000000000001</v>
      </c>
      <c r="H1190" s="138">
        <v>3.1343999999999999</v>
      </c>
      <c r="I1190" s="138">
        <v>3.0381</v>
      </c>
      <c r="J1190" s="138">
        <v>3.1446000000000001</v>
      </c>
      <c r="K1190" s="138">
        <v>3.3077999999999999</v>
      </c>
      <c r="L1190" s="138">
        <v>3.1808999999999998</v>
      </c>
      <c r="M1190" s="138">
        <v>3.2338</v>
      </c>
      <c r="N1190" s="138">
        <v>3.3948999999999998</v>
      </c>
      <c r="O1190" s="138">
        <v>5.7140000000000004</v>
      </c>
      <c r="P1190" s="138">
        <v>6.2375999999999996</v>
      </c>
      <c r="Q1190" s="138">
        <v>7.3109000000000002</v>
      </c>
      <c r="R1190" s="138">
        <v>4.7583000000000002</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34" t="s">
        <v>376</v>
      </c>
      <c r="B1191" s="134" t="s">
        <v>423</v>
      </c>
      <c r="C1191" s="134">
        <v>100837</v>
      </c>
      <c r="D1191" s="137">
        <v>44332</v>
      </c>
      <c r="E1191" s="138">
        <v>4552.6948000000002</v>
      </c>
      <c r="F1191" s="138">
        <v>2.5287999999999999</v>
      </c>
      <c r="G1191" s="138">
        <v>2.5007999999999999</v>
      </c>
      <c r="H1191" s="138">
        <v>2.3740999999999999</v>
      </c>
      <c r="I1191" s="138">
        <v>2.2774000000000001</v>
      </c>
      <c r="J1191" s="138">
        <v>2.3828999999999998</v>
      </c>
      <c r="K1191" s="138">
        <v>2.5179</v>
      </c>
      <c r="L1191" s="138">
        <v>2.3980999999999999</v>
      </c>
      <c r="M1191" s="138">
        <v>2.4496000000000002</v>
      </c>
      <c r="N1191" s="138">
        <v>2.6038000000000001</v>
      </c>
      <c r="O1191" s="138">
        <v>4.8468999999999998</v>
      </c>
      <c r="P1191" s="138">
        <v>5.319</v>
      </c>
      <c r="Q1191" s="138">
        <v>6.758</v>
      </c>
      <c r="R1191" s="138">
        <v>3.9552999999999998</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34" t="s">
        <v>376</v>
      </c>
      <c r="B1192" s="134" t="s">
        <v>149</v>
      </c>
      <c r="C1192" s="134">
        <v>143269</v>
      </c>
      <c r="D1192" s="137">
        <v>44332</v>
      </c>
      <c r="E1192" s="138">
        <v>1157.5309</v>
      </c>
      <c r="F1192" s="138">
        <v>3.1600999999999999</v>
      </c>
      <c r="G1192" s="138">
        <v>3.3329</v>
      </c>
      <c r="H1192" s="138">
        <v>3.1313</v>
      </c>
      <c r="I1192" s="138">
        <v>3.0468999999999999</v>
      </c>
      <c r="J1192" s="138">
        <v>3.0922000000000001</v>
      </c>
      <c r="K1192" s="138">
        <v>3.1164999999999998</v>
      </c>
      <c r="L1192" s="138">
        <v>3.0135999999999998</v>
      </c>
      <c r="M1192" s="138">
        <v>3.0743999999999998</v>
      </c>
      <c r="N1192" s="138">
        <v>3.0994999999999999</v>
      </c>
      <c r="O1192" s="138">
        <v>4.9535</v>
      </c>
      <c r="P1192" s="138"/>
      <c r="Q1192" s="138">
        <v>4.9692999999999996</v>
      </c>
      <c r="R1192" s="138">
        <v>4.2122000000000002</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34" t="s">
        <v>376</v>
      </c>
      <c r="B1193" s="134" t="s">
        <v>253</v>
      </c>
      <c r="C1193" s="134">
        <v>143260</v>
      </c>
      <c r="D1193" s="137">
        <v>44332</v>
      </c>
      <c r="E1193" s="138">
        <v>1153.9191000000001</v>
      </c>
      <c r="F1193" s="138">
        <v>3.0592999999999999</v>
      </c>
      <c r="G1193" s="138">
        <v>3.2324999999999999</v>
      </c>
      <c r="H1193" s="138">
        <v>3.0310999999999999</v>
      </c>
      <c r="I1193" s="138">
        <v>2.9468000000000001</v>
      </c>
      <c r="J1193" s="138">
        <v>2.9921000000000002</v>
      </c>
      <c r="K1193" s="138">
        <v>3.0167000000000002</v>
      </c>
      <c r="L1193" s="138">
        <v>2.9129999999999998</v>
      </c>
      <c r="M1193" s="138">
        <v>2.9725999999999999</v>
      </c>
      <c r="N1193" s="138">
        <v>2.9967000000000001</v>
      </c>
      <c r="O1193" s="138">
        <v>4.8449999999999998</v>
      </c>
      <c r="P1193" s="138"/>
      <c r="Q1193" s="138">
        <v>4.8605999999999998</v>
      </c>
      <c r="R1193" s="138">
        <v>4.1082999999999998</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34" t="s">
        <v>376</v>
      </c>
      <c r="B1194" s="134" t="s">
        <v>254</v>
      </c>
      <c r="C1194" s="134">
        <v>138288</v>
      </c>
      <c r="D1194" s="137">
        <v>44332</v>
      </c>
      <c r="E1194" s="138">
        <v>267.3229</v>
      </c>
      <c r="F1194" s="138">
        <v>3.2498999999999998</v>
      </c>
      <c r="G1194" s="138">
        <v>3.3142</v>
      </c>
      <c r="H1194" s="138">
        <v>3.1324999999999998</v>
      </c>
      <c r="I1194" s="138">
        <v>3.0552000000000001</v>
      </c>
      <c r="J1194" s="138">
        <v>3.1787000000000001</v>
      </c>
      <c r="K1194" s="138">
        <v>3.2191999999999998</v>
      </c>
      <c r="L1194" s="138">
        <v>3.0861999999999998</v>
      </c>
      <c r="M1194" s="138">
        <v>3.1151</v>
      </c>
      <c r="N1194" s="138">
        <v>3.3218999999999999</v>
      </c>
      <c r="O1194" s="138">
        <v>5.6055000000000001</v>
      </c>
      <c r="P1194" s="138">
        <v>6.1409000000000002</v>
      </c>
      <c r="Q1194" s="138">
        <v>7.4372999999999996</v>
      </c>
      <c r="R1194" s="138">
        <v>4.6219999999999999</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34" t="s">
        <v>376</v>
      </c>
      <c r="B1195" s="134" t="s">
        <v>150</v>
      </c>
      <c r="C1195" s="134">
        <v>138299</v>
      </c>
      <c r="D1195" s="137">
        <v>44332</v>
      </c>
      <c r="E1195" s="138">
        <v>269.17450000000002</v>
      </c>
      <c r="F1195" s="138">
        <v>3.3496000000000001</v>
      </c>
      <c r="G1195" s="138">
        <v>3.4136000000000002</v>
      </c>
      <c r="H1195" s="138">
        <v>3.2332000000000001</v>
      </c>
      <c r="I1195" s="138">
        <v>3.1555</v>
      </c>
      <c r="J1195" s="138">
        <v>3.2804000000000002</v>
      </c>
      <c r="K1195" s="138">
        <v>3.3448000000000002</v>
      </c>
      <c r="L1195" s="138">
        <v>3.2277</v>
      </c>
      <c r="M1195" s="138">
        <v>3.2572000000000001</v>
      </c>
      <c r="N1195" s="138">
        <v>3.4750999999999999</v>
      </c>
      <c r="O1195" s="138">
        <v>5.7221000000000002</v>
      </c>
      <c r="P1195" s="138">
        <v>6.2335000000000003</v>
      </c>
      <c r="Q1195" s="138">
        <v>7.2915000000000001</v>
      </c>
      <c r="R1195" s="138">
        <v>4.7672999999999996</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34" t="s">
        <v>376</v>
      </c>
      <c r="B1196" s="134" t="s">
        <v>255</v>
      </c>
      <c r="C1196" s="134">
        <v>100898</v>
      </c>
      <c r="D1196" s="137">
        <v>44332</v>
      </c>
      <c r="E1196" s="138">
        <v>2901.6099199999999</v>
      </c>
      <c r="F1196" s="138">
        <v>3.1701999999999999</v>
      </c>
      <c r="G1196" s="138">
        <v>3.1614</v>
      </c>
      <c r="H1196" s="138">
        <v>3.0926999999999998</v>
      </c>
      <c r="I1196" s="138">
        <v>3.0436999999999999</v>
      </c>
      <c r="J1196" s="138">
        <v>3.0459000000000001</v>
      </c>
      <c r="K1196" s="138">
        <v>3.1099000000000001</v>
      </c>
      <c r="L1196" s="138">
        <v>3.0192999999999999</v>
      </c>
      <c r="M1196" s="138">
        <v>3.0623</v>
      </c>
      <c r="N1196" s="138">
        <v>3.1362000000000001</v>
      </c>
      <c r="O1196" s="138">
        <v>2.1530999999999998</v>
      </c>
      <c r="P1196" s="138">
        <v>4.0636999999999999</v>
      </c>
      <c r="Q1196" s="138">
        <v>6.5782999999999996</v>
      </c>
      <c r="R1196" s="138">
        <v>4.2347999999999999</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34" t="s">
        <v>376</v>
      </c>
      <c r="B1197" s="134" t="s">
        <v>151</v>
      </c>
      <c r="C1197" s="134">
        <v>119468</v>
      </c>
      <c r="D1197" s="137">
        <v>44332</v>
      </c>
      <c r="E1197" s="138">
        <v>2919.3107199999999</v>
      </c>
      <c r="F1197" s="138">
        <v>3.2610999999999999</v>
      </c>
      <c r="G1197" s="138">
        <v>3.2509999999999999</v>
      </c>
      <c r="H1197" s="138">
        <v>3.1821000000000002</v>
      </c>
      <c r="I1197" s="138">
        <v>3.1335000000000002</v>
      </c>
      <c r="J1197" s="138">
        <v>3.1358999999999999</v>
      </c>
      <c r="K1197" s="138">
        <v>3.1993999999999998</v>
      </c>
      <c r="L1197" s="138">
        <v>3.1086999999999998</v>
      </c>
      <c r="M1197" s="138">
        <v>3.1433</v>
      </c>
      <c r="N1197" s="138">
        <v>3.2231999999999998</v>
      </c>
      <c r="O1197" s="138">
        <v>2.2172000000000001</v>
      </c>
      <c r="P1197" s="138">
        <v>4.1317000000000004</v>
      </c>
      <c r="Q1197" s="138">
        <v>6.0345000000000004</v>
      </c>
      <c r="R1197" s="138">
        <v>4.2927</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34" t="s">
        <v>376</v>
      </c>
      <c r="B1198" s="134" t="s">
        <v>1928</v>
      </c>
      <c r="C1198" s="134">
        <v>148513</v>
      </c>
      <c r="D1198" s="137">
        <v>44332</v>
      </c>
      <c r="E1198" s="138">
        <v>10.321899999999999</v>
      </c>
      <c r="F1198" s="138">
        <v>4.4212999999999996</v>
      </c>
      <c r="G1198" s="138">
        <v>4.3628</v>
      </c>
      <c r="H1198" s="138">
        <v>4.3480999999999996</v>
      </c>
      <c r="I1198" s="138">
        <v>4.4024000000000001</v>
      </c>
      <c r="J1198" s="138">
        <v>4.6976000000000004</v>
      </c>
      <c r="K1198" s="138">
        <v>4.7263999999999999</v>
      </c>
      <c r="L1198" s="138">
        <v>4.6245000000000003</v>
      </c>
      <c r="M1198" s="138"/>
      <c r="N1198" s="138"/>
      <c r="O1198" s="138"/>
      <c r="P1198" s="138"/>
      <c r="Q1198" s="138">
        <v>4.8152999999999997</v>
      </c>
      <c r="R1198" s="138"/>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34" t="s">
        <v>376</v>
      </c>
      <c r="B1199" s="134" t="s">
        <v>1929</v>
      </c>
      <c r="C1199" s="134">
        <v>148510</v>
      </c>
      <c r="D1199" s="137">
        <v>44332</v>
      </c>
      <c r="E1199" s="138">
        <v>10.3224</v>
      </c>
      <c r="F1199" s="138">
        <v>4.4211</v>
      </c>
      <c r="G1199" s="138">
        <v>4.3625999999999996</v>
      </c>
      <c r="H1199" s="138">
        <v>4.3479000000000001</v>
      </c>
      <c r="I1199" s="138">
        <v>4.5289000000000001</v>
      </c>
      <c r="J1199" s="138">
        <v>4.7568000000000001</v>
      </c>
      <c r="K1199" s="138">
        <v>4.7465000000000002</v>
      </c>
      <c r="L1199" s="138">
        <v>4.6345000000000001</v>
      </c>
      <c r="M1199" s="138"/>
      <c r="N1199" s="138"/>
      <c r="O1199" s="138"/>
      <c r="P1199" s="138"/>
      <c r="Q1199" s="138">
        <v>4.8228</v>
      </c>
      <c r="R1199" s="138"/>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34" t="s">
        <v>376</v>
      </c>
      <c r="B1200" s="134" t="s">
        <v>1930</v>
      </c>
      <c r="C1200" s="134">
        <v>148511</v>
      </c>
      <c r="D1200" s="137">
        <v>44332</v>
      </c>
      <c r="E1200" s="138">
        <v>10.321899999999999</v>
      </c>
      <c r="F1200" s="138">
        <v>4.4212999999999996</v>
      </c>
      <c r="G1200" s="138">
        <v>4.3628</v>
      </c>
      <c r="H1200" s="138">
        <v>4.3480999999999996</v>
      </c>
      <c r="I1200" s="138">
        <v>4.4024000000000001</v>
      </c>
      <c r="J1200" s="138">
        <v>4.6976000000000004</v>
      </c>
      <c r="K1200" s="138">
        <v>4.7263999999999999</v>
      </c>
      <c r="L1200" s="138">
        <v>4.6245000000000003</v>
      </c>
      <c r="M1200" s="138"/>
      <c r="N1200" s="138"/>
      <c r="O1200" s="138"/>
      <c r="P1200" s="138"/>
      <c r="Q1200" s="138">
        <v>4.8152999999999997</v>
      </c>
      <c r="R1200" s="138"/>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34" t="s">
        <v>376</v>
      </c>
      <c r="B1201" s="134" t="s">
        <v>1931</v>
      </c>
      <c r="C1201" s="134">
        <v>148512</v>
      </c>
      <c r="D1201" s="137">
        <v>44332</v>
      </c>
      <c r="E1201" s="138">
        <v>10.3233</v>
      </c>
      <c r="F1201" s="138">
        <v>4.4207000000000001</v>
      </c>
      <c r="G1201" s="138">
        <v>4.3621999999999996</v>
      </c>
      <c r="H1201" s="138">
        <v>4.3981000000000003</v>
      </c>
      <c r="I1201" s="138">
        <v>4.4778000000000002</v>
      </c>
      <c r="J1201" s="138">
        <v>4.7445000000000004</v>
      </c>
      <c r="K1201" s="138">
        <v>4.7582000000000004</v>
      </c>
      <c r="L1201" s="138">
        <v>4.6504000000000003</v>
      </c>
      <c r="M1201" s="138"/>
      <c r="N1201" s="138"/>
      <c r="O1201" s="138"/>
      <c r="P1201" s="138"/>
      <c r="Q1201" s="138">
        <v>4.8361999999999998</v>
      </c>
      <c r="R1201" s="138"/>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34" t="s">
        <v>376</v>
      </c>
      <c r="B1202" s="134" t="s">
        <v>256</v>
      </c>
      <c r="C1202" s="134">
        <v>103225</v>
      </c>
      <c r="D1202" s="137">
        <v>44332</v>
      </c>
      <c r="E1202" s="138">
        <v>32.618299999999998</v>
      </c>
      <c r="F1202" s="138">
        <v>4.0853000000000002</v>
      </c>
      <c r="G1202" s="138">
        <v>3.9923999999999999</v>
      </c>
      <c r="H1202" s="138">
        <v>3.9514999999999998</v>
      </c>
      <c r="I1202" s="138">
        <v>3.9864999999999999</v>
      </c>
      <c r="J1202" s="138">
        <v>4.2784000000000004</v>
      </c>
      <c r="K1202" s="138">
        <v>4.3147000000000002</v>
      </c>
      <c r="L1202" s="138">
        <v>4.2129000000000003</v>
      </c>
      <c r="M1202" s="138">
        <v>4.4221000000000004</v>
      </c>
      <c r="N1202" s="138">
        <v>4.4606000000000003</v>
      </c>
      <c r="O1202" s="138">
        <v>6.0994000000000002</v>
      </c>
      <c r="P1202" s="138">
        <v>6.4457000000000004</v>
      </c>
      <c r="Q1202" s="138">
        <v>7.8532999999999999</v>
      </c>
      <c r="R1202" s="138">
        <v>5.3939000000000004</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34" t="s">
        <v>376</v>
      </c>
      <c r="B1203" s="134" t="s">
        <v>152</v>
      </c>
      <c r="C1203" s="134">
        <v>120837</v>
      </c>
      <c r="D1203" s="137">
        <v>44332</v>
      </c>
      <c r="E1203" s="138">
        <v>33.110300000000002</v>
      </c>
      <c r="F1203" s="138">
        <v>4.4657</v>
      </c>
      <c r="G1203" s="138">
        <v>4.3376000000000001</v>
      </c>
      <c r="H1203" s="138">
        <v>4.3028000000000004</v>
      </c>
      <c r="I1203" s="138">
        <v>4.3537999999999997</v>
      </c>
      <c r="J1203" s="138">
        <v>4.6365999999999996</v>
      </c>
      <c r="K1203" s="138">
        <v>4.6714000000000002</v>
      </c>
      <c r="L1203" s="138">
        <v>4.5711000000000004</v>
      </c>
      <c r="M1203" s="138">
        <v>4.7826000000000004</v>
      </c>
      <c r="N1203" s="138">
        <v>4.8249000000000004</v>
      </c>
      <c r="O1203" s="138">
        <v>6.4310999999999998</v>
      </c>
      <c r="P1203" s="138">
        <v>6.6681999999999997</v>
      </c>
      <c r="Q1203" s="138">
        <v>7.7598000000000003</v>
      </c>
      <c r="R1203" s="138">
        <v>5.7558999999999996</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34" t="s">
        <v>376</v>
      </c>
      <c r="B1204" s="134" t="s">
        <v>153</v>
      </c>
      <c r="C1204" s="134">
        <v>103734</v>
      </c>
      <c r="D1204" s="137">
        <v>44332</v>
      </c>
      <c r="E1204" s="138">
        <v>27.8931</v>
      </c>
      <c r="F1204" s="138">
        <v>3.1408</v>
      </c>
      <c r="G1204" s="138">
        <v>3.4904999999999999</v>
      </c>
      <c r="H1204" s="138">
        <v>3.1612</v>
      </c>
      <c r="I1204" s="138">
        <v>3.0131999999999999</v>
      </c>
      <c r="J1204" s="138">
        <v>3.0916999999999999</v>
      </c>
      <c r="K1204" s="138">
        <v>3.0857000000000001</v>
      </c>
      <c r="L1204" s="138">
        <v>3.0225</v>
      </c>
      <c r="M1204" s="138">
        <v>3.0754999999999999</v>
      </c>
      <c r="N1204" s="138">
        <v>3.0977999999999999</v>
      </c>
      <c r="O1204" s="138">
        <v>5.0376000000000003</v>
      </c>
      <c r="P1204" s="138">
        <v>5.5124000000000004</v>
      </c>
      <c r="Q1204" s="138">
        <v>7.0208000000000004</v>
      </c>
      <c r="R1204" s="138">
        <v>4.1807999999999996</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34" t="s">
        <v>376</v>
      </c>
      <c r="B1205" s="134" t="s">
        <v>257</v>
      </c>
      <c r="C1205" s="134">
        <v>141066</v>
      </c>
      <c r="D1205" s="137">
        <v>44332</v>
      </c>
      <c r="E1205" s="138">
        <v>27.812799999999999</v>
      </c>
      <c r="F1205" s="138">
        <v>3.0186000000000002</v>
      </c>
      <c r="G1205" s="138">
        <v>3.3693</v>
      </c>
      <c r="H1205" s="138">
        <v>3.0577000000000001</v>
      </c>
      <c r="I1205" s="138">
        <v>2.9184999999999999</v>
      </c>
      <c r="J1205" s="138">
        <v>2.9906999999999999</v>
      </c>
      <c r="K1205" s="138">
        <v>2.9853999999999998</v>
      </c>
      <c r="L1205" s="138">
        <v>2.9209000000000001</v>
      </c>
      <c r="M1205" s="138">
        <v>2.9729999999999999</v>
      </c>
      <c r="N1205" s="138">
        <v>2.9946999999999999</v>
      </c>
      <c r="O1205" s="138">
        <v>4.9573999999999998</v>
      </c>
      <c r="P1205" s="138">
        <v>5.4424000000000001</v>
      </c>
      <c r="Q1205" s="138">
        <v>6.9615</v>
      </c>
      <c r="R1205" s="138">
        <v>4.0918999999999999</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34" t="s">
        <v>376</v>
      </c>
      <c r="B1206" s="134" t="s">
        <v>260</v>
      </c>
      <c r="C1206" s="134">
        <v>105280</v>
      </c>
      <c r="D1206" s="137">
        <v>44332</v>
      </c>
      <c r="E1206" s="138">
        <v>3215.451</v>
      </c>
      <c r="F1206" s="138">
        <v>3.1570999999999998</v>
      </c>
      <c r="G1206" s="138">
        <v>3.2648000000000001</v>
      </c>
      <c r="H1206" s="138">
        <v>3.0261</v>
      </c>
      <c r="I1206" s="138">
        <v>2.9578000000000002</v>
      </c>
      <c r="J1206" s="138">
        <v>3.0398000000000001</v>
      </c>
      <c r="K1206" s="138">
        <v>3.1867999999999999</v>
      </c>
      <c r="L1206" s="138">
        <v>3.0686</v>
      </c>
      <c r="M1206" s="138">
        <v>3.1326999999999998</v>
      </c>
      <c r="N1206" s="138">
        <v>3.2629999999999999</v>
      </c>
      <c r="O1206" s="138">
        <v>5.4935999999999998</v>
      </c>
      <c r="P1206" s="138">
        <v>6.0242000000000004</v>
      </c>
      <c r="Q1206" s="138">
        <v>6.9398</v>
      </c>
      <c r="R1206" s="138">
        <v>4.5438999999999998</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34" t="s">
        <v>376</v>
      </c>
      <c r="B1207" s="134" t="s">
        <v>156</v>
      </c>
      <c r="C1207" s="134">
        <v>119800</v>
      </c>
      <c r="D1207" s="137">
        <v>44332</v>
      </c>
      <c r="E1207" s="138">
        <v>3234.3723</v>
      </c>
      <c r="F1207" s="138">
        <v>3.2368000000000001</v>
      </c>
      <c r="G1207" s="138">
        <v>3.3447</v>
      </c>
      <c r="H1207" s="138">
        <v>3.1061999999999999</v>
      </c>
      <c r="I1207" s="138">
        <v>3.0379</v>
      </c>
      <c r="J1207" s="138">
        <v>3.1200999999999999</v>
      </c>
      <c r="K1207" s="138">
        <v>3.2667000000000002</v>
      </c>
      <c r="L1207" s="138">
        <v>3.1495000000000002</v>
      </c>
      <c r="M1207" s="138">
        <v>3.2145000000000001</v>
      </c>
      <c r="N1207" s="138">
        <v>3.3456000000000001</v>
      </c>
      <c r="O1207" s="138">
        <v>5.5815000000000001</v>
      </c>
      <c r="P1207" s="138">
        <v>6.1035000000000004</v>
      </c>
      <c r="Q1207" s="138">
        <v>7.2065000000000001</v>
      </c>
      <c r="R1207" s="138">
        <v>4.6245000000000003</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34" t="s">
        <v>376</v>
      </c>
      <c r="B1208" s="134" t="s">
        <v>424</v>
      </c>
      <c r="C1208" s="134">
        <v>105274</v>
      </c>
      <c r="D1208" s="137">
        <v>44332</v>
      </c>
      <c r="E1208" s="138">
        <v>3245.8263999999999</v>
      </c>
      <c r="F1208" s="138">
        <v>3.1591</v>
      </c>
      <c r="G1208" s="138">
        <v>3.2669000000000001</v>
      </c>
      <c r="H1208" s="138">
        <v>3.0278</v>
      </c>
      <c r="I1208" s="138">
        <v>2.9594999999999998</v>
      </c>
      <c r="J1208" s="138">
        <v>3.0411999999999999</v>
      </c>
      <c r="K1208" s="138">
        <v>3.1879</v>
      </c>
      <c r="L1208" s="138">
        <v>3.0691999999999999</v>
      </c>
      <c r="M1208" s="138">
        <v>3.1332</v>
      </c>
      <c r="N1208" s="138">
        <v>3.2633999999999999</v>
      </c>
      <c r="O1208" s="138">
        <v>5.4943999999999997</v>
      </c>
      <c r="P1208" s="138">
        <v>6.0252999999999997</v>
      </c>
      <c r="Q1208" s="138">
        <v>6.9610000000000003</v>
      </c>
      <c r="R1208" s="138">
        <v>4.5446</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34" t="s">
        <v>376</v>
      </c>
      <c r="B1209" s="134" t="s">
        <v>157</v>
      </c>
      <c r="C1209" s="134">
        <v>119686</v>
      </c>
      <c r="D1209" s="137">
        <v>44332</v>
      </c>
      <c r="E1209" s="138">
        <v>43.5732</v>
      </c>
      <c r="F1209" s="138">
        <v>3.2671999999999999</v>
      </c>
      <c r="G1209" s="138">
        <v>3.2677999999999998</v>
      </c>
      <c r="H1209" s="138">
        <v>3.3169</v>
      </c>
      <c r="I1209" s="138">
        <v>3.2229999999999999</v>
      </c>
      <c r="J1209" s="138">
        <v>3.242</v>
      </c>
      <c r="K1209" s="138">
        <v>3.3351999999999999</v>
      </c>
      <c r="L1209" s="138">
        <v>3.2342</v>
      </c>
      <c r="M1209" s="138">
        <v>3.2888000000000002</v>
      </c>
      <c r="N1209" s="138">
        <v>3.3875999999999999</v>
      </c>
      <c r="O1209" s="138">
        <v>5.6466000000000003</v>
      </c>
      <c r="P1209" s="138">
        <v>6.1787000000000001</v>
      </c>
      <c r="Q1209" s="138">
        <v>7.2619999999999996</v>
      </c>
      <c r="R1209" s="138">
        <v>4.6727999999999996</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34" t="s">
        <v>376</v>
      </c>
      <c r="B1210" s="134" t="s">
        <v>261</v>
      </c>
      <c r="C1210" s="134">
        <v>103397</v>
      </c>
      <c r="D1210" s="137">
        <v>44332</v>
      </c>
      <c r="E1210" s="138">
        <v>43.29</v>
      </c>
      <c r="F1210" s="138">
        <v>3.2042999999999999</v>
      </c>
      <c r="G1210" s="138">
        <v>3.1766999999999999</v>
      </c>
      <c r="H1210" s="138">
        <v>3.218</v>
      </c>
      <c r="I1210" s="138">
        <v>3.1113</v>
      </c>
      <c r="J1210" s="138">
        <v>3.1417999999999999</v>
      </c>
      <c r="K1210" s="138">
        <v>3.2397999999999998</v>
      </c>
      <c r="L1210" s="138">
        <v>3.1402999999999999</v>
      </c>
      <c r="M1210" s="138">
        <v>3.1951999999999998</v>
      </c>
      <c r="N1210" s="138">
        <v>3.2932999999999999</v>
      </c>
      <c r="O1210" s="138">
        <v>5.5605000000000002</v>
      </c>
      <c r="P1210" s="138">
        <v>6.0873999999999997</v>
      </c>
      <c r="Q1210" s="138">
        <v>7.3464999999999998</v>
      </c>
      <c r="R1210" s="138">
        <v>4.5829000000000004</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34" t="s">
        <v>376</v>
      </c>
      <c r="B1211" s="134" t="s">
        <v>425</v>
      </c>
      <c r="C1211" s="134">
        <v>100618</v>
      </c>
      <c r="D1211" s="137">
        <v>44332</v>
      </c>
      <c r="E1211" s="138">
        <v>40.456899999999997</v>
      </c>
      <c r="F1211" s="138">
        <v>3.2482000000000002</v>
      </c>
      <c r="G1211" s="138">
        <v>3.1886000000000001</v>
      </c>
      <c r="H1211" s="138">
        <v>3.2241</v>
      </c>
      <c r="I1211" s="138">
        <v>3.1162999999999998</v>
      </c>
      <c r="J1211" s="138">
        <v>3.1417000000000002</v>
      </c>
      <c r="K1211" s="138">
        <v>3.2397999999999998</v>
      </c>
      <c r="L1211" s="138">
        <v>3.1404999999999998</v>
      </c>
      <c r="M1211" s="138">
        <v>3.1949000000000001</v>
      </c>
      <c r="N1211" s="138">
        <v>3.2932999999999999</v>
      </c>
      <c r="O1211" s="138">
        <v>5.5608000000000004</v>
      </c>
      <c r="P1211" s="138">
        <v>6.0883000000000003</v>
      </c>
      <c r="Q1211" s="138">
        <v>6.8121</v>
      </c>
      <c r="R1211" s="138">
        <v>4.5831999999999997</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34" t="s">
        <v>376</v>
      </c>
      <c r="B1212" s="134" t="s">
        <v>158</v>
      </c>
      <c r="C1212" s="134">
        <v>119861</v>
      </c>
      <c r="D1212" s="137">
        <v>44332</v>
      </c>
      <c r="E1212" s="138">
        <v>3260.6936000000001</v>
      </c>
      <c r="F1212" s="138">
        <v>3.2387000000000001</v>
      </c>
      <c r="G1212" s="138">
        <v>3.4752000000000001</v>
      </c>
      <c r="H1212" s="138">
        <v>3.1671999999999998</v>
      </c>
      <c r="I1212" s="138">
        <v>3.0373999999999999</v>
      </c>
      <c r="J1212" s="138">
        <v>3.1711</v>
      </c>
      <c r="K1212" s="138">
        <v>3.2589999999999999</v>
      </c>
      <c r="L1212" s="138">
        <v>3.1421999999999999</v>
      </c>
      <c r="M1212" s="138">
        <v>3.2275999999999998</v>
      </c>
      <c r="N1212" s="138">
        <v>3.3635000000000002</v>
      </c>
      <c r="O1212" s="138">
        <v>5.6843000000000004</v>
      </c>
      <c r="P1212" s="138">
        <v>6.2122999999999999</v>
      </c>
      <c r="Q1212" s="138">
        <v>7.3106999999999998</v>
      </c>
      <c r="R1212" s="138">
        <v>4.7499000000000002</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34" t="s">
        <v>376</v>
      </c>
      <c r="B1213" s="134" t="s">
        <v>262</v>
      </c>
      <c r="C1213" s="134">
        <v>102672</v>
      </c>
      <c r="D1213" s="137">
        <v>44332</v>
      </c>
      <c r="E1213" s="138">
        <v>3237.2856000000002</v>
      </c>
      <c r="F1213" s="138">
        <v>3.129</v>
      </c>
      <c r="G1213" s="138">
        <v>3.3650000000000002</v>
      </c>
      <c r="H1213" s="138">
        <v>3.0573000000000001</v>
      </c>
      <c r="I1213" s="138">
        <v>2.9272999999999998</v>
      </c>
      <c r="J1213" s="138">
        <v>3.0608</v>
      </c>
      <c r="K1213" s="138">
        <v>3.1408</v>
      </c>
      <c r="L1213" s="138">
        <v>3.0211000000000001</v>
      </c>
      <c r="M1213" s="138">
        <v>3.1086999999999998</v>
      </c>
      <c r="N1213" s="138">
        <v>3.2446000000000002</v>
      </c>
      <c r="O1213" s="138">
        <v>5.5803000000000003</v>
      </c>
      <c r="P1213" s="138">
        <v>6.1241000000000003</v>
      </c>
      <c r="Q1213" s="138">
        <v>7.2808999999999999</v>
      </c>
      <c r="R1213" s="138">
        <v>4.6262999999999996</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34" t="s">
        <v>376</v>
      </c>
      <c r="B1214" s="134" t="s">
        <v>1005</v>
      </c>
      <c r="C1214" s="134">
        <v>139619</v>
      </c>
      <c r="D1214" s="137">
        <v>44330</v>
      </c>
      <c r="E1214" s="138">
        <v>10</v>
      </c>
      <c r="F1214" s="138">
        <v>0</v>
      </c>
      <c r="G1214" s="138">
        <v>0</v>
      </c>
      <c r="H1214" s="138">
        <v>0</v>
      </c>
      <c r="I1214" s="138">
        <v>0</v>
      </c>
      <c r="J1214" s="138">
        <v>0</v>
      </c>
      <c r="K1214" s="138">
        <v>0</v>
      </c>
      <c r="L1214" s="138">
        <v>0</v>
      </c>
      <c r="M1214" s="138">
        <v>0</v>
      </c>
      <c r="N1214" s="138">
        <v>0</v>
      </c>
      <c r="O1214" s="138">
        <v>0</v>
      </c>
      <c r="P1214" s="138"/>
      <c r="Q1214" s="138">
        <v>0</v>
      </c>
      <c r="R1214" s="138">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34" t="s">
        <v>376</v>
      </c>
      <c r="B1215" s="134" t="s">
        <v>426</v>
      </c>
      <c r="C1215" s="134">
        <v>111915</v>
      </c>
      <c r="D1215" s="137"/>
      <c r="E1215" s="138"/>
      <c r="F1215" s="138"/>
      <c r="G1215" s="138"/>
      <c r="H1215" s="138"/>
      <c r="I1215" s="138"/>
      <c r="J1215" s="138"/>
      <c r="K1215" s="138"/>
      <c r="L1215" s="138"/>
      <c r="M1215" s="138"/>
      <c r="N1215" s="138"/>
      <c r="O1215" s="138"/>
      <c r="P1215" s="138"/>
      <c r="Q1215" s="138"/>
      <c r="R1215" s="138"/>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34" t="s">
        <v>376</v>
      </c>
      <c r="B1216" s="134" t="s">
        <v>159</v>
      </c>
      <c r="C1216" s="134">
        <v>118893</v>
      </c>
      <c r="D1216" s="137"/>
      <c r="E1216" s="138"/>
      <c r="F1216" s="138"/>
      <c r="G1216" s="138"/>
      <c r="H1216" s="138"/>
      <c r="I1216" s="138"/>
      <c r="J1216" s="138"/>
      <c r="K1216" s="138"/>
      <c r="L1216" s="138"/>
      <c r="M1216" s="138"/>
      <c r="N1216" s="138"/>
      <c r="O1216" s="138"/>
      <c r="P1216" s="138"/>
      <c r="Q1216" s="138"/>
      <c r="R1216" s="138"/>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34" t="s">
        <v>376</v>
      </c>
      <c r="B1217" s="134" t="s">
        <v>427</v>
      </c>
      <c r="C1217" s="134">
        <v>104241</v>
      </c>
      <c r="D1217" s="137"/>
      <c r="E1217" s="138"/>
      <c r="F1217" s="138"/>
      <c r="G1217" s="138"/>
      <c r="H1217" s="138"/>
      <c r="I1217" s="138"/>
      <c r="J1217" s="138"/>
      <c r="K1217" s="138"/>
      <c r="L1217" s="138"/>
      <c r="M1217" s="138"/>
      <c r="N1217" s="138"/>
      <c r="O1217" s="138"/>
      <c r="P1217" s="138"/>
      <c r="Q1217" s="138"/>
      <c r="R1217" s="138"/>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34" t="s">
        <v>376</v>
      </c>
      <c r="B1218" s="134" t="s">
        <v>1932</v>
      </c>
      <c r="C1218" s="134">
        <v>148841</v>
      </c>
      <c r="D1218" s="137">
        <v>44332</v>
      </c>
      <c r="E1218" s="138">
        <v>1002.0528</v>
      </c>
      <c r="F1218" s="138">
        <v>3.3517000000000001</v>
      </c>
      <c r="G1218" s="138">
        <v>3.4990000000000001</v>
      </c>
      <c r="H1218" s="138">
        <v>3.2860999999999998</v>
      </c>
      <c r="I1218" s="138">
        <v>3.0451000000000001</v>
      </c>
      <c r="J1218" s="138"/>
      <c r="K1218" s="138"/>
      <c r="L1218" s="138"/>
      <c r="M1218" s="138"/>
      <c r="N1218" s="138"/>
      <c r="O1218" s="138"/>
      <c r="P1218" s="138"/>
      <c r="Q1218" s="138">
        <v>3.2576999999999998</v>
      </c>
      <c r="R1218" s="138"/>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34" t="s">
        <v>376</v>
      </c>
      <c r="B1219" s="134" t="s">
        <v>1933</v>
      </c>
      <c r="C1219" s="134">
        <v>148833</v>
      </c>
      <c r="D1219" s="137">
        <v>44332</v>
      </c>
      <c r="E1219" s="138">
        <v>1001.9539</v>
      </c>
      <c r="F1219" s="138">
        <v>3.2008000000000001</v>
      </c>
      <c r="G1219" s="138">
        <v>3.3487</v>
      </c>
      <c r="H1219" s="138">
        <v>3.1358000000000001</v>
      </c>
      <c r="I1219" s="138">
        <v>2.8946000000000001</v>
      </c>
      <c r="J1219" s="138"/>
      <c r="K1219" s="138"/>
      <c r="L1219" s="138"/>
      <c r="M1219" s="138"/>
      <c r="N1219" s="138"/>
      <c r="O1219" s="138"/>
      <c r="P1219" s="138"/>
      <c r="Q1219" s="138">
        <v>3.1008</v>
      </c>
      <c r="R1219" s="138"/>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34" t="s">
        <v>376</v>
      </c>
      <c r="B1220" s="134" t="s">
        <v>263</v>
      </c>
      <c r="C1220" s="134">
        <v>115398</v>
      </c>
      <c r="D1220" s="137">
        <v>44332</v>
      </c>
      <c r="E1220" s="138">
        <v>1973.9562000000001</v>
      </c>
      <c r="F1220" s="138">
        <v>3.214</v>
      </c>
      <c r="G1220" s="138">
        <v>3.2238000000000002</v>
      </c>
      <c r="H1220" s="138">
        <v>3.1709999999999998</v>
      </c>
      <c r="I1220" s="138">
        <v>3.0750999999999999</v>
      </c>
      <c r="J1220" s="138">
        <v>3.1191</v>
      </c>
      <c r="K1220" s="138">
        <v>3.2551999999999999</v>
      </c>
      <c r="L1220" s="138">
        <v>3.1267</v>
      </c>
      <c r="M1220" s="138">
        <v>3.1709999999999998</v>
      </c>
      <c r="N1220" s="138">
        <v>3.2940999999999998</v>
      </c>
      <c r="O1220" s="138">
        <v>4.2733999999999996</v>
      </c>
      <c r="P1220" s="138">
        <v>5.2637</v>
      </c>
      <c r="Q1220" s="138">
        <v>7.0892999999999997</v>
      </c>
      <c r="R1220" s="138">
        <v>4.6078000000000001</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34" t="s">
        <v>376</v>
      </c>
      <c r="B1221" s="134" t="s">
        <v>160</v>
      </c>
      <c r="C1221" s="134">
        <v>119303</v>
      </c>
      <c r="D1221" s="137">
        <v>44332</v>
      </c>
      <c r="E1221" s="138">
        <v>1990.1669999999999</v>
      </c>
      <c r="F1221" s="138">
        <v>3.3144</v>
      </c>
      <c r="G1221" s="138">
        <v>3.3241000000000001</v>
      </c>
      <c r="H1221" s="138">
        <v>3.2711000000000001</v>
      </c>
      <c r="I1221" s="138">
        <v>3.1751</v>
      </c>
      <c r="J1221" s="138">
        <v>3.2193999999999998</v>
      </c>
      <c r="K1221" s="138">
        <v>3.3454000000000002</v>
      </c>
      <c r="L1221" s="138">
        <v>3.2178</v>
      </c>
      <c r="M1221" s="138">
        <v>3.2664</v>
      </c>
      <c r="N1221" s="138">
        <v>3.3921000000000001</v>
      </c>
      <c r="O1221" s="138">
        <v>4.3784999999999998</v>
      </c>
      <c r="P1221" s="138">
        <v>5.3787000000000003</v>
      </c>
      <c r="Q1221" s="138">
        <v>6.7576999999999998</v>
      </c>
      <c r="R1221" s="138">
        <v>4.7096999999999998</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34" t="s">
        <v>376</v>
      </c>
      <c r="B1222" s="134" t="s">
        <v>161</v>
      </c>
      <c r="C1222" s="134">
        <v>120304</v>
      </c>
      <c r="D1222" s="137">
        <v>44332</v>
      </c>
      <c r="E1222" s="138">
        <v>3384.0293999999999</v>
      </c>
      <c r="F1222" s="138">
        <v>3.2803</v>
      </c>
      <c r="G1222" s="138">
        <v>3.2618</v>
      </c>
      <c r="H1222" s="138">
        <v>3.2035</v>
      </c>
      <c r="I1222" s="138">
        <v>3.0895000000000001</v>
      </c>
      <c r="J1222" s="138">
        <v>3.1778</v>
      </c>
      <c r="K1222" s="138">
        <v>3.2766000000000002</v>
      </c>
      <c r="L1222" s="138">
        <v>3.1707999999999998</v>
      </c>
      <c r="M1222" s="138">
        <v>3.2376</v>
      </c>
      <c r="N1222" s="138">
        <v>3.3643999999999998</v>
      </c>
      <c r="O1222" s="138">
        <v>5.6440999999999999</v>
      </c>
      <c r="P1222" s="138">
        <v>6.1772999999999998</v>
      </c>
      <c r="Q1222" s="138">
        <v>7.2408999999999999</v>
      </c>
      <c r="R1222" s="138">
        <v>4.6711999999999998</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34" t="s">
        <v>376</v>
      </c>
      <c r="B1223" s="134" t="s">
        <v>428</v>
      </c>
      <c r="C1223" s="134">
        <v>102009</v>
      </c>
      <c r="D1223" s="137">
        <v>44332</v>
      </c>
      <c r="E1223" s="138">
        <v>3110.7869000000001</v>
      </c>
      <c r="F1223" s="138">
        <v>2.6496</v>
      </c>
      <c r="G1223" s="138">
        <v>2.6320000000000001</v>
      </c>
      <c r="H1223" s="138">
        <v>2.5735999999999999</v>
      </c>
      <c r="I1223" s="138">
        <v>2.4605000000000001</v>
      </c>
      <c r="J1223" s="138">
        <v>2.5512999999999999</v>
      </c>
      <c r="K1223" s="138">
        <v>2.6570999999999998</v>
      </c>
      <c r="L1223" s="138">
        <v>2.5476000000000001</v>
      </c>
      <c r="M1223" s="138">
        <v>2.6113</v>
      </c>
      <c r="N1223" s="138">
        <v>2.734</v>
      </c>
      <c r="O1223" s="138">
        <v>4.9848999999999997</v>
      </c>
      <c r="P1223" s="138">
        <v>5.4943999999999997</v>
      </c>
      <c r="Q1223" s="138">
        <v>6.5438000000000001</v>
      </c>
      <c r="R1223" s="138">
        <v>4.0284000000000004</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34" t="s">
        <v>376</v>
      </c>
      <c r="B1224" s="134" t="s">
        <v>264</v>
      </c>
      <c r="C1224" s="134">
        <v>102012</v>
      </c>
      <c r="D1224" s="137">
        <v>44332</v>
      </c>
      <c r="E1224" s="138">
        <v>3366.2458999999999</v>
      </c>
      <c r="F1224" s="138">
        <v>3.1903000000000001</v>
      </c>
      <c r="G1224" s="138">
        <v>3.1717</v>
      </c>
      <c r="H1224" s="138">
        <v>3.1135000000000002</v>
      </c>
      <c r="I1224" s="138">
        <v>2.9994000000000001</v>
      </c>
      <c r="J1224" s="138">
        <v>3.0876000000000001</v>
      </c>
      <c r="K1224" s="138">
        <v>3.1947000000000001</v>
      </c>
      <c r="L1224" s="138">
        <v>3.0889000000000002</v>
      </c>
      <c r="M1224" s="138">
        <v>3.1574</v>
      </c>
      <c r="N1224" s="138">
        <v>3.2812999999999999</v>
      </c>
      <c r="O1224" s="138">
        <v>5.5647000000000002</v>
      </c>
      <c r="P1224" s="138">
        <v>6.1121999999999996</v>
      </c>
      <c r="Q1224" s="138">
        <v>7.0701000000000001</v>
      </c>
      <c r="R1224" s="138">
        <v>4.5848000000000004</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34" t="s">
        <v>376</v>
      </c>
      <c r="B1225" s="134" t="s">
        <v>162</v>
      </c>
      <c r="C1225" s="134">
        <v>145971</v>
      </c>
      <c r="D1225" s="137">
        <v>44332</v>
      </c>
      <c r="E1225" s="138">
        <v>1116.2915</v>
      </c>
      <c r="F1225" s="138">
        <v>3.0478999999999998</v>
      </c>
      <c r="G1225" s="138">
        <v>3.0503999999999998</v>
      </c>
      <c r="H1225" s="138">
        <v>3.0318999999999998</v>
      </c>
      <c r="I1225" s="138">
        <v>3.0545</v>
      </c>
      <c r="J1225" s="138">
        <v>3.0468000000000002</v>
      </c>
      <c r="K1225" s="138">
        <v>3.0301999999999998</v>
      </c>
      <c r="L1225" s="138">
        <v>2.9733000000000001</v>
      </c>
      <c r="M1225" s="138">
        <v>3.0148000000000001</v>
      </c>
      <c r="N1225" s="138">
        <v>3.0489000000000002</v>
      </c>
      <c r="O1225" s="138"/>
      <c r="P1225" s="138"/>
      <c r="Q1225" s="138">
        <v>4.8209999999999997</v>
      </c>
      <c r="R1225" s="138">
        <v>4.3810000000000002</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34" t="s">
        <v>376</v>
      </c>
      <c r="B1226" s="134" t="s">
        <v>265</v>
      </c>
      <c r="C1226" s="134">
        <v>145968</v>
      </c>
      <c r="D1226" s="137">
        <v>44332</v>
      </c>
      <c r="E1226" s="138">
        <v>1114.2316000000001</v>
      </c>
      <c r="F1226" s="138">
        <v>2.9683999999999999</v>
      </c>
      <c r="G1226" s="138">
        <v>2.9708000000000001</v>
      </c>
      <c r="H1226" s="138">
        <v>2.9518</v>
      </c>
      <c r="I1226" s="138">
        <v>2.9754999999999998</v>
      </c>
      <c r="J1226" s="138">
        <v>2.9674999999999998</v>
      </c>
      <c r="K1226" s="138">
        <v>2.9497</v>
      </c>
      <c r="L1226" s="138">
        <v>2.8923000000000001</v>
      </c>
      <c r="M1226" s="138">
        <v>2.9331999999999998</v>
      </c>
      <c r="N1226" s="138">
        <v>2.9666999999999999</v>
      </c>
      <c r="O1226" s="138"/>
      <c r="P1226" s="138"/>
      <c r="Q1226" s="138">
        <v>4.7381000000000002</v>
      </c>
      <c r="R1226" s="138">
        <v>4.2986000000000004</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39" t="s">
        <v>27</v>
      </c>
      <c r="B1227" s="134"/>
      <c r="C1227" s="134"/>
      <c r="D1227" s="134"/>
      <c r="E1227" s="134"/>
      <c r="F1227" s="140">
        <v>3.0397991071428576</v>
      </c>
      <c r="G1227" s="140">
        <v>3.077342857142856</v>
      </c>
      <c r="H1227" s="140">
        <v>2.981847321428571</v>
      </c>
      <c r="I1227" s="140">
        <v>2.8909258928571413</v>
      </c>
      <c r="J1227" s="140">
        <v>2.9643754545454546</v>
      </c>
      <c r="K1227" s="140">
        <v>3.0343954545454546</v>
      </c>
      <c r="L1227" s="140">
        <v>2.9623236363636356</v>
      </c>
      <c r="M1227" s="140">
        <v>2.942187735849056</v>
      </c>
      <c r="N1227" s="140">
        <v>3.1168825242718441</v>
      </c>
      <c r="O1227" s="140">
        <v>5.1725815217391311</v>
      </c>
      <c r="P1227" s="140">
        <v>5.8122232558139553</v>
      </c>
      <c r="Q1227" s="140">
        <v>6.1083776785714292</v>
      </c>
      <c r="R1227" s="140">
        <v>4.3143616161616167</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39" t="s">
        <v>408</v>
      </c>
      <c r="B1228" s="134"/>
      <c r="C1228" s="134"/>
      <c r="D1228" s="134"/>
      <c r="E1228" s="134"/>
      <c r="F1228" s="140">
        <v>3.1905999999999999</v>
      </c>
      <c r="G1228" s="140">
        <v>3.2486999999999999</v>
      </c>
      <c r="H1228" s="140">
        <v>3.1343999999999999</v>
      </c>
      <c r="I1228" s="140">
        <v>3.0376500000000002</v>
      </c>
      <c r="J1228" s="140">
        <v>3.1027</v>
      </c>
      <c r="K1228" s="140">
        <v>3.1873499999999999</v>
      </c>
      <c r="L1228" s="140">
        <v>3.09945</v>
      </c>
      <c r="M1228" s="140">
        <v>3.1351500000000003</v>
      </c>
      <c r="N1228" s="140">
        <v>3.2477999999999998</v>
      </c>
      <c r="O1228" s="140">
        <v>5.5468000000000002</v>
      </c>
      <c r="P1228" s="140">
        <v>6.0924999999999994</v>
      </c>
      <c r="Q1228" s="140">
        <v>7.0163500000000001</v>
      </c>
      <c r="R1228" s="140">
        <v>4.5575000000000001</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8"/>
      <c r="B1229" s="128"/>
      <c r="C1229" s="128"/>
      <c r="D1229" s="130"/>
      <c r="E1229" s="131"/>
      <c r="F1229" s="131"/>
      <c r="G1229" s="131"/>
      <c r="H1229" s="131"/>
      <c r="I1229" s="131"/>
      <c r="J1229" s="131"/>
      <c r="K1229" s="131"/>
      <c r="L1229" s="131"/>
      <c r="M1229" s="131"/>
      <c r="N1229" s="131"/>
      <c r="O1229" s="131"/>
      <c r="P1229" s="131"/>
      <c r="Q1229" s="131"/>
      <c r="R1229" s="131"/>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36" t="s">
        <v>1006</v>
      </c>
      <c r="B1230" s="136"/>
      <c r="C1230" s="136"/>
      <c r="D1230" s="136"/>
      <c r="E1230" s="136"/>
      <c r="F1230" s="136"/>
      <c r="G1230" s="136"/>
      <c r="H1230" s="136"/>
      <c r="I1230" s="136"/>
      <c r="J1230" s="136"/>
      <c r="K1230" s="136"/>
      <c r="L1230" s="136"/>
      <c r="M1230" s="136"/>
      <c r="N1230" s="136"/>
      <c r="O1230" s="136"/>
      <c r="P1230" s="136"/>
      <c r="Q1230" s="136"/>
      <c r="R1230" s="136"/>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34" t="s">
        <v>1007</v>
      </c>
      <c r="B1231" s="134" t="s">
        <v>1008</v>
      </c>
      <c r="C1231" s="134">
        <v>100365</v>
      </c>
      <c r="D1231" s="137">
        <v>44330</v>
      </c>
      <c r="E1231" s="138">
        <v>71.652100000000004</v>
      </c>
      <c r="F1231" s="138">
        <v>-5.6527000000000003</v>
      </c>
      <c r="G1231" s="138">
        <v>3.0741999999999998</v>
      </c>
      <c r="H1231" s="138">
        <v>2.3953000000000002</v>
      </c>
      <c r="I1231" s="138">
        <v>10.9984</v>
      </c>
      <c r="J1231" s="138">
        <v>7.1910999999999996</v>
      </c>
      <c r="K1231" s="138">
        <v>5.4602000000000004</v>
      </c>
      <c r="L1231" s="138">
        <v>9.8599999999999993E-2</v>
      </c>
      <c r="M1231" s="138">
        <v>2.4390000000000001</v>
      </c>
      <c r="N1231" s="138">
        <v>4.0237999999999996</v>
      </c>
      <c r="O1231" s="138">
        <v>9.8969000000000005</v>
      </c>
      <c r="P1231" s="138">
        <v>8.7513000000000005</v>
      </c>
      <c r="Q1231" s="138">
        <v>8.9949999999999992</v>
      </c>
      <c r="R1231" s="138">
        <v>9.9840999999999998</v>
      </c>
      <c r="S1231" s="120" t="s">
        <v>2008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34" t="s">
        <v>1007</v>
      </c>
      <c r="B1232" s="134" t="s">
        <v>1009</v>
      </c>
      <c r="C1232" s="134">
        <v>120743</v>
      </c>
      <c r="D1232" s="137">
        <v>44330</v>
      </c>
      <c r="E1232" s="138">
        <v>76.652299999999997</v>
      </c>
      <c r="F1232" s="138">
        <v>-5.0698999999999996</v>
      </c>
      <c r="G1232" s="138">
        <v>3.6835</v>
      </c>
      <c r="H1232" s="138">
        <v>2.9948000000000001</v>
      </c>
      <c r="I1232" s="138">
        <v>11.6021</v>
      </c>
      <c r="J1232" s="138">
        <v>7.7937000000000003</v>
      </c>
      <c r="K1232" s="138">
        <v>6.0682999999999998</v>
      </c>
      <c r="L1232" s="138">
        <v>0.69940000000000002</v>
      </c>
      <c r="M1232" s="138">
        <v>3.0512000000000001</v>
      </c>
      <c r="N1232" s="138">
        <v>4.6281999999999996</v>
      </c>
      <c r="O1232" s="138">
        <v>10.511200000000001</v>
      </c>
      <c r="P1232" s="138">
        <v>9.4833999999999996</v>
      </c>
      <c r="Q1232" s="138">
        <v>9.2950999999999997</v>
      </c>
      <c r="R1232" s="138">
        <v>10.5708</v>
      </c>
      <c r="S1232" s="120" t="s">
        <v>2008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34" t="s">
        <v>1007</v>
      </c>
      <c r="B1233" s="134" t="s">
        <v>1010</v>
      </c>
      <c r="C1233" s="134">
        <v>143702</v>
      </c>
      <c r="D1233" s="137">
        <v>44330</v>
      </c>
      <c r="E1233" s="138">
        <v>13.867599999999999</v>
      </c>
      <c r="F1233" s="138">
        <v>-0.78959999999999997</v>
      </c>
      <c r="G1233" s="138">
        <v>17.6602</v>
      </c>
      <c r="H1233" s="138">
        <v>10.021000000000001</v>
      </c>
      <c r="I1233" s="138">
        <v>3.9352</v>
      </c>
      <c r="J1233" s="138">
        <v>2.8860999999999999</v>
      </c>
      <c r="K1233" s="138">
        <v>4.0728999999999997</v>
      </c>
      <c r="L1233" s="138">
        <v>3.2507999999999999</v>
      </c>
      <c r="M1233" s="138">
        <v>1.6564000000000001</v>
      </c>
      <c r="N1233" s="138">
        <v>6.0027999999999997</v>
      </c>
      <c r="O1233" s="138"/>
      <c r="P1233" s="138"/>
      <c r="Q1233" s="138">
        <v>12.1227</v>
      </c>
      <c r="R1233" s="138">
        <v>11.458600000000001</v>
      </c>
      <c r="S1233" s="120" t="s">
        <v>2008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34" t="s">
        <v>1007</v>
      </c>
      <c r="B1234" s="134" t="s">
        <v>1011</v>
      </c>
      <c r="C1234" s="134">
        <v>143704</v>
      </c>
      <c r="D1234" s="137">
        <v>44330</v>
      </c>
      <c r="E1234" s="138">
        <v>13.9978</v>
      </c>
      <c r="F1234" s="138">
        <v>-0.52149999999999996</v>
      </c>
      <c r="G1234" s="138">
        <v>17.9316</v>
      </c>
      <c r="H1234" s="138">
        <v>10.301500000000001</v>
      </c>
      <c r="I1234" s="138">
        <v>4.2161</v>
      </c>
      <c r="J1234" s="138">
        <v>3.1541000000000001</v>
      </c>
      <c r="K1234" s="138">
        <v>4.3623000000000003</v>
      </c>
      <c r="L1234" s="138">
        <v>3.5682</v>
      </c>
      <c r="M1234" s="138">
        <v>1.9802999999999999</v>
      </c>
      <c r="N1234" s="138">
        <v>6.3428000000000004</v>
      </c>
      <c r="O1234" s="138"/>
      <c r="P1234" s="138"/>
      <c r="Q1234" s="138">
        <v>12.49</v>
      </c>
      <c r="R1234" s="138">
        <v>11.8165</v>
      </c>
      <c r="S1234" s="120" t="s">
        <v>2008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39" t="s">
        <v>27</v>
      </c>
      <c r="B1235" s="134"/>
      <c r="C1235" s="134"/>
      <c r="D1235" s="134"/>
      <c r="E1235" s="134"/>
      <c r="F1235" s="140">
        <v>-3.0084249999999999</v>
      </c>
      <c r="G1235" s="140">
        <v>10.587375</v>
      </c>
      <c r="H1235" s="140">
        <v>6.4281500000000005</v>
      </c>
      <c r="I1235" s="140">
        <v>7.6879499999999998</v>
      </c>
      <c r="J1235" s="140">
        <v>5.2562499999999996</v>
      </c>
      <c r="K1235" s="140">
        <v>4.9909250000000007</v>
      </c>
      <c r="L1235" s="140">
        <v>1.90425</v>
      </c>
      <c r="M1235" s="140">
        <v>2.2817249999999998</v>
      </c>
      <c r="N1235" s="140">
        <v>5.2493999999999996</v>
      </c>
      <c r="O1235" s="140">
        <v>10.204050000000001</v>
      </c>
      <c r="P1235" s="140">
        <v>9.1173500000000001</v>
      </c>
      <c r="Q1235" s="140">
        <v>10.7257</v>
      </c>
      <c r="R1235" s="140">
        <v>10.9575</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39" t="s">
        <v>408</v>
      </c>
      <c r="B1236" s="134"/>
      <c r="C1236" s="134"/>
      <c r="D1236" s="134"/>
      <c r="E1236" s="134"/>
      <c r="F1236" s="140">
        <v>-2.9297499999999999</v>
      </c>
      <c r="G1236" s="140">
        <v>10.671849999999999</v>
      </c>
      <c r="H1236" s="140">
        <v>6.5079000000000011</v>
      </c>
      <c r="I1236" s="140">
        <v>7.6072500000000005</v>
      </c>
      <c r="J1236" s="140">
        <v>5.1725999999999992</v>
      </c>
      <c r="K1236" s="140">
        <v>4.9112500000000008</v>
      </c>
      <c r="L1236" s="140">
        <v>1.9751000000000001</v>
      </c>
      <c r="M1236" s="140">
        <v>2.2096499999999999</v>
      </c>
      <c r="N1236" s="140">
        <v>5.3155000000000001</v>
      </c>
      <c r="O1236" s="140">
        <v>10.204050000000001</v>
      </c>
      <c r="P1236" s="140">
        <v>9.1173500000000001</v>
      </c>
      <c r="Q1236" s="140">
        <v>10.7089</v>
      </c>
      <c r="R1236" s="140">
        <v>11.014700000000001</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8"/>
      <c r="B1237" s="128"/>
      <c r="C1237" s="128"/>
      <c r="D1237" s="130"/>
      <c r="E1237" s="131"/>
      <c r="F1237" s="131"/>
      <c r="G1237" s="131"/>
      <c r="H1237" s="131"/>
      <c r="I1237" s="131"/>
      <c r="J1237" s="131"/>
      <c r="K1237" s="131"/>
      <c r="L1237" s="131"/>
      <c r="M1237" s="131"/>
      <c r="N1237" s="131"/>
      <c r="O1237" s="131"/>
      <c r="P1237" s="131"/>
      <c r="Q1237" s="131"/>
      <c r="R1237" s="131"/>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36" t="s">
        <v>1012</v>
      </c>
      <c r="B1238" s="136"/>
      <c r="C1238" s="136"/>
      <c r="D1238" s="136"/>
      <c r="E1238" s="136"/>
      <c r="F1238" s="136"/>
      <c r="G1238" s="136"/>
      <c r="H1238" s="136"/>
      <c r="I1238" s="136"/>
      <c r="J1238" s="136"/>
      <c r="K1238" s="136"/>
      <c r="L1238" s="136"/>
      <c r="M1238" s="136"/>
      <c r="N1238" s="136"/>
      <c r="O1238" s="136"/>
      <c r="P1238" s="136"/>
      <c r="Q1238" s="136"/>
      <c r="R1238" s="136"/>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34" t="s">
        <v>1013</v>
      </c>
      <c r="B1239" s="134" t="s">
        <v>1014</v>
      </c>
      <c r="C1239" s="134">
        <v>103192</v>
      </c>
      <c r="D1239" s="137">
        <v>44330</v>
      </c>
      <c r="E1239" s="138">
        <v>518.92780000000005</v>
      </c>
      <c r="F1239" s="138">
        <v>2.6379999999999999</v>
      </c>
      <c r="G1239" s="138">
        <v>2.7343999999999999</v>
      </c>
      <c r="H1239" s="138">
        <v>3.2646999999999999</v>
      </c>
      <c r="I1239" s="138">
        <v>3.6753</v>
      </c>
      <c r="J1239" s="138">
        <v>5.0324999999999998</v>
      </c>
      <c r="K1239" s="138">
        <v>5.0335000000000001</v>
      </c>
      <c r="L1239" s="138">
        <v>3.6619000000000002</v>
      </c>
      <c r="M1239" s="138">
        <v>4.5538999999999996</v>
      </c>
      <c r="N1239" s="138">
        <v>6.3083</v>
      </c>
      <c r="O1239" s="138">
        <v>7.3495999999999997</v>
      </c>
      <c r="P1239" s="138">
        <v>7.1859000000000002</v>
      </c>
      <c r="Q1239" s="138">
        <v>7.4161000000000001</v>
      </c>
      <c r="R1239" s="138">
        <v>7.0979999999999999</v>
      </c>
      <c r="S1239" s="120" t="s">
        <v>2006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34" t="s">
        <v>1013</v>
      </c>
      <c r="B1240" s="134" t="s">
        <v>1015</v>
      </c>
      <c r="C1240" s="134">
        <v>119523</v>
      </c>
      <c r="D1240" s="137">
        <v>44330</v>
      </c>
      <c r="E1240" s="138">
        <v>555.93290000000002</v>
      </c>
      <c r="F1240" s="138">
        <v>3.4180000000000001</v>
      </c>
      <c r="G1240" s="138">
        <v>3.5135999999999998</v>
      </c>
      <c r="H1240" s="138">
        <v>4.0456000000000003</v>
      </c>
      <c r="I1240" s="138">
        <v>4.4547999999999996</v>
      </c>
      <c r="J1240" s="138">
        <v>5.7845000000000004</v>
      </c>
      <c r="K1240" s="138">
        <v>5.7606999999999999</v>
      </c>
      <c r="L1240" s="138">
        <v>4.4390999999999998</v>
      </c>
      <c r="M1240" s="138">
        <v>5.3640999999999996</v>
      </c>
      <c r="N1240" s="138">
        <v>7.1521999999999997</v>
      </c>
      <c r="O1240" s="138">
        <v>8.2340999999999998</v>
      </c>
      <c r="P1240" s="138">
        <v>8.0777999999999999</v>
      </c>
      <c r="Q1240" s="138">
        <v>8.6574000000000009</v>
      </c>
      <c r="R1240" s="138">
        <v>7.9782000000000002</v>
      </c>
      <c r="S1240" s="120" t="s">
        <v>2006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34" t="s">
        <v>1013</v>
      </c>
      <c r="B1241" s="134" t="s">
        <v>1016</v>
      </c>
      <c r="C1241" s="134">
        <v>120513</v>
      </c>
      <c r="D1241" s="137">
        <v>44330</v>
      </c>
      <c r="E1241" s="138">
        <v>2497.7647000000002</v>
      </c>
      <c r="F1241" s="138">
        <v>3.6920000000000002</v>
      </c>
      <c r="G1241" s="138">
        <v>3.2410999999999999</v>
      </c>
      <c r="H1241" s="138">
        <v>2.8250000000000002</v>
      </c>
      <c r="I1241" s="138">
        <v>3.8096999999999999</v>
      </c>
      <c r="J1241" s="138">
        <v>5.0953999999999997</v>
      </c>
      <c r="K1241" s="138">
        <v>5.1409000000000002</v>
      </c>
      <c r="L1241" s="138">
        <v>4.1454000000000004</v>
      </c>
      <c r="M1241" s="138">
        <v>4.7732000000000001</v>
      </c>
      <c r="N1241" s="138">
        <v>6.3552999999999997</v>
      </c>
      <c r="O1241" s="138">
        <v>7.8444000000000003</v>
      </c>
      <c r="P1241" s="138">
        <v>7.7054999999999998</v>
      </c>
      <c r="Q1241" s="138">
        <v>8.3378999999999994</v>
      </c>
      <c r="R1241" s="138">
        <v>7.452</v>
      </c>
      <c r="S1241" s="120" t="s">
        <v>2005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34" t="s">
        <v>1013</v>
      </c>
      <c r="B1242" s="134" t="s">
        <v>1017</v>
      </c>
      <c r="C1242" s="134">
        <v>112214</v>
      </c>
      <c r="D1242" s="137">
        <v>44330</v>
      </c>
      <c r="E1242" s="138">
        <v>2414.7240000000002</v>
      </c>
      <c r="F1242" s="138">
        <v>3.3736999999999999</v>
      </c>
      <c r="G1242" s="138">
        <v>2.9230999999999998</v>
      </c>
      <c r="H1242" s="138">
        <v>2.5066999999999999</v>
      </c>
      <c r="I1242" s="138">
        <v>3.4906000000000001</v>
      </c>
      <c r="J1242" s="138">
        <v>4.7744999999999997</v>
      </c>
      <c r="K1242" s="138">
        <v>4.8178000000000001</v>
      </c>
      <c r="L1242" s="138">
        <v>3.8210000000000002</v>
      </c>
      <c r="M1242" s="138">
        <v>4.4469000000000003</v>
      </c>
      <c r="N1242" s="138">
        <v>6.0224000000000002</v>
      </c>
      <c r="O1242" s="138">
        <v>7.4679000000000002</v>
      </c>
      <c r="P1242" s="138">
        <v>7.2606000000000002</v>
      </c>
      <c r="Q1242" s="138">
        <v>7.8941999999999997</v>
      </c>
      <c r="R1242" s="138">
        <v>7.1238000000000001</v>
      </c>
      <c r="S1242" s="120" t="s">
        <v>2005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34" t="s">
        <v>1013</v>
      </c>
      <c r="B1243" s="134" t="s">
        <v>1018</v>
      </c>
      <c r="C1243" s="134">
        <v>112029</v>
      </c>
      <c r="D1243" s="137">
        <v>44330</v>
      </c>
      <c r="E1243" s="138">
        <v>1562.4365</v>
      </c>
      <c r="F1243" s="138">
        <v>3.8542000000000001</v>
      </c>
      <c r="G1243" s="138">
        <v>5.0621</v>
      </c>
      <c r="H1243" s="138">
        <v>3.3113000000000001</v>
      </c>
      <c r="I1243" s="138">
        <v>3.2599</v>
      </c>
      <c r="J1243" s="138">
        <v>3.8134999999999999</v>
      </c>
      <c r="K1243" s="138">
        <v>6.5582000000000003</v>
      </c>
      <c r="L1243" s="138">
        <v>9.6561000000000003</v>
      </c>
      <c r="M1243" s="138">
        <v>9.2779000000000007</v>
      </c>
      <c r="N1243" s="138">
        <v>27.5334</v>
      </c>
      <c r="O1243" s="138">
        <v>-8.5602</v>
      </c>
      <c r="P1243" s="138">
        <v>-2.3148</v>
      </c>
      <c r="Q1243" s="138">
        <v>3.8224999999999998</v>
      </c>
      <c r="R1243" s="138">
        <v>-14.901300000000001</v>
      </c>
      <c r="S1243" s="120" t="s">
        <v>2006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34" t="s">
        <v>1013</v>
      </c>
      <c r="B1244" s="134" t="s">
        <v>1019</v>
      </c>
      <c r="C1244" s="134">
        <v>119410</v>
      </c>
      <c r="D1244" s="137">
        <v>44330</v>
      </c>
      <c r="E1244" s="138">
        <v>1602.6690000000001</v>
      </c>
      <c r="F1244" s="138">
        <v>4.0650000000000004</v>
      </c>
      <c r="G1244" s="138">
        <v>5.2723000000000004</v>
      </c>
      <c r="H1244" s="138">
        <v>3.5219999999999998</v>
      </c>
      <c r="I1244" s="138">
        <v>3.4714999999999998</v>
      </c>
      <c r="J1244" s="138">
        <v>4.0250000000000004</v>
      </c>
      <c r="K1244" s="138">
        <v>6.7712000000000003</v>
      </c>
      <c r="L1244" s="138">
        <v>9.8759999999999994</v>
      </c>
      <c r="M1244" s="138">
        <v>9.5025999999999993</v>
      </c>
      <c r="N1244" s="138">
        <v>27.808800000000002</v>
      </c>
      <c r="O1244" s="138">
        <v>-8.3104999999999993</v>
      </c>
      <c r="P1244" s="138">
        <v>-2.0173000000000001</v>
      </c>
      <c r="Q1244" s="138">
        <v>2.4967999999999999</v>
      </c>
      <c r="R1244" s="138">
        <v>-14.6775</v>
      </c>
      <c r="S1244" s="120" t="s">
        <v>2006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34" t="s">
        <v>1013</v>
      </c>
      <c r="B1245" s="134" t="s">
        <v>1020</v>
      </c>
      <c r="C1245" s="134">
        <v>148320</v>
      </c>
      <c r="D1245" s="137"/>
      <c r="E1245" s="138"/>
      <c r="F1245" s="138"/>
      <c r="G1245" s="138"/>
      <c r="H1245" s="138"/>
      <c r="I1245" s="138"/>
      <c r="J1245" s="138"/>
      <c r="K1245" s="138"/>
      <c r="L1245" s="138"/>
      <c r="M1245" s="138"/>
      <c r="N1245" s="138"/>
      <c r="O1245" s="138"/>
      <c r="P1245" s="138"/>
      <c r="Q1245" s="138"/>
      <c r="R1245" s="138"/>
      <c r="S1245" s="120" t="s">
        <v>2006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34" t="s">
        <v>1013</v>
      </c>
      <c r="B1246" s="134" t="s">
        <v>1021</v>
      </c>
      <c r="C1246" s="134">
        <v>148325</v>
      </c>
      <c r="D1246" s="137"/>
      <c r="E1246" s="138"/>
      <c r="F1246" s="138"/>
      <c r="G1246" s="138"/>
      <c r="H1246" s="138"/>
      <c r="I1246" s="138"/>
      <c r="J1246" s="138"/>
      <c r="K1246" s="138"/>
      <c r="L1246" s="138"/>
      <c r="M1246" s="138"/>
      <c r="N1246" s="138"/>
      <c r="O1246" s="138"/>
      <c r="P1246" s="138"/>
      <c r="Q1246" s="138"/>
      <c r="R1246" s="138"/>
      <c r="S1246" s="120" t="s">
        <v>2006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34" t="s">
        <v>1013</v>
      </c>
      <c r="B1247" s="134" t="s">
        <v>1022</v>
      </c>
      <c r="C1247" s="134">
        <v>117945</v>
      </c>
      <c r="D1247" s="137">
        <v>44330</v>
      </c>
      <c r="E1247" s="138">
        <v>31.958400000000001</v>
      </c>
      <c r="F1247" s="138">
        <v>4.7409999999999997</v>
      </c>
      <c r="G1247" s="138">
        <v>7.7713000000000001</v>
      </c>
      <c r="H1247" s="138">
        <v>4.5397999999999996</v>
      </c>
      <c r="I1247" s="138">
        <v>3.9626000000000001</v>
      </c>
      <c r="J1247" s="138">
        <v>4.9646999999999997</v>
      </c>
      <c r="K1247" s="138">
        <v>5.2447999999999997</v>
      </c>
      <c r="L1247" s="138">
        <v>3.8313999999999999</v>
      </c>
      <c r="M1247" s="138">
        <v>4.3334000000000001</v>
      </c>
      <c r="N1247" s="138">
        <v>5.4931000000000001</v>
      </c>
      <c r="O1247" s="138">
        <v>6.8559999999999999</v>
      </c>
      <c r="P1247" s="138">
        <v>6.8327999999999998</v>
      </c>
      <c r="Q1247" s="138">
        <v>7.7462</v>
      </c>
      <c r="R1247" s="138">
        <v>6.4325999999999999</v>
      </c>
      <c r="S1247" s="120" t="s">
        <v>2006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34" t="s">
        <v>1013</v>
      </c>
      <c r="B1248" s="134" t="s">
        <v>1023</v>
      </c>
      <c r="C1248" s="134">
        <v>120008</v>
      </c>
      <c r="D1248" s="137">
        <v>44330</v>
      </c>
      <c r="E1248" s="138">
        <v>33.914000000000001</v>
      </c>
      <c r="F1248" s="138">
        <v>5.5982000000000003</v>
      </c>
      <c r="G1248" s="138">
        <v>8.6519999999999992</v>
      </c>
      <c r="H1248" s="138">
        <v>5.4176000000000002</v>
      </c>
      <c r="I1248" s="138">
        <v>4.8289999999999997</v>
      </c>
      <c r="J1248" s="138">
        <v>5.8380999999999998</v>
      </c>
      <c r="K1248" s="138">
        <v>6.0909000000000004</v>
      </c>
      <c r="L1248" s="138">
        <v>4.6467999999999998</v>
      </c>
      <c r="M1248" s="138">
        <v>5.1585999999999999</v>
      </c>
      <c r="N1248" s="138">
        <v>6.3537999999999997</v>
      </c>
      <c r="O1248" s="138">
        <v>7.7123999999999997</v>
      </c>
      <c r="P1248" s="138">
        <v>7.6043000000000003</v>
      </c>
      <c r="Q1248" s="138">
        <v>8.2608999999999995</v>
      </c>
      <c r="R1248" s="138">
        <v>7.3087</v>
      </c>
      <c r="S1248" s="120" t="s">
        <v>2006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34" t="s">
        <v>1013</v>
      </c>
      <c r="B1249" s="134" t="s">
        <v>1024</v>
      </c>
      <c r="C1249" s="134">
        <v>118291</v>
      </c>
      <c r="D1249" s="137">
        <v>44330</v>
      </c>
      <c r="E1249" s="138">
        <v>33.78</v>
      </c>
      <c r="F1249" s="138">
        <v>2.0531999999999999</v>
      </c>
      <c r="G1249" s="138">
        <v>1.6931</v>
      </c>
      <c r="H1249" s="138">
        <v>2.5790999999999999</v>
      </c>
      <c r="I1249" s="138">
        <v>3.2301000000000002</v>
      </c>
      <c r="J1249" s="138">
        <v>4.2297000000000002</v>
      </c>
      <c r="K1249" s="138">
        <v>4.1883999999999997</v>
      </c>
      <c r="L1249" s="138">
        <v>3.4445999999999999</v>
      </c>
      <c r="M1249" s="138">
        <v>3.8940000000000001</v>
      </c>
      <c r="N1249" s="138">
        <v>5.1252000000000004</v>
      </c>
      <c r="O1249" s="138">
        <v>6.9859999999999998</v>
      </c>
      <c r="P1249" s="138">
        <v>7.1315</v>
      </c>
      <c r="Q1249" s="138">
        <v>7.8583999999999996</v>
      </c>
      <c r="R1249" s="138">
        <v>6.4988000000000001</v>
      </c>
      <c r="S1249" s="120" t="s">
        <v>2005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34" t="s">
        <v>1013</v>
      </c>
      <c r="B1250" s="134" t="s">
        <v>1025</v>
      </c>
      <c r="C1250" s="134">
        <v>102913</v>
      </c>
      <c r="D1250" s="137">
        <v>44330</v>
      </c>
      <c r="E1250" s="138">
        <v>33.246200000000002</v>
      </c>
      <c r="F1250" s="138">
        <v>1.7567999999999999</v>
      </c>
      <c r="G1250" s="138">
        <v>1.4274</v>
      </c>
      <c r="H1250" s="138">
        <v>2.3065000000000002</v>
      </c>
      <c r="I1250" s="138">
        <v>2.9598</v>
      </c>
      <c r="J1250" s="138">
        <v>3.9592000000000001</v>
      </c>
      <c r="K1250" s="138">
        <v>3.8969</v>
      </c>
      <c r="L1250" s="138">
        <v>3.1934999999999998</v>
      </c>
      <c r="M1250" s="138">
        <v>3.6292</v>
      </c>
      <c r="N1250" s="138">
        <v>4.8571</v>
      </c>
      <c r="O1250" s="138">
        <v>6.7304000000000004</v>
      </c>
      <c r="P1250" s="138">
        <v>6.9024000000000001</v>
      </c>
      <c r="Q1250" s="138">
        <v>7.6950000000000003</v>
      </c>
      <c r="R1250" s="138">
        <v>6.2401</v>
      </c>
      <c r="S1250" s="120" t="s">
        <v>2005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34" t="s">
        <v>1013</v>
      </c>
      <c r="B1251" s="134" t="s">
        <v>1026</v>
      </c>
      <c r="C1251" s="134">
        <v>133925</v>
      </c>
      <c r="D1251" s="137">
        <v>44330</v>
      </c>
      <c r="E1251" s="138">
        <v>15.914899999999999</v>
      </c>
      <c r="F1251" s="138">
        <v>3.3260999999999998</v>
      </c>
      <c r="G1251" s="138">
        <v>1.0704</v>
      </c>
      <c r="H1251" s="138">
        <v>2.5568</v>
      </c>
      <c r="I1251" s="138">
        <v>3.1819000000000002</v>
      </c>
      <c r="J1251" s="138">
        <v>5.1258999999999997</v>
      </c>
      <c r="K1251" s="138">
        <v>5.0246000000000004</v>
      </c>
      <c r="L1251" s="138">
        <v>3.8269000000000002</v>
      </c>
      <c r="M1251" s="138">
        <v>4.3689</v>
      </c>
      <c r="N1251" s="138">
        <v>5.6022999999999996</v>
      </c>
      <c r="O1251" s="138">
        <v>7.5473999999999997</v>
      </c>
      <c r="P1251" s="138">
        <v>7.4767000000000001</v>
      </c>
      <c r="Q1251" s="138">
        <v>7.8041999999999998</v>
      </c>
      <c r="R1251" s="138">
        <v>7.3089000000000004</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34" t="s">
        <v>1013</v>
      </c>
      <c r="B1252" s="134" t="s">
        <v>1027</v>
      </c>
      <c r="C1252" s="134">
        <v>133926</v>
      </c>
      <c r="D1252" s="137">
        <v>44330</v>
      </c>
      <c r="E1252" s="138">
        <v>15.6088</v>
      </c>
      <c r="F1252" s="138">
        <v>3.0405000000000002</v>
      </c>
      <c r="G1252" s="138">
        <v>0.77949999999999997</v>
      </c>
      <c r="H1252" s="138">
        <v>2.2726000000000002</v>
      </c>
      <c r="I1252" s="138">
        <v>2.9096000000000002</v>
      </c>
      <c r="J1252" s="138">
        <v>4.8434999999999997</v>
      </c>
      <c r="K1252" s="138">
        <v>4.7504</v>
      </c>
      <c r="L1252" s="138">
        <v>3.5528</v>
      </c>
      <c r="M1252" s="138">
        <v>4.0961999999999996</v>
      </c>
      <c r="N1252" s="138">
        <v>5.3204000000000002</v>
      </c>
      <c r="O1252" s="138">
        <v>7.2412999999999998</v>
      </c>
      <c r="P1252" s="138">
        <v>7.1483999999999996</v>
      </c>
      <c r="Q1252" s="138">
        <v>7.4661</v>
      </c>
      <c r="R1252" s="138">
        <v>7.0038999999999998</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34" t="s">
        <v>1013</v>
      </c>
      <c r="B1253" s="134" t="s">
        <v>1028</v>
      </c>
      <c r="C1253" s="134">
        <v>140220</v>
      </c>
      <c r="D1253" s="137"/>
      <c r="E1253" s="138"/>
      <c r="F1253" s="138"/>
      <c r="G1253" s="138"/>
      <c r="H1253" s="138"/>
      <c r="I1253" s="138"/>
      <c r="J1253" s="138"/>
      <c r="K1253" s="138"/>
      <c r="L1253" s="138"/>
      <c r="M1253" s="138"/>
      <c r="N1253" s="138"/>
      <c r="O1253" s="138"/>
      <c r="P1253" s="138"/>
      <c r="Q1253" s="138"/>
      <c r="R1253" s="138"/>
      <c r="S1253" s="120" t="s">
        <v>2006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34" t="s">
        <v>1013</v>
      </c>
      <c r="B1254" s="134" t="s">
        <v>1029</v>
      </c>
      <c r="C1254" s="134">
        <v>140207</v>
      </c>
      <c r="D1254" s="137"/>
      <c r="E1254" s="138"/>
      <c r="F1254" s="138"/>
      <c r="G1254" s="138"/>
      <c r="H1254" s="138"/>
      <c r="I1254" s="138"/>
      <c r="J1254" s="138"/>
      <c r="K1254" s="138"/>
      <c r="L1254" s="138"/>
      <c r="M1254" s="138"/>
      <c r="N1254" s="138"/>
      <c r="O1254" s="138"/>
      <c r="P1254" s="138"/>
      <c r="Q1254" s="138"/>
      <c r="R1254" s="138"/>
      <c r="S1254" s="120" t="s">
        <v>2006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34" t="s">
        <v>1013</v>
      </c>
      <c r="B1255" s="134" t="s">
        <v>1934</v>
      </c>
      <c r="C1255" s="134">
        <v>113135</v>
      </c>
      <c r="D1255" s="137">
        <v>44330</v>
      </c>
      <c r="E1255" s="138">
        <v>23.6555</v>
      </c>
      <c r="F1255" s="138">
        <v>10.8073</v>
      </c>
      <c r="G1255" s="138">
        <v>12.4079</v>
      </c>
      <c r="H1255" s="138">
        <v>13.8796</v>
      </c>
      <c r="I1255" s="138">
        <v>13.538</v>
      </c>
      <c r="J1255" s="138">
        <v>16.538900000000002</v>
      </c>
      <c r="K1255" s="138">
        <v>14.0177</v>
      </c>
      <c r="L1255" s="138">
        <v>15.1051</v>
      </c>
      <c r="M1255" s="138">
        <v>14.4925</v>
      </c>
      <c r="N1255" s="138">
        <v>14.2745</v>
      </c>
      <c r="O1255" s="138">
        <v>5.6166</v>
      </c>
      <c r="P1255" s="138">
        <v>6.8761999999999999</v>
      </c>
      <c r="Q1255" s="138">
        <v>8.2921999999999993</v>
      </c>
      <c r="R1255" s="138">
        <v>4.0772000000000004</v>
      </c>
      <c r="S1255" s="120" t="s">
        <v>2006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34" t="s">
        <v>1013</v>
      </c>
      <c r="B1256" s="134" t="s">
        <v>1935</v>
      </c>
      <c r="C1256" s="134">
        <v>118530</v>
      </c>
      <c r="D1256" s="137">
        <v>44330</v>
      </c>
      <c r="E1256" s="138">
        <v>24.295300000000001</v>
      </c>
      <c r="F1256" s="138">
        <v>10.8233</v>
      </c>
      <c r="G1256" s="138">
        <v>12.4321</v>
      </c>
      <c r="H1256" s="138">
        <v>13.879899999999999</v>
      </c>
      <c r="I1256" s="138">
        <v>13.548299999999999</v>
      </c>
      <c r="J1256" s="138">
        <v>16.541599999999999</v>
      </c>
      <c r="K1256" s="138">
        <v>14.1396</v>
      </c>
      <c r="L1256" s="138">
        <v>15.362</v>
      </c>
      <c r="M1256" s="138">
        <v>14.8017</v>
      </c>
      <c r="N1256" s="138">
        <v>14.6172</v>
      </c>
      <c r="O1256" s="138">
        <v>5.9782999999999999</v>
      </c>
      <c r="P1256" s="138">
        <v>7.2394999999999996</v>
      </c>
      <c r="Q1256" s="138">
        <v>8.3285</v>
      </c>
      <c r="R1256" s="138">
        <v>4.4250999999999996</v>
      </c>
      <c r="S1256" s="120" t="s">
        <v>2006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34" t="s">
        <v>1013</v>
      </c>
      <c r="B1257" s="134" t="s">
        <v>1996</v>
      </c>
      <c r="C1257" s="134">
        <v>100503</v>
      </c>
      <c r="D1257" s="137">
        <v>44330</v>
      </c>
      <c r="E1257" s="138">
        <v>43.882238038411302</v>
      </c>
      <c r="F1257" s="138">
        <v>10.8819</v>
      </c>
      <c r="G1257" s="138">
        <v>12.3939</v>
      </c>
      <c r="H1257" s="138">
        <v>13.9002</v>
      </c>
      <c r="I1257" s="138">
        <v>13.550800000000001</v>
      </c>
      <c r="J1257" s="138">
        <v>16.539100000000001</v>
      </c>
      <c r="K1257" s="138">
        <v>14.0205</v>
      </c>
      <c r="L1257" s="138">
        <v>15.107200000000001</v>
      </c>
      <c r="M1257" s="138">
        <v>14.4923</v>
      </c>
      <c r="N1257" s="138">
        <v>14.275499999999999</v>
      </c>
      <c r="O1257" s="138">
        <v>4.3761000000000001</v>
      </c>
      <c r="P1257" s="138">
        <v>5.1071</v>
      </c>
      <c r="Q1257" s="138">
        <v>7.1971999999999996</v>
      </c>
      <c r="R1257" s="138">
        <v>3.2959000000000001</v>
      </c>
      <c r="S1257" s="120" t="s">
        <v>2006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34" t="s">
        <v>1013</v>
      </c>
      <c r="B1258" s="134" t="s">
        <v>1997</v>
      </c>
      <c r="C1258" s="134">
        <v>118528</v>
      </c>
      <c r="D1258" s="137">
        <v>44330</v>
      </c>
      <c r="E1258" s="138">
        <v>17.366921438585699</v>
      </c>
      <c r="F1258" s="138">
        <v>10.6739</v>
      </c>
      <c r="G1258" s="138">
        <v>12.404400000000001</v>
      </c>
      <c r="H1258" s="138">
        <v>13.8911</v>
      </c>
      <c r="I1258" s="138">
        <v>13.531499999999999</v>
      </c>
      <c r="J1258" s="138">
        <v>16.5306</v>
      </c>
      <c r="K1258" s="138">
        <v>14.1365</v>
      </c>
      <c r="L1258" s="138">
        <v>15.360799999999999</v>
      </c>
      <c r="M1258" s="138">
        <v>14.801299999999999</v>
      </c>
      <c r="N1258" s="138">
        <v>14.6165</v>
      </c>
      <c r="O1258" s="138">
        <v>4.7643000000000004</v>
      </c>
      <c r="P1258" s="138">
        <v>5.4993999999999996</v>
      </c>
      <c r="Q1258" s="138">
        <v>6.3596000000000004</v>
      </c>
      <c r="R1258" s="138">
        <v>3.6625000000000001</v>
      </c>
      <c r="S1258" s="120" t="s">
        <v>2006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34" t="s">
        <v>1013</v>
      </c>
      <c r="B1259" s="134" t="s">
        <v>1030</v>
      </c>
      <c r="C1259" s="134">
        <v>147990</v>
      </c>
      <c r="D1259" s="137"/>
      <c r="E1259" s="138"/>
      <c r="F1259" s="138"/>
      <c r="G1259" s="138"/>
      <c r="H1259" s="138"/>
      <c r="I1259" s="138"/>
      <c r="J1259" s="138"/>
      <c r="K1259" s="138"/>
      <c r="L1259" s="138"/>
      <c r="M1259" s="138"/>
      <c r="N1259" s="138"/>
      <c r="O1259" s="138"/>
      <c r="P1259" s="138"/>
      <c r="Q1259" s="138"/>
      <c r="R1259" s="138"/>
      <c r="S1259" s="120" t="s">
        <v>2006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34" t="s">
        <v>1013</v>
      </c>
      <c r="B1260" s="134" t="s">
        <v>1031</v>
      </c>
      <c r="C1260" s="134">
        <v>147991</v>
      </c>
      <c r="D1260" s="137"/>
      <c r="E1260" s="138"/>
      <c r="F1260" s="138"/>
      <c r="G1260" s="138"/>
      <c r="H1260" s="138"/>
      <c r="I1260" s="138"/>
      <c r="J1260" s="138"/>
      <c r="K1260" s="138"/>
      <c r="L1260" s="138"/>
      <c r="M1260" s="138"/>
      <c r="N1260" s="138"/>
      <c r="O1260" s="138"/>
      <c r="P1260" s="138"/>
      <c r="Q1260" s="138"/>
      <c r="R1260" s="138"/>
      <c r="S1260" s="120" t="s">
        <v>2006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34" t="s">
        <v>1013</v>
      </c>
      <c r="B1261" s="134" t="s">
        <v>1936</v>
      </c>
      <c r="C1261" s="134">
        <v>148000</v>
      </c>
      <c r="D1261" s="137"/>
      <c r="E1261" s="138"/>
      <c r="F1261" s="138"/>
      <c r="G1261" s="138"/>
      <c r="H1261" s="138"/>
      <c r="I1261" s="138"/>
      <c r="J1261" s="138"/>
      <c r="K1261" s="138"/>
      <c r="L1261" s="138"/>
      <c r="M1261" s="138"/>
      <c r="N1261" s="138"/>
      <c r="O1261" s="138"/>
      <c r="P1261" s="138"/>
      <c r="Q1261" s="138"/>
      <c r="R1261" s="138"/>
      <c r="S1261" s="120" t="s">
        <v>2006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34" t="s">
        <v>1013</v>
      </c>
      <c r="B1262" s="134" t="s">
        <v>1937</v>
      </c>
      <c r="C1262" s="134">
        <v>147999</v>
      </c>
      <c r="D1262" s="137"/>
      <c r="E1262" s="138"/>
      <c r="F1262" s="138"/>
      <c r="G1262" s="138"/>
      <c r="H1262" s="138"/>
      <c r="I1262" s="138"/>
      <c r="J1262" s="138"/>
      <c r="K1262" s="138"/>
      <c r="L1262" s="138"/>
      <c r="M1262" s="138"/>
      <c r="N1262" s="138"/>
      <c r="O1262" s="138"/>
      <c r="P1262" s="138"/>
      <c r="Q1262" s="138"/>
      <c r="R1262" s="138"/>
      <c r="S1262" s="120" t="s">
        <v>2006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34" t="s">
        <v>1013</v>
      </c>
      <c r="B1263" s="134" t="s">
        <v>1998</v>
      </c>
      <c r="C1263" s="134">
        <v>147995</v>
      </c>
      <c r="D1263" s="137"/>
      <c r="E1263" s="138"/>
      <c r="F1263" s="138"/>
      <c r="G1263" s="138"/>
      <c r="H1263" s="138"/>
      <c r="I1263" s="138"/>
      <c r="J1263" s="138"/>
      <c r="K1263" s="138"/>
      <c r="L1263" s="138"/>
      <c r="M1263" s="138"/>
      <c r="N1263" s="138"/>
      <c r="O1263" s="138"/>
      <c r="P1263" s="138"/>
      <c r="Q1263" s="138"/>
      <c r="R1263" s="138"/>
      <c r="S1263" s="120" t="s">
        <v>2006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34" t="s">
        <v>1013</v>
      </c>
      <c r="B1264" s="134" t="s">
        <v>1999</v>
      </c>
      <c r="C1264" s="134">
        <v>147996</v>
      </c>
      <c r="D1264" s="137"/>
      <c r="E1264" s="138"/>
      <c r="F1264" s="138"/>
      <c r="G1264" s="138"/>
      <c r="H1264" s="138"/>
      <c r="I1264" s="138"/>
      <c r="J1264" s="138"/>
      <c r="K1264" s="138"/>
      <c r="L1264" s="138"/>
      <c r="M1264" s="138"/>
      <c r="N1264" s="138"/>
      <c r="O1264" s="138"/>
      <c r="P1264" s="138"/>
      <c r="Q1264" s="138"/>
      <c r="R1264" s="138"/>
      <c r="S1264" s="120" t="s">
        <v>2006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34" t="s">
        <v>1013</v>
      </c>
      <c r="B1265" s="134" t="s">
        <v>1032</v>
      </c>
      <c r="C1265" s="134">
        <v>102452</v>
      </c>
      <c r="D1265" s="137">
        <v>44330</v>
      </c>
      <c r="E1265" s="138">
        <v>45.2761</v>
      </c>
      <c r="F1265" s="138">
        <v>4.0316999999999998</v>
      </c>
      <c r="G1265" s="138">
        <v>1.1019000000000001</v>
      </c>
      <c r="H1265" s="138">
        <v>3.3765999999999998</v>
      </c>
      <c r="I1265" s="138">
        <v>5.5107999999999997</v>
      </c>
      <c r="J1265" s="138">
        <v>4.7965999999999998</v>
      </c>
      <c r="K1265" s="138">
        <v>3.9018999999999999</v>
      </c>
      <c r="L1265" s="138">
        <v>4.1471999999999998</v>
      </c>
      <c r="M1265" s="138">
        <v>4.9664000000000001</v>
      </c>
      <c r="N1265" s="138">
        <v>7.0419999999999998</v>
      </c>
      <c r="O1265" s="138">
        <v>7.2915000000000001</v>
      </c>
      <c r="P1265" s="138">
        <v>7.1478000000000002</v>
      </c>
      <c r="Q1265" s="138">
        <v>7.2763</v>
      </c>
      <c r="R1265" s="138">
        <v>7.1778000000000004</v>
      </c>
      <c r="S1265" s="120" t="s">
        <v>2006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34" t="s">
        <v>1013</v>
      </c>
      <c r="B1266" s="134" t="s">
        <v>1033</v>
      </c>
      <c r="C1266" s="134">
        <v>118942</v>
      </c>
      <c r="D1266" s="137">
        <v>44330</v>
      </c>
      <c r="E1266" s="138">
        <v>47.890599999999999</v>
      </c>
      <c r="F1266" s="138">
        <v>4.6121999999999996</v>
      </c>
      <c r="G1266" s="138">
        <v>1.677</v>
      </c>
      <c r="H1266" s="138">
        <v>3.9662000000000002</v>
      </c>
      <c r="I1266" s="138">
        <v>6.1115000000000004</v>
      </c>
      <c r="J1266" s="138">
        <v>5.3986000000000001</v>
      </c>
      <c r="K1266" s="138">
        <v>4.5083000000000002</v>
      </c>
      <c r="L1266" s="138">
        <v>4.7603</v>
      </c>
      <c r="M1266" s="138">
        <v>5.5900999999999996</v>
      </c>
      <c r="N1266" s="138">
        <v>7.6866000000000003</v>
      </c>
      <c r="O1266" s="138">
        <v>7.9432999999999998</v>
      </c>
      <c r="P1266" s="138">
        <v>7.8345000000000002</v>
      </c>
      <c r="Q1266" s="138">
        <v>8.2563999999999993</v>
      </c>
      <c r="R1266" s="138">
        <v>7.8217999999999996</v>
      </c>
      <c r="S1266" s="120" t="s">
        <v>2006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34" t="s">
        <v>1013</v>
      </c>
      <c r="B1267" s="134" t="s">
        <v>1034</v>
      </c>
      <c r="C1267" s="134">
        <v>104344</v>
      </c>
      <c r="D1267" s="137">
        <v>44330</v>
      </c>
      <c r="E1267" s="138">
        <v>16.278099999999998</v>
      </c>
      <c r="F1267" s="138">
        <v>3.8127</v>
      </c>
      <c r="G1267" s="138">
        <v>0.82220000000000004</v>
      </c>
      <c r="H1267" s="138">
        <v>1.8265</v>
      </c>
      <c r="I1267" s="138">
        <v>2.6614</v>
      </c>
      <c r="J1267" s="138">
        <v>4.8837999999999999</v>
      </c>
      <c r="K1267" s="138">
        <v>4.7192999999999996</v>
      </c>
      <c r="L1267" s="138">
        <v>3.1675</v>
      </c>
      <c r="M1267" s="138">
        <v>3.8567999999999998</v>
      </c>
      <c r="N1267" s="138">
        <v>13.506600000000001</v>
      </c>
      <c r="O1267" s="138">
        <v>2.0402999999999998</v>
      </c>
      <c r="P1267" s="138">
        <v>3.8342000000000001</v>
      </c>
      <c r="Q1267" s="138">
        <v>3.3974000000000002</v>
      </c>
      <c r="R1267" s="138">
        <v>-0.47689999999999999</v>
      </c>
      <c r="S1267" s="120" t="s">
        <v>2006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34" t="s">
        <v>1013</v>
      </c>
      <c r="B1268" s="134" t="s">
        <v>1035</v>
      </c>
      <c r="C1268" s="134">
        <v>120066</v>
      </c>
      <c r="D1268" s="137">
        <v>44330</v>
      </c>
      <c r="E1268" s="138">
        <v>17.323399999999999</v>
      </c>
      <c r="F1268" s="138">
        <v>4.6364999999999998</v>
      </c>
      <c r="G1268" s="138">
        <v>1.6858</v>
      </c>
      <c r="H1268" s="138">
        <v>2.6501000000000001</v>
      </c>
      <c r="I1268" s="138">
        <v>3.4811999999999999</v>
      </c>
      <c r="J1268" s="138">
        <v>5.7041000000000004</v>
      </c>
      <c r="K1268" s="138">
        <v>5.5515999999999996</v>
      </c>
      <c r="L1268" s="138">
        <v>4.0041000000000002</v>
      </c>
      <c r="M1268" s="138">
        <v>4.7032999999999996</v>
      </c>
      <c r="N1268" s="138">
        <v>14.444100000000001</v>
      </c>
      <c r="O1268" s="138">
        <v>2.8685</v>
      </c>
      <c r="P1268" s="138">
        <v>4.6792999999999996</v>
      </c>
      <c r="Q1268" s="138">
        <v>6.4912000000000001</v>
      </c>
      <c r="R1268" s="138">
        <v>0.3357</v>
      </c>
      <c r="S1268" s="120" t="s">
        <v>2006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34" t="s">
        <v>1013</v>
      </c>
      <c r="B1269" s="134" t="s">
        <v>1036</v>
      </c>
      <c r="C1269" s="134">
        <v>101619</v>
      </c>
      <c r="D1269" s="137">
        <v>44330</v>
      </c>
      <c r="E1269" s="138">
        <v>418.60730000000001</v>
      </c>
      <c r="F1269" s="138">
        <v>1.0682</v>
      </c>
      <c r="G1269" s="138">
        <v>-2.9100000000000001E-2</v>
      </c>
      <c r="H1269" s="138">
        <v>6.6913999999999998</v>
      </c>
      <c r="I1269" s="138">
        <v>5.3171999999999997</v>
      </c>
      <c r="J1269" s="138">
        <v>5.9402999999999997</v>
      </c>
      <c r="K1269" s="138">
        <v>3.2117</v>
      </c>
      <c r="L1269" s="138">
        <v>4.2198000000000002</v>
      </c>
      <c r="M1269" s="138">
        <v>5.0326000000000004</v>
      </c>
      <c r="N1269" s="138">
        <v>7.1978999999999997</v>
      </c>
      <c r="O1269" s="138">
        <v>7.7747999999999999</v>
      </c>
      <c r="P1269" s="138">
        <v>7.6824000000000003</v>
      </c>
      <c r="Q1269" s="138">
        <v>7.9832999999999998</v>
      </c>
      <c r="R1269" s="138">
        <v>7.6214000000000004</v>
      </c>
      <c r="S1269" s="120" t="s">
        <v>2005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34" t="s">
        <v>1013</v>
      </c>
      <c r="B1270" s="134" t="s">
        <v>1037</v>
      </c>
      <c r="C1270" s="134">
        <v>120398</v>
      </c>
      <c r="D1270" s="137">
        <v>44330</v>
      </c>
      <c r="E1270" s="138">
        <v>422.37240000000003</v>
      </c>
      <c r="F1270" s="138">
        <v>1.1797</v>
      </c>
      <c r="G1270" s="138">
        <v>8.0699999999999994E-2</v>
      </c>
      <c r="H1270" s="138">
        <v>6.8023999999999996</v>
      </c>
      <c r="I1270" s="138">
        <v>5.4276999999999997</v>
      </c>
      <c r="J1270" s="138">
        <v>6.0507999999999997</v>
      </c>
      <c r="K1270" s="138">
        <v>3.3228</v>
      </c>
      <c r="L1270" s="138">
        <v>4.3322000000000003</v>
      </c>
      <c r="M1270" s="138">
        <v>5.1467999999999998</v>
      </c>
      <c r="N1270" s="138">
        <v>7.3131000000000004</v>
      </c>
      <c r="O1270" s="138">
        <v>7.9004000000000003</v>
      </c>
      <c r="P1270" s="138">
        <v>7.8143000000000002</v>
      </c>
      <c r="Q1270" s="138">
        <v>8.4329999999999998</v>
      </c>
      <c r="R1270" s="138">
        <v>7.7287999999999997</v>
      </c>
      <c r="S1270" s="120" t="s">
        <v>2005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34" t="s">
        <v>1013</v>
      </c>
      <c r="B1271" s="134" t="s">
        <v>1038</v>
      </c>
      <c r="C1271" s="134">
        <v>118371</v>
      </c>
      <c r="D1271" s="137">
        <v>44330</v>
      </c>
      <c r="E1271" s="138">
        <v>30.8353</v>
      </c>
      <c r="F1271" s="138">
        <v>3.9070999999999998</v>
      </c>
      <c r="G1271" s="138">
        <v>3.2757999999999998</v>
      </c>
      <c r="H1271" s="138">
        <v>2.9779</v>
      </c>
      <c r="I1271" s="138">
        <v>3.7764000000000002</v>
      </c>
      <c r="J1271" s="138">
        <v>5.0754000000000001</v>
      </c>
      <c r="K1271" s="138">
        <v>5.1006999999999998</v>
      </c>
      <c r="L1271" s="138">
        <v>3.8311000000000002</v>
      </c>
      <c r="M1271" s="138">
        <v>4.2546999999999997</v>
      </c>
      <c r="N1271" s="138">
        <v>5.6342999999999996</v>
      </c>
      <c r="O1271" s="138">
        <v>7.4047999999999998</v>
      </c>
      <c r="P1271" s="138">
        <v>7.4402999999999997</v>
      </c>
      <c r="Q1271" s="138">
        <v>8.1854999999999993</v>
      </c>
      <c r="R1271" s="138">
        <v>6.9825999999999997</v>
      </c>
      <c r="S1271" s="120" t="s">
        <v>2006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34" t="s">
        <v>1013</v>
      </c>
      <c r="B1272" s="134" t="s">
        <v>1039</v>
      </c>
      <c r="C1272" s="134">
        <v>108632</v>
      </c>
      <c r="D1272" s="137">
        <v>44330</v>
      </c>
      <c r="E1272" s="138">
        <v>30.411899999999999</v>
      </c>
      <c r="F1272" s="138">
        <v>3.6613000000000002</v>
      </c>
      <c r="G1272" s="138">
        <v>3.0813000000000001</v>
      </c>
      <c r="H1272" s="138">
        <v>2.7791000000000001</v>
      </c>
      <c r="I1272" s="138">
        <v>3.5712000000000002</v>
      </c>
      <c r="J1272" s="138">
        <v>4.8663999999999996</v>
      </c>
      <c r="K1272" s="138">
        <v>4.8913000000000002</v>
      </c>
      <c r="L1272" s="138">
        <v>3.6158000000000001</v>
      </c>
      <c r="M1272" s="138">
        <v>4.0330000000000004</v>
      </c>
      <c r="N1272" s="138">
        <v>5.4058000000000002</v>
      </c>
      <c r="O1272" s="138">
        <v>7.1695000000000002</v>
      </c>
      <c r="P1272" s="138">
        <v>7.2302999999999997</v>
      </c>
      <c r="Q1272" s="138">
        <v>7.5243000000000002</v>
      </c>
      <c r="R1272" s="138">
        <v>6.7549999999999999</v>
      </c>
      <c r="S1272" s="120" t="s">
        <v>2006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34" t="s">
        <v>1013</v>
      </c>
      <c r="B1273" s="134" t="s">
        <v>1040</v>
      </c>
      <c r="C1273" s="134">
        <v>104726</v>
      </c>
      <c r="D1273" s="137">
        <v>44330</v>
      </c>
      <c r="E1273" s="138">
        <v>2982.4776999999999</v>
      </c>
      <c r="F1273" s="138">
        <v>2.6457000000000002</v>
      </c>
      <c r="G1273" s="138">
        <v>1.3268</v>
      </c>
      <c r="H1273" s="138">
        <v>2.7707999999999999</v>
      </c>
      <c r="I1273" s="138">
        <v>3.2461000000000002</v>
      </c>
      <c r="J1273" s="138">
        <v>5.2084000000000001</v>
      </c>
      <c r="K1273" s="138">
        <v>4.9512</v>
      </c>
      <c r="L1273" s="138">
        <v>3.6406000000000001</v>
      </c>
      <c r="M1273" s="138">
        <v>4.1787999999999998</v>
      </c>
      <c r="N1273" s="138">
        <v>5.7579000000000002</v>
      </c>
      <c r="O1273" s="138">
        <v>7.4085000000000001</v>
      </c>
      <c r="P1273" s="138">
        <v>7.2104999999999997</v>
      </c>
      <c r="Q1273" s="138">
        <v>7.9230999999999998</v>
      </c>
      <c r="R1273" s="138">
        <v>7.0359999999999996</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34" t="s">
        <v>1013</v>
      </c>
      <c r="B1274" s="134" t="s">
        <v>1041</v>
      </c>
      <c r="C1274" s="134">
        <v>120570</v>
      </c>
      <c r="D1274" s="137">
        <v>44330</v>
      </c>
      <c r="E1274" s="138">
        <v>3070.5902000000001</v>
      </c>
      <c r="F1274" s="138">
        <v>2.9752000000000001</v>
      </c>
      <c r="G1274" s="138">
        <v>1.6565000000000001</v>
      </c>
      <c r="H1274" s="138">
        <v>3.1009000000000002</v>
      </c>
      <c r="I1274" s="138">
        <v>3.5764</v>
      </c>
      <c r="J1274" s="138">
        <v>5.5400999999999998</v>
      </c>
      <c r="K1274" s="138">
        <v>5.2854000000000001</v>
      </c>
      <c r="L1274" s="138">
        <v>3.9767000000000001</v>
      </c>
      <c r="M1274" s="138">
        <v>4.5183999999999997</v>
      </c>
      <c r="N1274" s="138">
        <v>6.1029</v>
      </c>
      <c r="O1274" s="138">
        <v>7.7393999999999998</v>
      </c>
      <c r="P1274" s="138">
        <v>7.6005000000000003</v>
      </c>
      <c r="Q1274" s="138">
        <v>8.1872000000000007</v>
      </c>
      <c r="R1274" s="138">
        <v>7.37</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34" t="s">
        <v>1013</v>
      </c>
      <c r="B1275" s="134" t="s">
        <v>1042</v>
      </c>
      <c r="C1275" s="134">
        <v>143607</v>
      </c>
      <c r="D1275" s="137">
        <v>44330</v>
      </c>
      <c r="E1275" s="138">
        <v>29.3292</v>
      </c>
      <c r="F1275" s="138">
        <v>1.0579000000000001</v>
      </c>
      <c r="G1275" s="138">
        <v>1.1201000000000001</v>
      </c>
      <c r="H1275" s="138">
        <v>2.1699000000000002</v>
      </c>
      <c r="I1275" s="138">
        <v>2.8298000000000001</v>
      </c>
      <c r="J1275" s="138">
        <v>3.7730999999999999</v>
      </c>
      <c r="K1275" s="138">
        <v>3.7073</v>
      </c>
      <c r="L1275" s="138">
        <v>2.9939</v>
      </c>
      <c r="M1275" s="138">
        <v>3.5202</v>
      </c>
      <c r="N1275" s="138">
        <v>25.58</v>
      </c>
      <c r="O1275" s="138">
        <v>5.6578999999999997</v>
      </c>
      <c r="P1275" s="138">
        <v>6.2472000000000003</v>
      </c>
      <c r="Q1275" s="138">
        <v>7.6273999999999997</v>
      </c>
      <c r="R1275" s="138">
        <v>4.9085000000000001</v>
      </c>
      <c r="S1275" s="120" t="s">
        <v>2006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34" t="s">
        <v>1013</v>
      </c>
      <c r="B1276" s="134" t="s">
        <v>1043</v>
      </c>
      <c r="C1276" s="134">
        <v>143612</v>
      </c>
      <c r="D1276" s="137">
        <v>44330</v>
      </c>
      <c r="E1276" s="138">
        <v>29.6127</v>
      </c>
      <c r="F1276" s="138">
        <v>1.3559000000000001</v>
      </c>
      <c r="G1276" s="138">
        <v>1.3971</v>
      </c>
      <c r="H1276" s="138">
        <v>2.4839000000000002</v>
      </c>
      <c r="I1276" s="138">
        <v>3.1292</v>
      </c>
      <c r="J1276" s="138">
        <v>4.0743</v>
      </c>
      <c r="K1276" s="138">
        <v>4.0096999999999996</v>
      </c>
      <c r="L1276" s="138">
        <v>3.2463000000000002</v>
      </c>
      <c r="M1276" s="138">
        <v>3.7242000000000002</v>
      </c>
      <c r="N1276" s="138">
        <v>25.798400000000001</v>
      </c>
      <c r="O1276" s="138">
        <v>5.7906000000000004</v>
      </c>
      <c r="P1276" s="138">
        <v>6.3795999999999999</v>
      </c>
      <c r="Q1276" s="138">
        <v>7.4063999999999997</v>
      </c>
      <c r="R1276" s="138">
        <v>5.0523999999999996</v>
      </c>
      <c r="S1276" s="120" t="s">
        <v>2006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34" t="s">
        <v>1013</v>
      </c>
      <c r="B1277" s="134" t="s">
        <v>1044</v>
      </c>
      <c r="C1277" s="134">
        <v>133805</v>
      </c>
      <c r="D1277" s="137">
        <v>44330</v>
      </c>
      <c r="E1277" s="138">
        <v>2644.1471000000001</v>
      </c>
      <c r="F1277" s="138">
        <v>2.0583999999999998</v>
      </c>
      <c r="G1277" s="138">
        <v>0.89</v>
      </c>
      <c r="H1277" s="138">
        <v>4.4370000000000003</v>
      </c>
      <c r="I1277" s="138">
        <v>4.0366</v>
      </c>
      <c r="J1277" s="138">
        <v>5.2622999999999998</v>
      </c>
      <c r="K1277" s="138">
        <v>4.4725999999999999</v>
      </c>
      <c r="L1277" s="138">
        <v>3.3919999999999999</v>
      </c>
      <c r="M1277" s="138">
        <v>4.5045000000000002</v>
      </c>
      <c r="N1277" s="138">
        <v>6.7792000000000003</v>
      </c>
      <c r="O1277" s="138">
        <v>7.4238999999999997</v>
      </c>
      <c r="P1277" s="138">
        <v>7.5225</v>
      </c>
      <c r="Q1277" s="138">
        <v>7.6459999999999999</v>
      </c>
      <c r="R1277" s="138">
        <v>7.0910000000000002</v>
      </c>
      <c r="S1277" s="120" t="s">
        <v>2006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34" t="s">
        <v>1013</v>
      </c>
      <c r="B1278" s="134" t="s">
        <v>1045</v>
      </c>
      <c r="C1278" s="134">
        <v>133810</v>
      </c>
      <c r="D1278" s="137">
        <v>44330</v>
      </c>
      <c r="E1278" s="138">
        <v>2793.3407000000002</v>
      </c>
      <c r="F1278" s="138">
        <v>2.8693</v>
      </c>
      <c r="G1278" s="138">
        <v>1.7007000000000001</v>
      </c>
      <c r="H1278" s="138">
        <v>5.2478999999999996</v>
      </c>
      <c r="I1278" s="138">
        <v>4.8460000000000001</v>
      </c>
      <c r="J1278" s="138">
        <v>6.0679999999999996</v>
      </c>
      <c r="K1278" s="138">
        <v>5.2641999999999998</v>
      </c>
      <c r="L1278" s="138">
        <v>4.1858000000000004</v>
      </c>
      <c r="M1278" s="138">
        <v>5.3063000000000002</v>
      </c>
      <c r="N1278" s="138">
        <v>7.5993000000000004</v>
      </c>
      <c r="O1278" s="138">
        <v>8.2362000000000002</v>
      </c>
      <c r="P1278" s="138">
        <v>8.3317999999999994</v>
      </c>
      <c r="Q1278" s="138">
        <v>8.6481999999999992</v>
      </c>
      <c r="R1278" s="138">
        <v>7.9042000000000003</v>
      </c>
      <c r="S1278" s="120" t="s">
        <v>2006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34" t="s">
        <v>1013</v>
      </c>
      <c r="B1279" s="134" t="s">
        <v>1046</v>
      </c>
      <c r="C1279" s="134">
        <v>119809</v>
      </c>
      <c r="D1279" s="137">
        <v>44330</v>
      </c>
      <c r="E1279" s="138">
        <v>23.0243</v>
      </c>
      <c r="F1279" s="138">
        <v>2.6160999999999999</v>
      </c>
      <c r="G1279" s="138">
        <v>0.26419999999999999</v>
      </c>
      <c r="H1279" s="138">
        <v>2.8551000000000002</v>
      </c>
      <c r="I1279" s="138">
        <v>3.7307000000000001</v>
      </c>
      <c r="J1279" s="138">
        <v>5.2104999999999997</v>
      </c>
      <c r="K1279" s="138">
        <v>5.4024999999999999</v>
      </c>
      <c r="L1279" s="138">
        <v>4.2817999999999996</v>
      </c>
      <c r="M1279" s="138">
        <v>5.1250999999999998</v>
      </c>
      <c r="N1279" s="138">
        <v>8.8325999999999993</v>
      </c>
      <c r="O1279" s="138">
        <v>6.5481999999999996</v>
      </c>
      <c r="P1279" s="138">
        <v>7.4131999999999998</v>
      </c>
      <c r="Q1279" s="138">
        <v>8.1317000000000004</v>
      </c>
      <c r="R1279" s="138">
        <v>5.7550999999999997</v>
      </c>
      <c r="S1279" s="120" t="s">
        <v>2006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34" t="s">
        <v>1013</v>
      </c>
      <c r="B1280" s="134" t="s">
        <v>1047</v>
      </c>
      <c r="C1280" s="134">
        <v>118133</v>
      </c>
      <c r="D1280" s="137">
        <v>44330</v>
      </c>
      <c r="E1280" s="138">
        <v>22.293700000000001</v>
      </c>
      <c r="F1280" s="138">
        <v>1.9649000000000001</v>
      </c>
      <c r="G1280" s="138">
        <v>-0.38200000000000001</v>
      </c>
      <c r="H1280" s="138">
        <v>2.1995</v>
      </c>
      <c r="I1280" s="138">
        <v>3.0792999999999999</v>
      </c>
      <c r="J1280" s="138">
        <v>4.5563000000000002</v>
      </c>
      <c r="K1280" s="138">
        <v>4.7441000000000004</v>
      </c>
      <c r="L1280" s="138">
        <v>3.6183999999999998</v>
      </c>
      <c r="M1280" s="138">
        <v>4.4512</v>
      </c>
      <c r="N1280" s="138">
        <v>8.1546000000000003</v>
      </c>
      <c r="O1280" s="138">
        <v>5.9802999999999997</v>
      </c>
      <c r="P1280" s="138">
        <v>6.9100999999999999</v>
      </c>
      <c r="Q1280" s="138">
        <v>7.9744999999999999</v>
      </c>
      <c r="R1280" s="138">
        <v>5.1597</v>
      </c>
      <c r="S1280" s="120" t="s">
        <v>2006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34" t="s">
        <v>1013</v>
      </c>
      <c r="B1281" s="134" t="s">
        <v>1048</v>
      </c>
      <c r="C1281" s="134">
        <v>101830</v>
      </c>
      <c r="D1281" s="137">
        <v>44330</v>
      </c>
      <c r="E1281" s="138">
        <v>31.513000000000002</v>
      </c>
      <c r="F1281" s="138">
        <v>1.7955000000000001</v>
      </c>
      <c r="G1281" s="138">
        <v>2.6646000000000001</v>
      </c>
      <c r="H1281" s="138">
        <v>2.1354000000000002</v>
      </c>
      <c r="I1281" s="138">
        <v>3.0066000000000002</v>
      </c>
      <c r="J1281" s="138">
        <v>4.3929</v>
      </c>
      <c r="K1281" s="138">
        <v>3.9420999999999999</v>
      </c>
      <c r="L1281" s="138">
        <v>4.3930999999999996</v>
      </c>
      <c r="M1281" s="138">
        <v>4.4763999999999999</v>
      </c>
      <c r="N1281" s="138">
        <v>6.6025999999999998</v>
      </c>
      <c r="O1281" s="138">
        <v>5.6647999999999996</v>
      </c>
      <c r="P1281" s="138">
        <v>6.2244999999999999</v>
      </c>
      <c r="Q1281" s="138">
        <v>6.6010999999999997</v>
      </c>
      <c r="R1281" s="138">
        <v>5.1009000000000002</v>
      </c>
      <c r="S1281" s="120" t="s">
        <v>2006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34" t="s">
        <v>1013</v>
      </c>
      <c r="B1282" s="134" t="s">
        <v>1049</v>
      </c>
      <c r="C1282" s="134">
        <v>120315</v>
      </c>
      <c r="D1282" s="137">
        <v>44330</v>
      </c>
      <c r="E1282" s="138">
        <v>33.309899999999999</v>
      </c>
      <c r="F1282" s="138">
        <v>2.3561999999999999</v>
      </c>
      <c r="G1282" s="138">
        <v>3.2517</v>
      </c>
      <c r="H1282" s="138">
        <v>2.6781999999999999</v>
      </c>
      <c r="I1282" s="138">
        <v>3.5503999999999998</v>
      </c>
      <c r="J1282" s="138">
        <v>4.9420000000000002</v>
      </c>
      <c r="K1282" s="138">
        <v>4.4905999999999997</v>
      </c>
      <c r="L1282" s="138">
        <v>4.9439000000000002</v>
      </c>
      <c r="M1282" s="138">
        <v>5.0358999999999998</v>
      </c>
      <c r="N1282" s="138">
        <v>7.1825999999999999</v>
      </c>
      <c r="O1282" s="138">
        <v>6.2138</v>
      </c>
      <c r="P1282" s="138">
        <v>6.8555999999999999</v>
      </c>
      <c r="Q1282" s="138">
        <v>7.7130000000000001</v>
      </c>
      <c r="R1282" s="138">
        <v>5.6563999999999997</v>
      </c>
      <c r="S1282" s="120" t="s">
        <v>2006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34" t="s">
        <v>1013</v>
      </c>
      <c r="B1283" s="134" t="s">
        <v>1050</v>
      </c>
      <c r="C1283" s="134">
        <v>140613</v>
      </c>
      <c r="D1283" s="137">
        <v>44330</v>
      </c>
      <c r="E1283" s="138">
        <v>1352.0120999999999</v>
      </c>
      <c r="F1283" s="138">
        <v>2.3207</v>
      </c>
      <c r="G1283" s="138">
        <v>2.9956</v>
      </c>
      <c r="H1283" s="138">
        <v>4.2976000000000001</v>
      </c>
      <c r="I1283" s="138">
        <v>4.5175999999999998</v>
      </c>
      <c r="J1283" s="138">
        <v>5.3219000000000003</v>
      </c>
      <c r="K1283" s="138">
        <v>5.0484</v>
      </c>
      <c r="L1283" s="138">
        <v>4.0419</v>
      </c>
      <c r="M1283" s="138">
        <v>4.7106000000000003</v>
      </c>
      <c r="N1283" s="138">
        <v>5.9013</v>
      </c>
      <c r="O1283" s="138">
        <v>7.5019</v>
      </c>
      <c r="P1283" s="138"/>
      <c r="Q1283" s="138">
        <v>7.3651999999999997</v>
      </c>
      <c r="R1283" s="138">
        <v>7.0667999999999997</v>
      </c>
      <c r="S1283" s="120" t="s">
        <v>2006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34" t="s">
        <v>1013</v>
      </c>
      <c r="B1284" s="134" t="s">
        <v>1051</v>
      </c>
      <c r="C1284" s="134">
        <v>140620</v>
      </c>
      <c r="D1284" s="137">
        <v>44330</v>
      </c>
      <c r="E1284" s="138">
        <v>1302.2672</v>
      </c>
      <c r="F1284" s="138">
        <v>1.5024</v>
      </c>
      <c r="G1284" s="138">
        <v>2.1743999999999999</v>
      </c>
      <c r="H1284" s="138">
        <v>3.4765999999999999</v>
      </c>
      <c r="I1284" s="138">
        <v>3.6964999999999999</v>
      </c>
      <c r="J1284" s="138">
        <v>4.4981999999999998</v>
      </c>
      <c r="K1284" s="138">
        <v>4.2184999999999997</v>
      </c>
      <c r="L1284" s="138">
        <v>3.2069000000000001</v>
      </c>
      <c r="M1284" s="138">
        <v>3.8643999999999998</v>
      </c>
      <c r="N1284" s="138">
        <v>5.0368000000000004</v>
      </c>
      <c r="O1284" s="138">
        <v>6.6029</v>
      </c>
      <c r="P1284" s="138"/>
      <c r="Q1284" s="138">
        <v>6.4210000000000003</v>
      </c>
      <c r="R1284" s="138">
        <v>6.1985000000000001</v>
      </c>
      <c r="S1284" s="120" t="s">
        <v>2006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34" t="s">
        <v>1013</v>
      </c>
      <c r="B1285" s="134" t="s">
        <v>1052</v>
      </c>
      <c r="C1285" s="134">
        <v>118840</v>
      </c>
      <c r="D1285" s="137">
        <v>44330</v>
      </c>
      <c r="E1285" s="138">
        <v>1901.7565</v>
      </c>
      <c r="F1285" s="138">
        <v>2.0068000000000001</v>
      </c>
      <c r="G1285" s="138">
        <v>0.94120000000000004</v>
      </c>
      <c r="H1285" s="138">
        <v>3.0619000000000001</v>
      </c>
      <c r="I1285" s="138">
        <v>3.7804000000000002</v>
      </c>
      <c r="J1285" s="138">
        <v>4.9554</v>
      </c>
      <c r="K1285" s="138">
        <v>4.9377000000000004</v>
      </c>
      <c r="L1285" s="138">
        <v>3.867</v>
      </c>
      <c r="M1285" s="138">
        <v>4.4869000000000003</v>
      </c>
      <c r="N1285" s="138">
        <v>6.2839</v>
      </c>
      <c r="O1285" s="138">
        <v>6.6798000000000002</v>
      </c>
      <c r="P1285" s="138">
        <v>6.7903000000000002</v>
      </c>
      <c r="Q1285" s="138">
        <v>7.4191000000000003</v>
      </c>
      <c r="R1285" s="138">
        <v>6.0002000000000004</v>
      </c>
      <c r="S1285" s="120" t="s">
        <v>2006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34" t="s">
        <v>1013</v>
      </c>
      <c r="B1286" s="134" t="s">
        <v>1053</v>
      </c>
      <c r="C1286" s="134">
        <v>107705</v>
      </c>
      <c r="D1286" s="137">
        <v>44330</v>
      </c>
      <c r="E1286" s="138">
        <v>1792.0238999999999</v>
      </c>
      <c r="F1286" s="138">
        <v>1.3718999999999999</v>
      </c>
      <c r="G1286" s="138">
        <v>0.30209999999999998</v>
      </c>
      <c r="H1286" s="138">
        <v>2.4188000000000001</v>
      </c>
      <c r="I1286" s="138">
        <v>3.1358000000000001</v>
      </c>
      <c r="J1286" s="138">
        <v>4.3075999999999999</v>
      </c>
      <c r="K1286" s="138">
        <v>4.2671000000000001</v>
      </c>
      <c r="L1286" s="138">
        <v>3.2105000000000001</v>
      </c>
      <c r="M1286" s="138">
        <v>3.8292000000000002</v>
      </c>
      <c r="N1286" s="138">
        <v>5.6243999999999996</v>
      </c>
      <c r="O1286" s="138">
        <v>5.9955999999999996</v>
      </c>
      <c r="P1286" s="138">
        <v>6.0529999999999999</v>
      </c>
      <c r="Q1286" s="138">
        <v>4.5183999999999997</v>
      </c>
      <c r="R1286" s="138">
        <v>5.3372999999999999</v>
      </c>
      <c r="S1286" s="120" t="s">
        <v>2006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34" t="s">
        <v>1013</v>
      </c>
      <c r="B1287" s="134" t="s">
        <v>1054</v>
      </c>
      <c r="C1287" s="134">
        <v>111753</v>
      </c>
      <c r="D1287" s="137">
        <v>44330</v>
      </c>
      <c r="E1287" s="138">
        <v>2943.4412000000002</v>
      </c>
      <c r="F1287" s="138">
        <v>5.0625999999999998</v>
      </c>
      <c r="G1287" s="138">
        <v>5.2919</v>
      </c>
      <c r="H1287" s="138">
        <v>4.8215000000000003</v>
      </c>
      <c r="I1287" s="138">
        <v>4.8452999999999999</v>
      </c>
      <c r="J1287" s="138">
        <v>5.3247</v>
      </c>
      <c r="K1287" s="138">
        <v>5.8529999999999998</v>
      </c>
      <c r="L1287" s="138">
        <v>4.4679000000000002</v>
      </c>
      <c r="M1287" s="138">
        <v>5.0960999999999999</v>
      </c>
      <c r="N1287" s="138">
        <v>6.7355999999999998</v>
      </c>
      <c r="O1287" s="138">
        <v>6.9851999999999999</v>
      </c>
      <c r="P1287" s="138">
        <v>7.0259</v>
      </c>
      <c r="Q1287" s="138">
        <v>7.9214000000000002</v>
      </c>
      <c r="R1287" s="138">
        <v>6.3114999999999997</v>
      </c>
      <c r="S1287" s="120" t="s">
        <v>2006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34" t="s">
        <v>1013</v>
      </c>
      <c r="B1288" s="134" t="s">
        <v>1055</v>
      </c>
      <c r="C1288" s="134">
        <v>118709</v>
      </c>
      <c r="D1288" s="137">
        <v>44330</v>
      </c>
      <c r="E1288" s="138">
        <v>3043.1327999999999</v>
      </c>
      <c r="F1288" s="138">
        <v>5.7523999999999997</v>
      </c>
      <c r="G1288" s="138">
        <v>5.9821</v>
      </c>
      <c r="H1288" s="138">
        <v>5.5119999999999996</v>
      </c>
      <c r="I1288" s="138">
        <v>5.5369999999999999</v>
      </c>
      <c r="J1288" s="138">
        <v>6.0183999999999997</v>
      </c>
      <c r="K1288" s="138">
        <v>6.5537999999999998</v>
      </c>
      <c r="L1288" s="138">
        <v>5.1745999999999999</v>
      </c>
      <c r="M1288" s="138">
        <v>5.8144</v>
      </c>
      <c r="N1288" s="138">
        <v>7.4793000000000003</v>
      </c>
      <c r="O1288" s="138">
        <v>7.5090000000000003</v>
      </c>
      <c r="P1288" s="138">
        <v>7.4775</v>
      </c>
      <c r="Q1288" s="138">
        <v>8.2248999999999999</v>
      </c>
      <c r="R1288" s="138">
        <v>6.9272999999999998</v>
      </c>
      <c r="S1288" s="120" t="s">
        <v>2006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34" t="s">
        <v>1013</v>
      </c>
      <c r="B1289" s="134" t="s">
        <v>1056</v>
      </c>
      <c r="C1289" s="134">
        <v>138423</v>
      </c>
      <c r="D1289" s="137">
        <v>44330</v>
      </c>
      <c r="E1289" s="138">
        <v>23.451499999999999</v>
      </c>
      <c r="F1289" s="138">
        <v>3.9697</v>
      </c>
      <c r="G1289" s="138">
        <v>3.3731</v>
      </c>
      <c r="H1289" s="138">
        <v>3.0924</v>
      </c>
      <c r="I1289" s="138">
        <v>3.7852999999999999</v>
      </c>
      <c r="J1289" s="138">
        <v>4.6492000000000004</v>
      </c>
      <c r="K1289" s="138">
        <v>4.4005999999999998</v>
      </c>
      <c r="L1289" s="138">
        <v>3.84</v>
      </c>
      <c r="M1289" s="138">
        <v>4.4640000000000004</v>
      </c>
      <c r="N1289" s="138">
        <v>2.3069000000000002</v>
      </c>
      <c r="O1289" s="138">
        <v>-0.55210000000000004</v>
      </c>
      <c r="P1289" s="138">
        <v>2.5962000000000001</v>
      </c>
      <c r="Q1289" s="138">
        <v>6.3220000000000001</v>
      </c>
      <c r="R1289" s="138">
        <v>-4.2923999999999998</v>
      </c>
      <c r="S1289" s="120" t="s">
        <v>2006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34" t="s">
        <v>1013</v>
      </c>
      <c r="B1290" s="134" t="s">
        <v>1057</v>
      </c>
      <c r="C1290" s="134">
        <v>138443</v>
      </c>
      <c r="D1290" s="137">
        <v>44330</v>
      </c>
      <c r="E1290" s="138">
        <v>24.686599999999999</v>
      </c>
      <c r="F1290" s="138">
        <v>4.5846</v>
      </c>
      <c r="G1290" s="138">
        <v>4.0427</v>
      </c>
      <c r="H1290" s="138">
        <v>3.7835999999999999</v>
      </c>
      <c r="I1290" s="138">
        <v>4.4644000000000004</v>
      </c>
      <c r="J1290" s="138">
        <v>5.3384</v>
      </c>
      <c r="K1290" s="138">
        <v>5.0925000000000002</v>
      </c>
      <c r="L1290" s="138">
        <v>4.5368000000000004</v>
      </c>
      <c r="M1290" s="138">
        <v>5.1772</v>
      </c>
      <c r="N1290" s="138">
        <v>3.0283000000000002</v>
      </c>
      <c r="O1290" s="138">
        <v>0.16550000000000001</v>
      </c>
      <c r="P1290" s="138">
        <v>3.2763</v>
      </c>
      <c r="Q1290" s="138">
        <v>5.8712999999999997</v>
      </c>
      <c r="R1290" s="138">
        <v>-3.5956000000000001</v>
      </c>
      <c r="S1290" s="120" t="s">
        <v>2006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34" t="s">
        <v>1013</v>
      </c>
      <c r="B1291" s="134" t="s">
        <v>1058</v>
      </c>
      <c r="C1291" s="134">
        <v>102722</v>
      </c>
      <c r="D1291" s="137">
        <v>44330</v>
      </c>
      <c r="E1291" s="138">
        <v>2745.4200999999998</v>
      </c>
      <c r="F1291" s="138">
        <v>0.29780000000000001</v>
      </c>
      <c r="G1291" s="138">
        <v>-0.3377</v>
      </c>
      <c r="H1291" s="138">
        <v>2.2795000000000001</v>
      </c>
      <c r="I1291" s="138">
        <v>3.1438000000000001</v>
      </c>
      <c r="J1291" s="138">
        <v>4.4330999999999996</v>
      </c>
      <c r="K1291" s="138">
        <v>4.3617999999999997</v>
      </c>
      <c r="L1291" s="138">
        <v>3.4618000000000002</v>
      </c>
      <c r="M1291" s="138">
        <v>3.7161</v>
      </c>
      <c r="N1291" s="138">
        <v>10.09</v>
      </c>
      <c r="O1291" s="138">
        <v>-0.47199999999999998</v>
      </c>
      <c r="P1291" s="138">
        <v>2.6703000000000001</v>
      </c>
      <c r="Q1291" s="138">
        <v>6.2441000000000004</v>
      </c>
      <c r="R1291" s="138">
        <v>-3.2795000000000001</v>
      </c>
      <c r="S1291" s="120" t="s">
        <v>2006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34" t="s">
        <v>1013</v>
      </c>
      <c r="B1292" s="134" t="s">
        <v>1059</v>
      </c>
      <c r="C1292" s="134">
        <v>119448</v>
      </c>
      <c r="D1292" s="137">
        <v>44330</v>
      </c>
      <c r="E1292" s="138">
        <v>2862.7746999999999</v>
      </c>
      <c r="F1292" s="138">
        <v>0.62919999999999998</v>
      </c>
      <c r="G1292" s="138">
        <v>-5.4999999999999997E-3</v>
      </c>
      <c r="H1292" s="138">
        <v>2.6110000000000002</v>
      </c>
      <c r="I1292" s="138">
        <v>3.4742999999999999</v>
      </c>
      <c r="J1292" s="138">
        <v>4.7645999999999997</v>
      </c>
      <c r="K1292" s="138">
        <v>4.7262000000000004</v>
      </c>
      <c r="L1292" s="138">
        <v>3.8153999999999999</v>
      </c>
      <c r="M1292" s="138">
        <v>4.0659000000000001</v>
      </c>
      <c r="N1292" s="138">
        <v>10.4338</v>
      </c>
      <c r="O1292" s="138">
        <v>-0.186</v>
      </c>
      <c r="P1292" s="138">
        <v>3.0152000000000001</v>
      </c>
      <c r="Q1292" s="138">
        <v>5.5288000000000004</v>
      </c>
      <c r="R1292" s="138">
        <v>-3.0432000000000001</v>
      </c>
      <c r="S1292" s="120" t="s">
        <v>2006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34" t="s">
        <v>1013</v>
      </c>
      <c r="B1293" s="134" t="s">
        <v>1060</v>
      </c>
      <c r="C1293" s="134">
        <v>106212</v>
      </c>
      <c r="D1293" s="137">
        <v>44330</v>
      </c>
      <c r="E1293" s="138">
        <v>2763.2545</v>
      </c>
      <c r="F1293" s="138">
        <v>2.8687999999999998</v>
      </c>
      <c r="G1293" s="138">
        <v>2.3675000000000002</v>
      </c>
      <c r="H1293" s="138">
        <v>2.4864000000000002</v>
      </c>
      <c r="I1293" s="138">
        <v>3.0586000000000002</v>
      </c>
      <c r="J1293" s="138">
        <v>3.9304000000000001</v>
      </c>
      <c r="K1293" s="138">
        <v>3.5507</v>
      </c>
      <c r="L1293" s="138">
        <v>3.1484000000000001</v>
      </c>
      <c r="M1293" s="138">
        <v>3.7515999999999998</v>
      </c>
      <c r="N1293" s="138">
        <v>5.0225</v>
      </c>
      <c r="O1293" s="138">
        <v>7.0250000000000004</v>
      </c>
      <c r="P1293" s="138">
        <v>7.0384000000000002</v>
      </c>
      <c r="Q1293" s="138">
        <v>7.6369999999999996</v>
      </c>
      <c r="R1293" s="138">
        <v>6.5156999999999998</v>
      </c>
      <c r="S1293" s="120" t="s">
        <v>2006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34" t="s">
        <v>1013</v>
      </c>
      <c r="B1294" s="134" t="s">
        <v>1061</v>
      </c>
      <c r="C1294" s="134">
        <v>119812</v>
      </c>
      <c r="D1294" s="137">
        <v>44330</v>
      </c>
      <c r="E1294" s="138">
        <v>2810.7368999999999</v>
      </c>
      <c r="F1294" s="138">
        <v>3.4296000000000002</v>
      </c>
      <c r="G1294" s="138">
        <v>2.9277000000000002</v>
      </c>
      <c r="H1294" s="138">
        <v>3.0464000000000002</v>
      </c>
      <c r="I1294" s="138">
        <v>3.6194000000000002</v>
      </c>
      <c r="J1294" s="138">
        <v>4.4927999999999999</v>
      </c>
      <c r="K1294" s="138">
        <v>4.1017000000000001</v>
      </c>
      <c r="L1294" s="138">
        <v>3.669</v>
      </c>
      <c r="M1294" s="138">
        <v>4.3354999999999997</v>
      </c>
      <c r="N1294" s="138">
        <v>5.6421000000000001</v>
      </c>
      <c r="O1294" s="138">
        <v>7.4686000000000003</v>
      </c>
      <c r="P1294" s="138">
        <v>7.3506999999999998</v>
      </c>
      <c r="Q1294" s="138">
        <v>8.0061</v>
      </c>
      <c r="R1294" s="138">
        <v>7.1148999999999996</v>
      </c>
      <c r="S1294" s="120" t="s">
        <v>2006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34" t="s">
        <v>1013</v>
      </c>
      <c r="B1295" s="134" t="s">
        <v>1062</v>
      </c>
      <c r="C1295" s="134">
        <v>119680</v>
      </c>
      <c r="D1295" s="137">
        <v>44330</v>
      </c>
      <c r="E1295" s="138">
        <v>27.2577</v>
      </c>
      <c r="F1295" s="138">
        <v>1.9419</v>
      </c>
      <c r="G1295" s="138">
        <v>2.8574000000000002</v>
      </c>
      <c r="H1295" s="138">
        <v>3.0817000000000001</v>
      </c>
      <c r="I1295" s="138">
        <v>3.5821000000000001</v>
      </c>
      <c r="J1295" s="138">
        <v>4.6722999999999999</v>
      </c>
      <c r="K1295" s="138">
        <v>4.5103</v>
      </c>
      <c r="L1295" s="138">
        <v>3.7711999999999999</v>
      </c>
      <c r="M1295" s="138">
        <v>4.0796000000000001</v>
      </c>
      <c r="N1295" s="138">
        <v>5.3331999999999997</v>
      </c>
      <c r="O1295" s="138">
        <v>3.6164999999999998</v>
      </c>
      <c r="P1295" s="138">
        <v>5.1685999999999996</v>
      </c>
      <c r="Q1295" s="138">
        <v>6.8582000000000001</v>
      </c>
      <c r="R1295" s="138">
        <v>1.4218</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34" t="s">
        <v>1013</v>
      </c>
      <c r="B1296" s="134" t="s">
        <v>1063</v>
      </c>
      <c r="C1296" s="134">
        <v>105563</v>
      </c>
      <c r="D1296" s="137">
        <v>44330</v>
      </c>
      <c r="E1296" s="138">
        <v>26.086200000000002</v>
      </c>
      <c r="F1296" s="138">
        <v>1.2594000000000001</v>
      </c>
      <c r="G1296" s="138">
        <v>2.1924999999999999</v>
      </c>
      <c r="H1296" s="138">
        <v>2.3997000000000002</v>
      </c>
      <c r="I1296" s="138">
        <v>2.8614999999999999</v>
      </c>
      <c r="J1296" s="138">
        <v>3.9708999999999999</v>
      </c>
      <c r="K1296" s="138">
        <v>3.6869000000000001</v>
      </c>
      <c r="L1296" s="138">
        <v>3.0636000000000001</v>
      </c>
      <c r="M1296" s="138">
        <v>3.4317000000000002</v>
      </c>
      <c r="N1296" s="138">
        <v>4.7092000000000001</v>
      </c>
      <c r="O1296" s="138">
        <v>3.0518000000000001</v>
      </c>
      <c r="P1296" s="138">
        <v>4.5519999999999996</v>
      </c>
      <c r="Q1296" s="138">
        <v>7.0529999999999999</v>
      </c>
      <c r="R1296" s="138">
        <v>0.89370000000000005</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34" t="s">
        <v>1013</v>
      </c>
      <c r="B1297" s="134" t="s">
        <v>1064</v>
      </c>
      <c r="C1297" s="134">
        <v>103159</v>
      </c>
      <c r="D1297" s="137">
        <v>44330</v>
      </c>
      <c r="E1297" s="138">
        <v>3093.1608999999999</v>
      </c>
      <c r="F1297" s="138">
        <v>2.3420999999999998</v>
      </c>
      <c r="G1297" s="138">
        <v>2.1583000000000001</v>
      </c>
      <c r="H1297" s="138">
        <v>2.5903999999999998</v>
      </c>
      <c r="I1297" s="138">
        <v>3.4535999999999998</v>
      </c>
      <c r="J1297" s="138">
        <v>5.2885999999999997</v>
      </c>
      <c r="K1297" s="138">
        <v>4.8985000000000003</v>
      </c>
      <c r="L1297" s="138">
        <v>3.6977000000000002</v>
      </c>
      <c r="M1297" s="138">
        <v>4.5224000000000002</v>
      </c>
      <c r="N1297" s="138">
        <v>5.9776999999999996</v>
      </c>
      <c r="O1297" s="138">
        <v>5.3106999999999998</v>
      </c>
      <c r="P1297" s="138">
        <v>6.0921000000000003</v>
      </c>
      <c r="Q1297" s="138">
        <v>7.4592999999999998</v>
      </c>
      <c r="R1297" s="138">
        <v>4.0411999999999999</v>
      </c>
      <c r="S1297" s="120" t="s">
        <v>2006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34" t="s">
        <v>1013</v>
      </c>
      <c r="B1298" s="134" t="s">
        <v>1065</v>
      </c>
      <c r="C1298" s="134">
        <v>147399</v>
      </c>
      <c r="D1298" s="137">
        <v>44330</v>
      </c>
      <c r="E1298" s="138">
        <v>31.121600000000001</v>
      </c>
      <c r="F1298" s="138">
        <v>0</v>
      </c>
      <c r="G1298" s="138">
        <v>0</v>
      </c>
      <c r="H1298" s="138">
        <v>0</v>
      </c>
      <c r="I1298" s="138">
        <v>0</v>
      </c>
      <c r="J1298" s="138">
        <v>0</v>
      </c>
      <c r="K1298" s="138">
        <v>0</v>
      </c>
      <c r="L1298" s="138">
        <v>0</v>
      </c>
      <c r="M1298" s="138">
        <v>-0.217</v>
      </c>
      <c r="N1298" s="138">
        <v>-7.0202999999999998</v>
      </c>
      <c r="O1298" s="138"/>
      <c r="P1298" s="138"/>
      <c r="Q1298" s="138">
        <v>-18.6327</v>
      </c>
      <c r="R1298" s="138"/>
      <c r="S1298" s="120" t="s">
        <v>2006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34" t="s">
        <v>1013</v>
      </c>
      <c r="B1299" s="134" t="s">
        <v>1066</v>
      </c>
      <c r="C1299" s="134">
        <v>119863</v>
      </c>
      <c r="D1299" s="137">
        <v>44330</v>
      </c>
      <c r="E1299" s="138">
        <v>3138.3325</v>
      </c>
      <c r="F1299" s="138">
        <v>2.5771000000000002</v>
      </c>
      <c r="G1299" s="138">
        <v>2.3820000000000001</v>
      </c>
      <c r="H1299" s="138">
        <v>2.8052999999999999</v>
      </c>
      <c r="I1299" s="138">
        <v>3.6044999999999998</v>
      </c>
      <c r="J1299" s="138">
        <v>5.4267000000000003</v>
      </c>
      <c r="K1299" s="138">
        <v>5.1177999999999999</v>
      </c>
      <c r="L1299" s="138">
        <v>3.9102999999999999</v>
      </c>
      <c r="M1299" s="138">
        <v>4.7249999999999996</v>
      </c>
      <c r="N1299" s="138">
        <v>6.1797000000000004</v>
      </c>
      <c r="O1299" s="138">
        <v>5.5052000000000003</v>
      </c>
      <c r="P1299" s="138">
        <v>6.2964000000000002</v>
      </c>
      <c r="Q1299" s="138">
        <v>7.4420999999999999</v>
      </c>
      <c r="R1299" s="138">
        <v>4.2286000000000001</v>
      </c>
      <c r="S1299" s="120" t="s">
        <v>2006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34" t="s">
        <v>1013</v>
      </c>
      <c r="B1300" s="134" t="s">
        <v>1067</v>
      </c>
      <c r="C1300" s="134">
        <v>147396</v>
      </c>
      <c r="D1300" s="137">
        <v>44330</v>
      </c>
      <c r="E1300" s="138">
        <v>31.466999999999999</v>
      </c>
      <c r="F1300" s="138">
        <v>0</v>
      </c>
      <c r="G1300" s="138">
        <v>0</v>
      </c>
      <c r="H1300" s="138">
        <v>0</v>
      </c>
      <c r="I1300" s="138">
        <v>0</v>
      </c>
      <c r="J1300" s="138">
        <v>0</v>
      </c>
      <c r="K1300" s="138">
        <v>0</v>
      </c>
      <c r="L1300" s="138">
        <v>0</v>
      </c>
      <c r="M1300" s="138">
        <v>-0.2172</v>
      </c>
      <c r="N1300" s="138">
        <v>-7.0204000000000004</v>
      </c>
      <c r="O1300" s="138"/>
      <c r="P1300" s="138"/>
      <c r="Q1300" s="138">
        <v>-18.6343</v>
      </c>
      <c r="R1300" s="138"/>
      <c r="S1300" s="120" t="s">
        <v>2006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34" t="s">
        <v>1013</v>
      </c>
      <c r="B1301" s="134" t="s">
        <v>1068</v>
      </c>
      <c r="C1301" s="134">
        <v>120735</v>
      </c>
      <c r="D1301" s="137">
        <v>44330</v>
      </c>
      <c r="E1301" s="138">
        <v>2659.9951999999998</v>
      </c>
      <c r="F1301" s="138">
        <v>0.47749999999999998</v>
      </c>
      <c r="G1301" s="138">
        <v>1.3865000000000001</v>
      </c>
      <c r="H1301" s="138">
        <v>2.7273999999999998</v>
      </c>
      <c r="I1301" s="138">
        <v>3.5038</v>
      </c>
      <c r="J1301" s="138">
        <v>4.718</v>
      </c>
      <c r="K1301" s="138">
        <v>4.8597000000000001</v>
      </c>
      <c r="L1301" s="138">
        <v>3.7886000000000002</v>
      </c>
      <c r="M1301" s="138">
        <v>4.3457999999999997</v>
      </c>
      <c r="N1301" s="138">
        <v>5.7511999999999999</v>
      </c>
      <c r="O1301" s="138">
        <v>3.1147999999999998</v>
      </c>
      <c r="P1301" s="138">
        <v>4.8872999999999998</v>
      </c>
      <c r="Q1301" s="138">
        <v>6.6565000000000003</v>
      </c>
      <c r="R1301" s="138">
        <v>0.9204</v>
      </c>
      <c r="S1301" s="120" t="s">
        <v>2006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34" t="s">
        <v>1013</v>
      </c>
      <c r="B1302" s="134" t="s">
        <v>1069</v>
      </c>
      <c r="C1302" s="134">
        <v>102544</v>
      </c>
      <c r="D1302" s="137">
        <v>44330</v>
      </c>
      <c r="E1302" s="138">
        <v>2630.1305000000002</v>
      </c>
      <c r="F1302" s="138">
        <v>0.38719999999999999</v>
      </c>
      <c r="G1302" s="138">
        <v>1.2963</v>
      </c>
      <c r="H1302" s="138">
        <v>2.6371000000000002</v>
      </c>
      <c r="I1302" s="138">
        <v>3.4136000000000002</v>
      </c>
      <c r="J1302" s="138">
        <v>4.6275000000000004</v>
      </c>
      <c r="K1302" s="138">
        <v>4.7752999999999997</v>
      </c>
      <c r="L1302" s="138">
        <v>3.7084000000000001</v>
      </c>
      <c r="M1302" s="138">
        <v>4.2675000000000001</v>
      </c>
      <c r="N1302" s="138">
        <v>5.6695000000000002</v>
      </c>
      <c r="O1302" s="138">
        <v>2.9967999999999999</v>
      </c>
      <c r="P1302" s="138">
        <v>4.7530000000000001</v>
      </c>
      <c r="Q1302" s="138">
        <v>7.1154999999999999</v>
      </c>
      <c r="R1302" s="138">
        <v>0.82509999999999994</v>
      </c>
      <c r="S1302" s="120" t="s">
        <v>2006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39" t="s">
        <v>27</v>
      </c>
      <c r="B1303" s="134"/>
      <c r="C1303" s="134"/>
      <c r="D1303" s="134"/>
      <c r="E1303" s="134"/>
      <c r="F1303" s="140">
        <v>3.2616537037037032</v>
      </c>
      <c r="G1303" s="140">
        <v>2.9942962962962953</v>
      </c>
      <c r="H1303" s="140">
        <v>3.9440111111111111</v>
      </c>
      <c r="I1303" s="140">
        <v>4.3661000000000012</v>
      </c>
      <c r="J1303" s="140">
        <v>5.5948018518518516</v>
      </c>
      <c r="K1303" s="140">
        <v>5.2968592592592589</v>
      </c>
      <c r="L1303" s="140">
        <v>4.7807611111111115</v>
      </c>
      <c r="M1303" s="140">
        <v>5.2344648148148156</v>
      </c>
      <c r="N1303" s="140">
        <v>8.1759481481481497</v>
      </c>
      <c r="O1303" s="140">
        <v>5.2540384615384621</v>
      </c>
      <c r="P1303" s="140">
        <v>6.0623560000000021</v>
      </c>
      <c r="Q1303" s="140">
        <v>6.2562240740740718</v>
      </c>
      <c r="R1303" s="140">
        <v>4.055761538461538</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39" t="s">
        <v>408</v>
      </c>
      <c r="B1304" s="134"/>
      <c r="C1304" s="134"/>
      <c r="D1304" s="134"/>
      <c r="E1304" s="134"/>
      <c r="F1304" s="140">
        <v>2.75725</v>
      </c>
      <c r="G1304" s="140">
        <v>2.16635</v>
      </c>
      <c r="H1304" s="140">
        <v>2.9165000000000001</v>
      </c>
      <c r="I1304" s="140">
        <v>3.57925</v>
      </c>
      <c r="J1304" s="140">
        <v>4.9487000000000005</v>
      </c>
      <c r="K1304" s="140">
        <v>4.8387500000000001</v>
      </c>
      <c r="L1304" s="140">
        <v>3.8312499999999998</v>
      </c>
      <c r="M1304" s="140">
        <v>4.4816500000000001</v>
      </c>
      <c r="N1304" s="140">
        <v>6.3310499999999994</v>
      </c>
      <c r="O1304" s="140">
        <v>6.6413500000000001</v>
      </c>
      <c r="P1304" s="140">
        <v>6.90625</v>
      </c>
      <c r="Q1304" s="140">
        <v>7.4952000000000005</v>
      </c>
      <c r="R1304" s="140">
        <v>6.0993500000000003</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8"/>
      <c r="B1305" s="128"/>
      <c r="C1305" s="128"/>
      <c r="D1305" s="130"/>
      <c r="E1305" s="131"/>
      <c r="F1305" s="131"/>
      <c r="G1305" s="131"/>
      <c r="H1305" s="131"/>
      <c r="I1305" s="131"/>
      <c r="J1305" s="131"/>
      <c r="K1305" s="131"/>
      <c r="L1305" s="131"/>
      <c r="M1305" s="131"/>
      <c r="N1305" s="131"/>
      <c r="O1305" s="131"/>
      <c r="P1305" s="131"/>
      <c r="Q1305" s="131"/>
      <c r="R1305" s="131"/>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36" t="s">
        <v>1070</v>
      </c>
      <c r="B1306" s="136"/>
      <c r="C1306" s="136"/>
      <c r="D1306" s="136"/>
      <c r="E1306" s="136"/>
      <c r="F1306" s="136"/>
      <c r="G1306" s="136"/>
      <c r="H1306" s="136"/>
      <c r="I1306" s="136"/>
      <c r="J1306" s="136"/>
      <c r="K1306" s="136"/>
      <c r="L1306" s="136"/>
      <c r="M1306" s="136"/>
      <c r="N1306" s="136"/>
      <c r="O1306" s="136"/>
      <c r="P1306" s="136"/>
      <c r="Q1306" s="136"/>
      <c r="R1306" s="136"/>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34" t="s">
        <v>1071</v>
      </c>
      <c r="B1307" s="134" t="s">
        <v>1072</v>
      </c>
      <c r="C1307" s="134">
        <v>119539</v>
      </c>
      <c r="D1307" s="137">
        <v>44330</v>
      </c>
      <c r="E1307" s="138">
        <v>25.752600000000001</v>
      </c>
      <c r="F1307" s="138">
        <v>1.8427</v>
      </c>
      <c r="G1307" s="138">
        <v>1.2284999999999999</v>
      </c>
      <c r="H1307" s="138">
        <v>4.3163</v>
      </c>
      <c r="I1307" s="138">
        <v>5.702</v>
      </c>
      <c r="J1307" s="138">
        <v>6.9650999999999996</v>
      </c>
      <c r="K1307" s="138">
        <v>12.7799</v>
      </c>
      <c r="L1307" s="138">
        <v>14.7339</v>
      </c>
      <c r="M1307" s="138">
        <v>11.2485</v>
      </c>
      <c r="N1307" s="138">
        <v>17.4663</v>
      </c>
      <c r="O1307" s="138">
        <v>4.2428999999999997</v>
      </c>
      <c r="P1307" s="138">
        <v>6.0023999999999997</v>
      </c>
      <c r="Q1307" s="138">
        <v>8.0637000000000008</v>
      </c>
      <c r="R1307" s="138">
        <v>4.1002000000000001</v>
      </c>
      <c r="S1307" s="120" t="s">
        <v>2008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34" t="s">
        <v>1071</v>
      </c>
      <c r="B1308" s="134" t="s">
        <v>1073</v>
      </c>
      <c r="C1308" s="134">
        <v>111803</v>
      </c>
      <c r="D1308" s="137">
        <v>44330</v>
      </c>
      <c r="E1308" s="138">
        <v>24.383299999999998</v>
      </c>
      <c r="F1308" s="138">
        <v>1.2725</v>
      </c>
      <c r="G1308" s="138">
        <v>0.64870000000000005</v>
      </c>
      <c r="H1308" s="138">
        <v>3.7664</v>
      </c>
      <c r="I1308" s="138">
        <v>5.1424000000000003</v>
      </c>
      <c r="J1308" s="138">
        <v>6.5016999999999996</v>
      </c>
      <c r="K1308" s="138">
        <v>12.4086</v>
      </c>
      <c r="L1308" s="138">
        <v>14.2461</v>
      </c>
      <c r="M1308" s="138">
        <v>10.638</v>
      </c>
      <c r="N1308" s="138">
        <v>16.714500000000001</v>
      </c>
      <c r="O1308" s="138">
        <v>3.5333999999999999</v>
      </c>
      <c r="P1308" s="138">
        <v>5.2470999999999997</v>
      </c>
      <c r="Q1308" s="138">
        <v>7.6147999999999998</v>
      </c>
      <c r="R1308" s="138">
        <v>3.4190999999999998</v>
      </c>
      <c r="S1308" s="120" t="s">
        <v>2008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34" t="s">
        <v>1071</v>
      </c>
      <c r="B1309" s="134" t="s">
        <v>1074</v>
      </c>
      <c r="C1309" s="134">
        <v>147816</v>
      </c>
      <c r="D1309" s="137">
        <v>44330</v>
      </c>
      <c r="E1309" s="138">
        <v>1.3931</v>
      </c>
      <c r="F1309" s="138">
        <v>0</v>
      </c>
      <c r="G1309" s="138">
        <v>0</v>
      </c>
      <c r="H1309" s="138">
        <v>0</v>
      </c>
      <c r="I1309" s="138">
        <v>0</v>
      </c>
      <c r="J1309" s="138">
        <v>0</v>
      </c>
      <c r="K1309" s="138">
        <v>0</v>
      </c>
      <c r="L1309" s="138">
        <v>0</v>
      </c>
      <c r="M1309" s="138">
        <v>0</v>
      </c>
      <c r="N1309" s="138">
        <v>0</v>
      </c>
      <c r="O1309" s="138"/>
      <c r="P1309" s="138"/>
      <c r="Q1309" s="138">
        <v>-16.998899999999999</v>
      </c>
      <c r="R1309" s="138"/>
      <c r="S1309" s="120" t="s">
        <v>2008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34" t="s">
        <v>1071</v>
      </c>
      <c r="B1310" s="134" t="s">
        <v>1075</v>
      </c>
      <c r="C1310" s="134">
        <v>147820</v>
      </c>
      <c r="D1310" s="137">
        <v>44330</v>
      </c>
      <c r="E1310" s="138">
        <v>1.3322000000000001</v>
      </c>
      <c r="F1310" s="138">
        <v>0</v>
      </c>
      <c r="G1310" s="138">
        <v>0</v>
      </c>
      <c r="H1310" s="138">
        <v>0</v>
      </c>
      <c r="I1310" s="138">
        <v>0</v>
      </c>
      <c r="J1310" s="138">
        <v>0</v>
      </c>
      <c r="K1310" s="138">
        <v>0</v>
      </c>
      <c r="L1310" s="138">
        <v>0</v>
      </c>
      <c r="M1310" s="138">
        <v>0</v>
      </c>
      <c r="N1310" s="138">
        <v>0</v>
      </c>
      <c r="O1310" s="138"/>
      <c r="P1310" s="138"/>
      <c r="Q1310" s="138">
        <v>-17.001000000000001</v>
      </c>
      <c r="R1310" s="138"/>
      <c r="S1310" s="120" t="s">
        <v>2008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34" t="s">
        <v>1071</v>
      </c>
      <c r="B1311" s="134" t="s">
        <v>1076</v>
      </c>
      <c r="C1311" s="134">
        <v>120475</v>
      </c>
      <c r="D1311" s="137">
        <v>44330</v>
      </c>
      <c r="E1311" s="138">
        <v>22.820799999999998</v>
      </c>
      <c r="F1311" s="138">
        <v>-0.39979999999999999</v>
      </c>
      <c r="G1311" s="138">
        <v>0</v>
      </c>
      <c r="H1311" s="138">
        <v>4.0932000000000004</v>
      </c>
      <c r="I1311" s="138">
        <v>7.3437000000000001</v>
      </c>
      <c r="J1311" s="138">
        <v>9.4339999999999993</v>
      </c>
      <c r="K1311" s="138">
        <v>7.9641000000000002</v>
      </c>
      <c r="L1311" s="138">
        <v>6.5082000000000004</v>
      </c>
      <c r="M1311" s="138">
        <v>8.1997</v>
      </c>
      <c r="N1311" s="138">
        <v>9.9374000000000002</v>
      </c>
      <c r="O1311" s="138">
        <v>8.8149999999999995</v>
      </c>
      <c r="P1311" s="138">
        <v>8.9281000000000006</v>
      </c>
      <c r="Q1311" s="138">
        <v>9.2974999999999994</v>
      </c>
      <c r="R1311" s="138">
        <v>8.8427000000000007</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34" t="s">
        <v>1071</v>
      </c>
      <c r="B1312" s="134" t="s">
        <v>1077</v>
      </c>
      <c r="C1312" s="134">
        <v>116894</v>
      </c>
      <c r="D1312" s="137">
        <v>44330</v>
      </c>
      <c r="E1312" s="138">
        <v>21.356100000000001</v>
      </c>
      <c r="F1312" s="138">
        <v>-1.1109</v>
      </c>
      <c r="G1312" s="138">
        <v>-0.74060000000000004</v>
      </c>
      <c r="H1312" s="138">
        <v>3.3715999999999999</v>
      </c>
      <c r="I1312" s="138">
        <v>6.6212999999999997</v>
      </c>
      <c r="J1312" s="138">
        <v>8.7185000000000006</v>
      </c>
      <c r="K1312" s="138">
        <v>7.2447999999999997</v>
      </c>
      <c r="L1312" s="138">
        <v>5.7784000000000004</v>
      </c>
      <c r="M1312" s="138">
        <v>7.4486999999999997</v>
      </c>
      <c r="N1312" s="138">
        <v>9.1640999999999995</v>
      </c>
      <c r="O1312" s="138">
        <v>8.0817999999999994</v>
      </c>
      <c r="P1312" s="138">
        <v>8.2037999999999993</v>
      </c>
      <c r="Q1312" s="138">
        <v>8.6614000000000004</v>
      </c>
      <c r="R1312" s="138">
        <v>8.0945</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34" t="s">
        <v>1071</v>
      </c>
      <c r="B1313" s="134" t="s">
        <v>1078</v>
      </c>
      <c r="C1313" s="134">
        <v>127304</v>
      </c>
      <c r="D1313" s="137">
        <v>44330</v>
      </c>
      <c r="E1313" s="138">
        <v>15.0025</v>
      </c>
      <c r="F1313" s="138">
        <v>-16.286100000000001</v>
      </c>
      <c r="G1313" s="138">
        <v>-3.4862000000000002</v>
      </c>
      <c r="H1313" s="138">
        <v>-2.3971</v>
      </c>
      <c r="I1313" s="138">
        <v>4.2122999999999999</v>
      </c>
      <c r="J1313" s="138">
        <v>7.6307999999999998</v>
      </c>
      <c r="K1313" s="138">
        <v>5.1970000000000001</v>
      </c>
      <c r="L1313" s="138">
        <v>2.1455000000000002</v>
      </c>
      <c r="M1313" s="138">
        <v>3.6962000000000002</v>
      </c>
      <c r="N1313" s="138">
        <v>4.78</v>
      </c>
      <c r="O1313" s="138">
        <v>2.8993000000000002</v>
      </c>
      <c r="P1313" s="138">
        <v>4.2770999999999999</v>
      </c>
      <c r="Q1313" s="138">
        <v>5.7888000000000002</v>
      </c>
      <c r="R1313" s="138">
        <v>2.1846999999999999</v>
      </c>
      <c r="S1313" s="120" t="s">
        <v>2008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34" t="s">
        <v>1071</v>
      </c>
      <c r="B1314" s="134" t="s">
        <v>1079</v>
      </c>
      <c r="C1314" s="134">
        <v>127305</v>
      </c>
      <c r="D1314" s="137">
        <v>44330</v>
      </c>
      <c r="E1314" s="138">
        <v>15.8127</v>
      </c>
      <c r="F1314" s="138">
        <v>-15.6828</v>
      </c>
      <c r="G1314" s="138">
        <v>-2.9230999999999998</v>
      </c>
      <c r="H1314" s="138">
        <v>-1.8129999999999999</v>
      </c>
      <c r="I1314" s="138">
        <v>4.7901999999999996</v>
      </c>
      <c r="J1314" s="138">
        <v>8.2171000000000003</v>
      </c>
      <c r="K1314" s="138">
        <v>5.7869999999999999</v>
      </c>
      <c r="L1314" s="138">
        <v>2.7343999999999999</v>
      </c>
      <c r="M1314" s="138">
        <v>4.2466999999999997</v>
      </c>
      <c r="N1314" s="138">
        <v>5.3175999999999997</v>
      </c>
      <c r="O1314" s="138">
        <v>3.5327000000000002</v>
      </c>
      <c r="P1314" s="138">
        <v>4.9732000000000003</v>
      </c>
      <c r="Q1314" s="138">
        <v>6.5644</v>
      </c>
      <c r="R1314" s="138">
        <v>2.7526999999999999</v>
      </c>
      <c r="S1314" s="120" t="s">
        <v>2008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34" t="s">
        <v>1071</v>
      </c>
      <c r="B1315" s="134" t="s">
        <v>1080</v>
      </c>
      <c r="C1315" s="134">
        <v>118924</v>
      </c>
      <c r="D1315" s="137">
        <v>44330</v>
      </c>
      <c r="E1315" s="138">
        <v>67.108000000000004</v>
      </c>
      <c r="F1315" s="138">
        <v>-0.24479999999999999</v>
      </c>
      <c r="G1315" s="138">
        <v>1.7406999999999999</v>
      </c>
      <c r="H1315" s="138">
        <v>3.1099000000000001</v>
      </c>
      <c r="I1315" s="138">
        <v>9.4357000000000006</v>
      </c>
      <c r="J1315" s="138">
        <v>4.9898999999999996</v>
      </c>
      <c r="K1315" s="138">
        <v>6.7366999999999999</v>
      </c>
      <c r="L1315" s="138">
        <v>4.4115000000000002</v>
      </c>
      <c r="M1315" s="138">
        <v>5.0991999999999997</v>
      </c>
      <c r="N1315" s="138">
        <v>7.2149999999999999</v>
      </c>
      <c r="O1315" s="138">
        <v>5.7744999999999997</v>
      </c>
      <c r="P1315" s="138">
        <v>6.7739000000000003</v>
      </c>
      <c r="Q1315" s="138">
        <v>7.5308999999999999</v>
      </c>
      <c r="R1315" s="138">
        <v>5.8852000000000002</v>
      </c>
      <c r="S1315" s="120" t="s">
        <v>2008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34" t="s">
        <v>1071</v>
      </c>
      <c r="B1316" s="134" t="s">
        <v>1081</v>
      </c>
      <c r="C1316" s="134">
        <v>100078</v>
      </c>
      <c r="D1316" s="137">
        <v>44330</v>
      </c>
      <c r="E1316" s="138">
        <v>64.129499999999993</v>
      </c>
      <c r="F1316" s="138">
        <v>-0.65449999999999997</v>
      </c>
      <c r="G1316" s="138">
        <v>1.3472</v>
      </c>
      <c r="H1316" s="138">
        <v>2.7090000000000001</v>
      </c>
      <c r="I1316" s="138">
        <v>9.0320999999999998</v>
      </c>
      <c r="J1316" s="138">
        <v>4.5876999999999999</v>
      </c>
      <c r="K1316" s="138">
        <v>6.3251999999999997</v>
      </c>
      <c r="L1316" s="138">
        <v>4.0086000000000004</v>
      </c>
      <c r="M1316" s="138">
        <v>4.7118000000000002</v>
      </c>
      <c r="N1316" s="138">
        <v>6.8204000000000002</v>
      </c>
      <c r="O1316" s="138">
        <v>5.343</v>
      </c>
      <c r="P1316" s="138">
        <v>6.2861000000000002</v>
      </c>
      <c r="Q1316" s="138">
        <v>8.0306999999999995</v>
      </c>
      <c r="R1316" s="138">
        <v>5.4649999999999999</v>
      </c>
      <c r="S1316" s="120" t="s">
        <v>2008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34" t="s">
        <v>1071</v>
      </c>
      <c r="B1317" s="134" t="s">
        <v>1938</v>
      </c>
      <c r="C1317" s="134"/>
      <c r="D1317" s="137">
        <v>44330</v>
      </c>
      <c r="E1317" s="138">
        <v>64.129499999999993</v>
      </c>
      <c r="F1317" s="138">
        <v>-0.65449999999999997</v>
      </c>
      <c r="G1317" s="138">
        <v>1.3472</v>
      </c>
      <c r="H1317" s="138">
        <v>2.7090000000000001</v>
      </c>
      <c r="I1317" s="138">
        <v>9.0320999999999998</v>
      </c>
      <c r="J1317" s="138">
        <v>4.5876999999999999</v>
      </c>
      <c r="K1317" s="138">
        <v>6.3251999999999997</v>
      </c>
      <c r="L1317" s="138">
        <v>4.0086000000000004</v>
      </c>
      <c r="M1317" s="138">
        <v>4.7118000000000002</v>
      </c>
      <c r="N1317" s="138">
        <v>6.8204000000000002</v>
      </c>
      <c r="O1317" s="138">
        <v>5.343</v>
      </c>
      <c r="P1317" s="138">
        <v>6.2861000000000002</v>
      </c>
      <c r="Q1317" s="138">
        <v>8.0306999999999995</v>
      </c>
      <c r="R1317" s="138">
        <v>5.4649999999999999</v>
      </c>
      <c r="S1317" s="120" t="s">
        <v>2008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34" t="s">
        <v>1071</v>
      </c>
      <c r="B1318" s="134" t="s">
        <v>1082</v>
      </c>
      <c r="C1318" s="134">
        <v>147962</v>
      </c>
      <c r="D1318" s="137"/>
      <c r="E1318" s="138"/>
      <c r="F1318" s="138"/>
      <c r="G1318" s="138"/>
      <c r="H1318" s="138"/>
      <c r="I1318" s="138"/>
      <c r="J1318" s="138"/>
      <c r="K1318" s="138"/>
      <c r="L1318" s="138"/>
      <c r="M1318" s="138"/>
      <c r="N1318" s="138"/>
      <c r="O1318" s="138"/>
      <c r="P1318" s="138"/>
      <c r="Q1318" s="138"/>
      <c r="R1318" s="138"/>
      <c r="S1318" s="120" t="s">
        <v>2008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34" t="s">
        <v>1071</v>
      </c>
      <c r="B1319" s="134" t="s">
        <v>1083</v>
      </c>
      <c r="C1319" s="134">
        <v>147963</v>
      </c>
      <c r="D1319" s="137"/>
      <c r="E1319" s="138"/>
      <c r="F1319" s="138"/>
      <c r="G1319" s="138"/>
      <c r="H1319" s="138"/>
      <c r="I1319" s="138"/>
      <c r="J1319" s="138"/>
      <c r="K1319" s="138"/>
      <c r="L1319" s="138"/>
      <c r="M1319" s="138"/>
      <c r="N1319" s="138"/>
      <c r="O1319" s="138"/>
      <c r="P1319" s="138"/>
      <c r="Q1319" s="138"/>
      <c r="R1319" s="138"/>
      <c r="S1319" s="120" t="s">
        <v>2008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34" t="s">
        <v>1071</v>
      </c>
      <c r="B1320" s="134" t="s">
        <v>1833</v>
      </c>
      <c r="C1320" s="134">
        <v>147968</v>
      </c>
      <c r="D1320" s="137"/>
      <c r="E1320" s="138"/>
      <c r="F1320" s="138"/>
      <c r="G1320" s="138"/>
      <c r="H1320" s="138"/>
      <c r="I1320" s="138"/>
      <c r="J1320" s="138"/>
      <c r="K1320" s="138"/>
      <c r="L1320" s="138"/>
      <c r="M1320" s="138"/>
      <c r="N1320" s="138"/>
      <c r="O1320" s="138"/>
      <c r="P1320" s="138"/>
      <c r="Q1320" s="138"/>
      <c r="R1320" s="138"/>
      <c r="S1320" s="120" t="s">
        <v>2008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34" t="s">
        <v>1071</v>
      </c>
      <c r="B1321" s="134" t="s">
        <v>1834</v>
      </c>
      <c r="C1321" s="134">
        <v>147966</v>
      </c>
      <c r="D1321" s="137"/>
      <c r="E1321" s="138"/>
      <c r="F1321" s="138"/>
      <c r="G1321" s="138"/>
      <c r="H1321" s="138"/>
      <c r="I1321" s="138"/>
      <c r="J1321" s="138"/>
      <c r="K1321" s="138"/>
      <c r="L1321" s="138"/>
      <c r="M1321" s="138"/>
      <c r="N1321" s="138"/>
      <c r="O1321" s="138"/>
      <c r="P1321" s="138"/>
      <c r="Q1321" s="138"/>
      <c r="R1321" s="138"/>
      <c r="S1321" s="120" t="s">
        <v>2008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34" t="s">
        <v>1071</v>
      </c>
      <c r="B1322" s="134" t="s">
        <v>1084</v>
      </c>
      <c r="C1322" s="134">
        <v>112304</v>
      </c>
      <c r="D1322" s="137">
        <v>44330</v>
      </c>
      <c r="E1322" s="138">
        <v>23.394400000000001</v>
      </c>
      <c r="F1322" s="138">
        <v>4.9160000000000004</v>
      </c>
      <c r="G1322" s="138">
        <v>2.9131</v>
      </c>
      <c r="H1322" s="138">
        <v>12.7803</v>
      </c>
      <c r="I1322" s="138">
        <v>8.0935000000000006</v>
      </c>
      <c r="J1322" s="138">
        <v>12.0867</v>
      </c>
      <c r="K1322" s="138">
        <v>20.982800000000001</v>
      </c>
      <c r="L1322" s="138">
        <v>20.707599999999999</v>
      </c>
      <c r="M1322" s="138">
        <v>15.0007</v>
      </c>
      <c r="N1322" s="138">
        <v>11.018599999999999</v>
      </c>
      <c r="O1322" s="138">
        <v>4.2198000000000002</v>
      </c>
      <c r="P1322" s="138">
        <v>6.0928000000000004</v>
      </c>
      <c r="Q1322" s="138">
        <v>7.7191000000000001</v>
      </c>
      <c r="R1322" s="138">
        <v>2.6309</v>
      </c>
      <c r="S1322" s="120" t="s">
        <v>2008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34" t="s">
        <v>1071</v>
      </c>
      <c r="B1323" s="134" t="s">
        <v>1085</v>
      </c>
      <c r="C1323" s="134">
        <v>118554</v>
      </c>
      <c r="D1323" s="137">
        <v>44330</v>
      </c>
      <c r="E1323" s="138">
        <v>24.935199999999998</v>
      </c>
      <c r="F1323" s="138">
        <v>4.9050000000000002</v>
      </c>
      <c r="G1323" s="138">
        <v>2.9283000000000001</v>
      </c>
      <c r="H1323" s="138">
        <v>12.7872</v>
      </c>
      <c r="I1323" s="138">
        <v>8.0968</v>
      </c>
      <c r="J1323" s="138">
        <v>12.088699999999999</v>
      </c>
      <c r="K1323" s="138">
        <v>21.243099999999998</v>
      </c>
      <c r="L1323" s="138">
        <v>21.219799999999999</v>
      </c>
      <c r="M1323" s="138">
        <v>15.597799999999999</v>
      </c>
      <c r="N1323" s="138">
        <v>11.6553</v>
      </c>
      <c r="O1323" s="138">
        <v>4.9763999999999999</v>
      </c>
      <c r="P1323" s="138">
        <v>6.8489000000000004</v>
      </c>
      <c r="Q1323" s="138">
        <v>8.1224000000000007</v>
      </c>
      <c r="R1323" s="138">
        <v>3.3433000000000002</v>
      </c>
      <c r="S1323" s="120" t="s">
        <v>2008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34" t="s">
        <v>1071</v>
      </c>
      <c r="B1324" s="134" t="s">
        <v>1086</v>
      </c>
      <c r="C1324" s="134">
        <v>101989</v>
      </c>
      <c r="D1324" s="137">
        <v>44330</v>
      </c>
      <c r="E1324" s="138">
        <v>43.916200000000003</v>
      </c>
      <c r="F1324" s="138">
        <v>4.4892000000000003</v>
      </c>
      <c r="G1324" s="138">
        <v>2.5215999999999998</v>
      </c>
      <c r="H1324" s="138">
        <v>8.0149000000000008</v>
      </c>
      <c r="I1324" s="138">
        <v>12.994400000000001</v>
      </c>
      <c r="J1324" s="138">
        <v>9.5067000000000004</v>
      </c>
      <c r="K1324" s="138">
        <v>7.7569999999999997</v>
      </c>
      <c r="L1324" s="138">
        <v>5.4675000000000002</v>
      </c>
      <c r="M1324" s="138">
        <v>7.6955999999999998</v>
      </c>
      <c r="N1324" s="138">
        <v>9.8611000000000004</v>
      </c>
      <c r="O1324" s="138">
        <v>8.3414999999999999</v>
      </c>
      <c r="P1324" s="138">
        <v>7.9276</v>
      </c>
      <c r="Q1324" s="138">
        <v>7.9771999999999998</v>
      </c>
      <c r="R1324" s="138">
        <v>8.9316999999999993</v>
      </c>
      <c r="S1324" s="120" t="s">
        <v>2006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34" t="s">
        <v>1071</v>
      </c>
      <c r="B1325" s="134" t="s">
        <v>1087</v>
      </c>
      <c r="C1325" s="134">
        <v>119081</v>
      </c>
      <c r="D1325" s="137">
        <v>44330</v>
      </c>
      <c r="E1325" s="138">
        <v>46.308900000000001</v>
      </c>
      <c r="F1325" s="138">
        <v>5.3217999999999996</v>
      </c>
      <c r="G1325" s="138">
        <v>3.3639000000000001</v>
      </c>
      <c r="H1325" s="138">
        <v>8.8425999999999991</v>
      </c>
      <c r="I1325" s="138">
        <v>13.821099999999999</v>
      </c>
      <c r="J1325" s="138">
        <v>10.3393</v>
      </c>
      <c r="K1325" s="138">
        <v>8.5912000000000006</v>
      </c>
      <c r="L1325" s="138">
        <v>6.3076999999999996</v>
      </c>
      <c r="M1325" s="138">
        <v>8.5728000000000009</v>
      </c>
      <c r="N1325" s="138">
        <v>10.770099999999999</v>
      </c>
      <c r="O1325" s="138">
        <v>9.2192000000000007</v>
      </c>
      <c r="P1325" s="138">
        <v>8.7199000000000009</v>
      </c>
      <c r="Q1325" s="138">
        <v>8.9038000000000004</v>
      </c>
      <c r="R1325" s="138">
        <v>9.8179999999999996</v>
      </c>
      <c r="S1325" s="120" t="s">
        <v>2006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34" t="s">
        <v>1071</v>
      </c>
      <c r="B1326" s="134" t="s">
        <v>1088</v>
      </c>
      <c r="C1326" s="134">
        <v>102741</v>
      </c>
      <c r="D1326" s="137">
        <v>44330</v>
      </c>
      <c r="E1326" s="138">
        <v>34.3919</v>
      </c>
      <c r="F1326" s="138">
        <v>5.2549000000000001</v>
      </c>
      <c r="G1326" s="138">
        <v>6.0523999999999996</v>
      </c>
      <c r="H1326" s="138">
        <v>9.4169999999999998</v>
      </c>
      <c r="I1326" s="138">
        <v>10.664</v>
      </c>
      <c r="J1326" s="138">
        <v>10.033799999999999</v>
      </c>
      <c r="K1326" s="138">
        <v>9.4459</v>
      </c>
      <c r="L1326" s="138">
        <v>6.0789</v>
      </c>
      <c r="M1326" s="138">
        <v>8.3994999999999997</v>
      </c>
      <c r="N1326" s="138">
        <v>10.8169</v>
      </c>
      <c r="O1326" s="138">
        <v>8.4903999999999993</v>
      </c>
      <c r="P1326" s="138">
        <v>8.0572999999999997</v>
      </c>
      <c r="Q1326" s="138">
        <v>7.6908000000000003</v>
      </c>
      <c r="R1326" s="138">
        <v>9.8411000000000008</v>
      </c>
      <c r="S1326" s="120" t="s">
        <v>2005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34" t="s">
        <v>1071</v>
      </c>
      <c r="B1327" s="134" t="s">
        <v>1089</v>
      </c>
      <c r="C1327" s="134">
        <v>120670</v>
      </c>
      <c r="D1327" s="137">
        <v>44330</v>
      </c>
      <c r="E1327" s="138">
        <v>36.751600000000003</v>
      </c>
      <c r="F1327" s="138">
        <v>5.9112</v>
      </c>
      <c r="G1327" s="138">
        <v>6.7241</v>
      </c>
      <c r="H1327" s="138">
        <v>10.0787</v>
      </c>
      <c r="I1327" s="138">
        <v>11.3284</v>
      </c>
      <c r="J1327" s="138">
        <v>10.6982</v>
      </c>
      <c r="K1327" s="138">
        <v>10.1791</v>
      </c>
      <c r="L1327" s="138">
        <v>6.8387000000000002</v>
      </c>
      <c r="M1327" s="138">
        <v>9.1542999999999992</v>
      </c>
      <c r="N1327" s="138">
        <v>11.5825</v>
      </c>
      <c r="O1327" s="138">
        <v>9.2251999999999992</v>
      </c>
      <c r="P1327" s="138">
        <v>8.8914000000000009</v>
      </c>
      <c r="Q1327" s="138">
        <v>9.2048000000000005</v>
      </c>
      <c r="R1327" s="138">
        <v>10.539899999999999</v>
      </c>
      <c r="S1327" s="120" t="s">
        <v>2005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34" t="s">
        <v>1071</v>
      </c>
      <c r="B1328" s="134" t="s">
        <v>1090</v>
      </c>
      <c r="C1328" s="134">
        <v>118401</v>
      </c>
      <c r="D1328" s="137">
        <v>44330</v>
      </c>
      <c r="E1328" s="138">
        <v>39.116799999999998</v>
      </c>
      <c r="F1328" s="138">
        <v>-5.2705000000000002</v>
      </c>
      <c r="G1328" s="138">
        <v>0.311</v>
      </c>
      <c r="H1328" s="138">
        <v>1.4934000000000001</v>
      </c>
      <c r="I1328" s="138">
        <v>7.4192</v>
      </c>
      <c r="J1328" s="138">
        <v>10.0961</v>
      </c>
      <c r="K1328" s="138">
        <v>5.4090999999999996</v>
      </c>
      <c r="L1328" s="138">
        <v>2.9355000000000002</v>
      </c>
      <c r="M1328" s="138">
        <v>4.6026999999999996</v>
      </c>
      <c r="N1328" s="138">
        <v>6.6158000000000001</v>
      </c>
      <c r="O1328" s="138">
        <v>9.1388999999999996</v>
      </c>
      <c r="P1328" s="138">
        <v>8.3277999999999999</v>
      </c>
      <c r="Q1328" s="138">
        <v>8.5604999999999993</v>
      </c>
      <c r="R1328" s="138">
        <v>9.3640000000000008</v>
      </c>
      <c r="S1328" s="120" t="s">
        <v>2006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34" t="s">
        <v>1071</v>
      </c>
      <c r="B1329" s="134" t="s">
        <v>1091</v>
      </c>
      <c r="C1329" s="134">
        <v>108728</v>
      </c>
      <c r="D1329" s="137">
        <v>44330</v>
      </c>
      <c r="E1329" s="138">
        <v>36.961100000000002</v>
      </c>
      <c r="F1329" s="138">
        <v>-5.9725999999999999</v>
      </c>
      <c r="G1329" s="138">
        <v>-0.36209999999999998</v>
      </c>
      <c r="H1329" s="138">
        <v>0.80430000000000001</v>
      </c>
      <c r="I1329" s="138">
        <v>6.7183000000000002</v>
      </c>
      <c r="J1329" s="138">
        <v>9.3933999999999997</v>
      </c>
      <c r="K1329" s="138">
        <v>4.7112999999999996</v>
      </c>
      <c r="L1329" s="138">
        <v>2.2463000000000002</v>
      </c>
      <c r="M1329" s="138">
        <v>3.9039000000000001</v>
      </c>
      <c r="N1329" s="138">
        <v>5.8978000000000002</v>
      </c>
      <c r="O1329" s="138">
        <v>8.4204000000000008</v>
      </c>
      <c r="P1329" s="138">
        <v>7.6204999999999998</v>
      </c>
      <c r="Q1329" s="138">
        <v>7.5928000000000004</v>
      </c>
      <c r="R1329" s="138">
        <v>8.6365999999999996</v>
      </c>
      <c r="S1329" s="120" t="s">
        <v>2006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34" t="s">
        <v>1071</v>
      </c>
      <c r="B1330" s="134" t="s">
        <v>1092</v>
      </c>
      <c r="C1330" s="134">
        <v>121153</v>
      </c>
      <c r="D1330" s="137"/>
      <c r="E1330" s="138"/>
      <c r="F1330" s="138"/>
      <c r="G1330" s="138"/>
      <c r="H1330" s="138"/>
      <c r="I1330" s="138"/>
      <c r="J1330" s="138"/>
      <c r="K1330" s="138"/>
      <c r="L1330" s="138"/>
      <c r="M1330" s="138"/>
      <c r="N1330" s="138"/>
      <c r="O1330" s="138"/>
      <c r="P1330" s="138"/>
      <c r="Q1330" s="138"/>
      <c r="R1330" s="138"/>
      <c r="S1330" s="120" t="s">
        <v>2005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34" t="s">
        <v>1071</v>
      </c>
      <c r="B1331" s="134" t="s">
        <v>1093</v>
      </c>
      <c r="C1331" s="134">
        <v>121158</v>
      </c>
      <c r="D1331" s="137"/>
      <c r="E1331" s="138"/>
      <c r="F1331" s="138"/>
      <c r="G1331" s="138"/>
      <c r="H1331" s="138"/>
      <c r="I1331" s="138"/>
      <c r="J1331" s="138"/>
      <c r="K1331" s="138"/>
      <c r="L1331" s="138"/>
      <c r="M1331" s="138"/>
      <c r="N1331" s="138"/>
      <c r="O1331" s="138"/>
      <c r="P1331" s="138"/>
      <c r="Q1331" s="138"/>
      <c r="R1331" s="138"/>
      <c r="S1331" s="120" t="s">
        <v>2005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34" t="s">
        <v>1071</v>
      </c>
      <c r="B1332" s="134" t="s">
        <v>1094</v>
      </c>
      <c r="C1332" s="134">
        <v>128009</v>
      </c>
      <c r="D1332" s="137">
        <v>44330</v>
      </c>
      <c r="E1332" s="138">
        <v>17.5411</v>
      </c>
      <c r="F1332" s="138">
        <v>-0.41620000000000001</v>
      </c>
      <c r="G1332" s="138">
        <v>-3.883</v>
      </c>
      <c r="H1332" s="138">
        <v>2.2006999999999999</v>
      </c>
      <c r="I1332" s="138">
        <v>8.9184999999999999</v>
      </c>
      <c r="J1332" s="138">
        <v>7.1650999999999998</v>
      </c>
      <c r="K1332" s="138">
        <v>6.7733999999999996</v>
      </c>
      <c r="L1332" s="138">
        <v>3.8214999999999999</v>
      </c>
      <c r="M1332" s="138">
        <v>7.1174999999999997</v>
      </c>
      <c r="N1332" s="138">
        <v>9.7773000000000003</v>
      </c>
      <c r="O1332" s="138">
        <v>6.8456000000000001</v>
      </c>
      <c r="P1332" s="138">
        <v>7.1825999999999999</v>
      </c>
      <c r="Q1332" s="138">
        <v>8.1727000000000007</v>
      </c>
      <c r="R1332" s="138">
        <v>6.9673999999999996</v>
      </c>
      <c r="S1332" s="120" t="s">
        <v>2008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34" t="s">
        <v>1071</v>
      </c>
      <c r="B1333" s="134" t="s">
        <v>1095</v>
      </c>
      <c r="C1333" s="134">
        <v>128006</v>
      </c>
      <c r="D1333" s="137">
        <v>44330</v>
      </c>
      <c r="E1333" s="138">
        <v>18.705500000000001</v>
      </c>
      <c r="F1333" s="138">
        <v>0.39029999999999998</v>
      </c>
      <c r="G1333" s="138">
        <v>-2.9912999999999998</v>
      </c>
      <c r="H1333" s="138">
        <v>3.0960000000000001</v>
      </c>
      <c r="I1333" s="138">
        <v>9.8353000000000002</v>
      </c>
      <c r="J1333" s="138">
        <v>8.0938999999999997</v>
      </c>
      <c r="K1333" s="138">
        <v>7.6615000000000002</v>
      </c>
      <c r="L1333" s="138">
        <v>4.8029999999999999</v>
      </c>
      <c r="M1333" s="138">
        <v>8.1296999999999997</v>
      </c>
      <c r="N1333" s="138">
        <v>10.8408</v>
      </c>
      <c r="O1333" s="138">
        <v>7.7568999999999999</v>
      </c>
      <c r="P1333" s="138">
        <v>8.1194000000000006</v>
      </c>
      <c r="Q1333" s="138">
        <v>9.1488999999999994</v>
      </c>
      <c r="R1333" s="138">
        <v>7.9256000000000002</v>
      </c>
      <c r="S1333" s="120" t="s">
        <v>2008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34" t="s">
        <v>1071</v>
      </c>
      <c r="B1334" s="134" t="s">
        <v>1096</v>
      </c>
      <c r="C1334" s="134">
        <v>133604</v>
      </c>
      <c r="D1334" s="137">
        <v>44330</v>
      </c>
      <c r="E1334" s="138">
        <v>16.8537</v>
      </c>
      <c r="F1334" s="138">
        <v>-0.64970000000000006</v>
      </c>
      <c r="G1334" s="138">
        <v>1.3717999999999999</v>
      </c>
      <c r="H1334" s="138">
        <v>1.9807999999999999</v>
      </c>
      <c r="I1334" s="138">
        <v>7.3997999999999999</v>
      </c>
      <c r="J1334" s="138">
        <v>7.6649000000000003</v>
      </c>
      <c r="K1334" s="138">
        <v>7.9610000000000003</v>
      </c>
      <c r="L1334" s="138">
        <v>7.2651000000000003</v>
      </c>
      <c r="M1334" s="138">
        <v>9.9528999999999996</v>
      </c>
      <c r="N1334" s="138">
        <v>12.3108</v>
      </c>
      <c r="O1334" s="138">
        <v>8.3099000000000007</v>
      </c>
      <c r="P1334" s="138">
        <v>8.2010000000000005</v>
      </c>
      <c r="Q1334" s="138">
        <v>8.6638999999999999</v>
      </c>
      <c r="R1334" s="138">
        <v>9.4466000000000001</v>
      </c>
      <c r="S1334" s="120" t="s">
        <v>2008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34" t="s">
        <v>1071</v>
      </c>
      <c r="B1335" s="134" t="s">
        <v>1097</v>
      </c>
      <c r="C1335" s="134">
        <v>133607</v>
      </c>
      <c r="D1335" s="137">
        <v>44330</v>
      </c>
      <c r="E1335" s="138">
        <v>15.946199999999999</v>
      </c>
      <c r="F1335" s="138">
        <v>-1.6021000000000001</v>
      </c>
      <c r="G1335" s="138">
        <v>0.45779999999999998</v>
      </c>
      <c r="H1335" s="138">
        <v>1.0792999999999999</v>
      </c>
      <c r="I1335" s="138">
        <v>6.5069999999999997</v>
      </c>
      <c r="J1335" s="138">
        <v>6.7637</v>
      </c>
      <c r="K1335" s="138">
        <v>7.0437000000000003</v>
      </c>
      <c r="L1335" s="138">
        <v>6.2896999999999998</v>
      </c>
      <c r="M1335" s="138">
        <v>8.9300999999999995</v>
      </c>
      <c r="N1335" s="138">
        <v>11.2575</v>
      </c>
      <c r="O1335" s="138">
        <v>7.3440000000000003</v>
      </c>
      <c r="P1335" s="138">
        <v>7.2412999999999998</v>
      </c>
      <c r="Q1335" s="138">
        <v>7.7107000000000001</v>
      </c>
      <c r="R1335" s="138">
        <v>8.4522999999999993</v>
      </c>
      <c r="S1335" s="120" t="s">
        <v>2008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34" t="s">
        <v>1071</v>
      </c>
      <c r="B1336" s="134" t="s">
        <v>1098</v>
      </c>
      <c r="C1336" s="134">
        <v>130037</v>
      </c>
      <c r="D1336" s="137">
        <v>44330</v>
      </c>
      <c r="E1336" s="138">
        <v>10.7905</v>
      </c>
      <c r="F1336" s="138">
        <v>21.674399999999999</v>
      </c>
      <c r="G1336" s="138">
        <v>11.9636</v>
      </c>
      <c r="H1336" s="138">
        <v>9.5854999999999997</v>
      </c>
      <c r="I1336" s="138">
        <v>7.3658000000000001</v>
      </c>
      <c r="J1336" s="138">
        <v>6.9233000000000002</v>
      </c>
      <c r="K1336" s="138">
        <v>5.7805</v>
      </c>
      <c r="L1336" s="138">
        <v>5.1078000000000001</v>
      </c>
      <c r="M1336" s="138">
        <v>3.6335999999999999</v>
      </c>
      <c r="N1336" s="138">
        <v>3.3108</v>
      </c>
      <c r="O1336" s="138">
        <v>-8.2019000000000002</v>
      </c>
      <c r="P1336" s="138">
        <v>-2.0861000000000001</v>
      </c>
      <c r="Q1336" s="138">
        <v>1.1107</v>
      </c>
      <c r="R1336" s="138">
        <v>-12.962199999999999</v>
      </c>
      <c r="S1336" s="120" t="s">
        <v>2008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34" t="s">
        <v>1071</v>
      </c>
      <c r="B1337" s="134" t="s">
        <v>1099</v>
      </c>
      <c r="C1337" s="134">
        <v>130050</v>
      </c>
      <c r="D1337" s="137">
        <v>44330</v>
      </c>
      <c r="E1337" s="138">
        <v>11.425700000000001</v>
      </c>
      <c r="F1337" s="138">
        <v>22.229199999999999</v>
      </c>
      <c r="G1337" s="138">
        <v>12.578200000000001</v>
      </c>
      <c r="H1337" s="138">
        <v>10.1052</v>
      </c>
      <c r="I1337" s="138">
        <v>7.9191000000000003</v>
      </c>
      <c r="J1337" s="138">
        <v>7.476</v>
      </c>
      <c r="K1337" s="138">
        <v>6.3403</v>
      </c>
      <c r="L1337" s="138">
        <v>5.6727999999999996</v>
      </c>
      <c r="M1337" s="138">
        <v>4.2000999999999999</v>
      </c>
      <c r="N1337" s="138">
        <v>3.8813</v>
      </c>
      <c r="O1337" s="138">
        <v>-7.4884000000000004</v>
      </c>
      <c r="P1337" s="138">
        <v>-1.2577</v>
      </c>
      <c r="Q1337" s="138">
        <v>1.9539</v>
      </c>
      <c r="R1337" s="138">
        <v>-12.382300000000001</v>
      </c>
      <c r="S1337" s="120" t="s">
        <v>2008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34" t="s">
        <v>1071</v>
      </c>
      <c r="B1338" s="134" t="s">
        <v>1100</v>
      </c>
      <c r="C1338" s="134">
        <v>148083</v>
      </c>
      <c r="D1338" s="137">
        <v>44330</v>
      </c>
      <c r="E1338" s="138">
        <v>4.2099999999999999E-2</v>
      </c>
      <c r="F1338" s="138">
        <v>0</v>
      </c>
      <c r="G1338" s="138">
        <v>0</v>
      </c>
      <c r="H1338" s="138">
        <v>0</v>
      </c>
      <c r="I1338" s="138">
        <v>6.2074999999999996</v>
      </c>
      <c r="J1338" s="138">
        <v>10.9412</v>
      </c>
      <c r="K1338" s="138">
        <v>10.761200000000001</v>
      </c>
      <c r="L1338" s="138">
        <v>-41.844000000000001</v>
      </c>
      <c r="M1338" s="138">
        <v>-30.419699999999999</v>
      </c>
      <c r="N1338" s="138">
        <v>-21.013100000000001</v>
      </c>
      <c r="O1338" s="138"/>
      <c r="P1338" s="138"/>
      <c r="Q1338" s="138">
        <v>-15.8102</v>
      </c>
      <c r="R1338" s="138"/>
      <c r="S1338" s="120" t="s">
        <v>2008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34" t="s">
        <v>1071</v>
      </c>
      <c r="B1339" s="134" t="s">
        <v>1101</v>
      </c>
      <c r="C1339" s="134">
        <v>148080</v>
      </c>
      <c r="D1339" s="137">
        <v>44330</v>
      </c>
      <c r="E1339" s="138">
        <v>4.4299999999999999E-2</v>
      </c>
      <c r="F1339" s="138">
        <v>0</v>
      </c>
      <c r="G1339" s="138">
        <v>0</v>
      </c>
      <c r="H1339" s="138">
        <v>11.797000000000001</v>
      </c>
      <c r="I1339" s="138">
        <v>11.8238</v>
      </c>
      <c r="J1339" s="138">
        <v>10.392899999999999</v>
      </c>
      <c r="K1339" s="138">
        <v>11.1675</v>
      </c>
      <c r="L1339" s="138">
        <v>-41.616700000000002</v>
      </c>
      <c r="M1339" s="138">
        <v>-30.333300000000001</v>
      </c>
      <c r="N1339" s="138">
        <v>-21.033899999999999</v>
      </c>
      <c r="O1339" s="138"/>
      <c r="P1339" s="138"/>
      <c r="Q1339" s="138">
        <v>-15.7822</v>
      </c>
      <c r="R1339" s="138"/>
      <c r="S1339" s="120" t="s">
        <v>2008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34" t="s">
        <v>1071</v>
      </c>
      <c r="B1340" s="134" t="s">
        <v>1102</v>
      </c>
      <c r="C1340" s="134">
        <v>148286</v>
      </c>
      <c r="D1340" s="137"/>
      <c r="E1340" s="138"/>
      <c r="F1340" s="138"/>
      <c r="G1340" s="138"/>
      <c r="H1340" s="138"/>
      <c r="I1340" s="138"/>
      <c r="J1340" s="138"/>
      <c r="K1340" s="138"/>
      <c r="L1340" s="138"/>
      <c r="M1340" s="138"/>
      <c r="N1340" s="138"/>
      <c r="O1340" s="138"/>
      <c r="P1340" s="138"/>
      <c r="Q1340" s="138"/>
      <c r="R1340" s="138"/>
      <c r="S1340" s="120" t="s">
        <v>2008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34" t="s">
        <v>1071</v>
      </c>
      <c r="B1341" s="134" t="s">
        <v>1103</v>
      </c>
      <c r="C1341" s="134">
        <v>148285</v>
      </c>
      <c r="D1341" s="137"/>
      <c r="E1341" s="138"/>
      <c r="F1341" s="138"/>
      <c r="G1341" s="138"/>
      <c r="H1341" s="138"/>
      <c r="I1341" s="138"/>
      <c r="J1341" s="138"/>
      <c r="K1341" s="138"/>
      <c r="L1341" s="138"/>
      <c r="M1341" s="138"/>
      <c r="N1341" s="138"/>
      <c r="O1341" s="138"/>
      <c r="P1341" s="138"/>
      <c r="Q1341" s="138"/>
      <c r="R1341" s="138"/>
      <c r="S1341" s="120" t="s">
        <v>2008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34" t="s">
        <v>1071</v>
      </c>
      <c r="B1342" s="134" t="s">
        <v>1104</v>
      </c>
      <c r="C1342" s="134">
        <v>119824</v>
      </c>
      <c r="D1342" s="137">
        <v>44330</v>
      </c>
      <c r="E1342" s="138">
        <v>41.926600000000001</v>
      </c>
      <c r="F1342" s="138">
        <v>7.6207000000000003</v>
      </c>
      <c r="G1342" s="138">
        <v>3.9188000000000001</v>
      </c>
      <c r="H1342" s="138">
        <v>8.7326999999999995</v>
      </c>
      <c r="I1342" s="138">
        <v>6.1208</v>
      </c>
      <c r="J1342" s="138">
        <v>7.7404000000000002</v>
      </c>
      <c r="K1342" s="138">
        <v>6.2788000000000004</v>
      </c>
      <c r="L1342" s="138">
        <v>4.0220000000000002</v>
      </c>
      <c r="M1342" s="138">
        <v>7.3068</v>
      </c>
      <c r="N1342" s="138">
        <v>9.3392999999999997</v>
      </c>
      <c r="O1342" s="138">
        <v>10.123799999999999</v>
      </c>
      <c r="P1342" s="138">
        <v>10.1996</v>
      </c>
      <c r="Q1342" s="138">
        <v>10.055199999999999</v>
      </c>
      <c r="R1342" s="138">
        <v>10.9535</v>
      </c>
      <c r="S1342" s="120" t="s">
        <v>2008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34" t="s">
        <v>1071</v>
      </c>
      <c r="B1343" s="134" t="s">
        <v>1105</v>
      </c>
      <c r="C1343" s="134">
        <v>102053</v>
      </c>
      <c r="D1343" s="137">
        <v>44330</v>
      </c>
      <c r="E1343" s="138">
        <v>39.644199999999998</v>
      </c>
      <c r="F1343" s="138">
        <v>7.0460000000000003</v>
      </c>
      <c r="G1343" s="138">
        <v>3.3460999999999999</v>
      </c>
      <c r="H1343" s="138">
        <v>8.1675000000000004</v>
      </c>
      <c r="I1343" s="138">
        <v>5.5425000000000004</v>
      </c>
      <c r="J1343" s="138">
        <v>7.157</v>
      </c>
      <c r="K1343" s="138">
        <v>5.6939000000000002</v>
      </c>
      <c r="L1343" s="138">
        <v>3.4460000000000002</v>
      </c>
      <c r="M1343" s="138">
        <v>6.7343999999999999</v>
      </c>
      <c r="N1343" s="138">
        <v>8.7797000000000001</v>
      </c>
      <c r="O1343" s="138">
        <v>9.5625</v>
      </c>
      <c r="P1343" s="138">
        <v>9.3861000000000008</v>
      </c>
      <c r="Q1343" s="138">
        <v>8.1720000000000006</v>
      </c>
      <c r="R1343" s="138">
        <v>10.4621</v>
      </c>
      <c r="S1343" s="120" t="s">
        <v>2008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34" t="s">
        <v>1071</v>
      </c>
      <c r="B1344" s="134" t="s">
        <v>1106</v>
      </c>
      <c r="C1344" s="134">
        <v>100603</v>
      </c>
      <c r="D1344" s="137">
        <v>44330</v>
      </c>
      <c r="E1344" s="138">
        <v>58.197499999999998</v>
      </c>
      <c r="F1344" s="138">
        <v>-8.6196000000000002</v>
      </c>
      <c r="G1344" s="138">
        <v>-3.9916999999999998</v>
      </c>
      <c r="H1344" s="138">
        <v>1.6132</v>
      </c>
      <c r="I1344" s="138">
        <v>4.9955999999999996</v>
      </c>
      <c r="J1344" s="138">
        <v>6.4867999999999997</v>
      </c>
      <c r="K1344" s="138">
        <v>4.3916000000000004</v>
      </c>
      <c r="L1344" s="138">
        <v>1.5952999999999999</v>
      </c>
      <c r="M1344" s="138">
        <v>2.7968999999999999</v>
      </c>
      <c r="N1344" s="138">
        <v>5.2393999999999998</v>
      </c>
      <c r="O1344" s="138">
        <v>6.1757999999999997</v>
      </c>
      <c r="P1344" s="138">
        <v>6.5044000000000004</v>
      </c>
      <c r="Q1344" s="138">
        <v>7.8106</v>
      </c>
      <c r="R1344" s="138">
        <v>6.1367000000000003</v>
      </c>
      <c r="S1344" s="120" t="s">
        <v>2008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34" t="s">
        <v>1071</v>
      </c>
      <c r="B1345" s="134" t="s">
        <v>1107</v>
      </c>
      <c r="C1345" s="134">
        <v>119675</v>
      </c>
      <c r="D1345" s="137">
        <v>44330</v>
      </c>
      <c r="E1345" s="138">
        <v>62.566200000000002</v>
      </c>
      <c r="F1345" s="138">
        <v>-7.61</v>
      </c>
      <c r="G1345" s="138">
        <v>-2.9744999999999999</v>
      </c>
      <c r="H1345" s="138">
        <v>2.6265000000000001</v>
      </c>
      <c r="I1345" s="138">
        <v>6.2195</v>
      </c>
      <c r="J1345" s="138">
        <v>7.5959000000000003</v>
      </c>
      <c r="K1345" s="138">
        <v>5.5697000000000001</v>
      </c>
      <c r="L1345" s="138">
        <v>2.6126999999999998</v>
      </c>
      <c r="M1345" s="138">
        <v>3.7749000000000001</v>
      </c>
      <c r="N1345" s="138">
        <v>6.2241</v>
      </c>
      <c r="O1345" s="138">
        <v>7.1386000000000003</v>
      </c>
      <c r="P1345" s="138">
        <v>7.4599000000000002</v>
      </c>
      <c r="Q1345" s="138">
        <v>7.8136000000000001</v>
      </c>
      <c r="R1345" s="138">
        <v>7.0810000000000004</v>
      </c>
      <c r="S1345" s="120" t="s">
        <v>2008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34" t="s">
        <v>1071</v>
      </c>
      <c r="B1346" s="134" t="s">
        <v>1108</v>
      </c>
      <c r="C1346" s="134">
        <v>119127</v>
      </c>
      <c r="D1346" s="137">
        <v>44330</v>
      </c>
      <c r="E1346" s="138">
        <v>31.038599999999999</v>
      </c>
      <c r="F1346" s="138">
        <v>4.6462000000000003</v>
      </c>
      <c r="G1346" s="138">
        <v>2.9014000000000002</v>
      </c>
      <c r="H1346" s="138">
        <v>13.3391</v>
      </c>
      <c r="I1346" s="138">
        <v>16.346800000000002</v>
      </c>
      <c r="J1346" s="138">
        <v>11.372</v>
      </c>
      <c r="K1346" s="138">
        <v>9.3180999999999994</v>
      </c>
      <c r="L1346" s="138">
        <v>5.7910000000000004</v>
      </c>
      <c r="M1346" s="138">
        <v>6.9135999999999997</v>
      </c>
      <c r="N1346" s="138">
        <v>9.7919</v>
      </c>
      <c r="O1346" s="138">
        <v>3.1486000000000001</v>
      </c>
      <c r="P1346" s="138">
        <v>4.9687999999999999</v>
      </c>
      <c r="Q1346" s="138">
        <v>6.8303000000000003</v>
      </c>
      <c r="R1346" s="138">
        <v>1.7065999999999999</v>
      </c>
      <c r="S1346" s="120" t="s">
        <v>2008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34" t="s">
        <v>1071</v>
      </c>
      <c r="B1347" s="134" t="s">
        <v>1109</v>
      </c>
      <c r="C1347" s="134">
        <v>147385</v>
      </c>
      <c r="D1347" s="137">
        <v>44330</v>
      </c>
      <c r="E1347" s="138">
        <v>0.83730000000000004</v>
      </c>
      <c r="F1347" s="138">
        <v>0</v>
      </c>
      <c r="G1347" s="138">
        <v>0</v>
      </c>
      <c r="H1347" s="138">
        <v>0</v>
      </c>
      <c r="I1347" s="138">
        <v>0</v>
      </c>
      <c r="J1347" s="138">
        <v>0</v>
      </c>
      <c r="K1347" s="138">
        <v>0</v>
      </c>
      <c r="L1347" s="138">
        <v>0</v>
      </c>
      <c r="M1347" s="138">
        <v>0</v>
      </c>
      <c r="N1347" s="138">
        <v>0</v>
      </c>
      <c r="O1347" s="138"/>
      <c r="P1347" s="138"/>
      <c r="Q1347" s="138">
        <v>-23.606000000000002</v>
      </c>
      <c r="R1347" s="138"/>
      <c r="S1347" s="120" t="s">
        <v>2008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34" t="s">
        <v>1071</v>
      </c>
      <c r="B1348" s="134" t="s">
        <v>1110</v>
      </c>
      <c r="C1348" s="134">
        <v>101703</v>
      </c>
      <c r="D1348" s="137">
        <v>44330</v>
      </c>
      <c r="E1348" s="138">
        <v>28.575700000000001</v>
      </c>
      <c r="F1348" s="138">
        <v>3.7048999999999999</v>
      </c>
      <c r="G1348" s="138">
        <v>2.0013999999999998</v>
      </c>
      <c r="H1348" s="138">
        <v>12.4377</v>
      </c>
      <c r="I1348" s="138">
        <v>15.446099999999999</v>
      </c>
      <c r="J1348" s="138">
        <v>10.4694</v>
      </c>
      <c r="K1348" s="138">
        <v>8.3024000000000004</v>
      </c>
      <c r="L1348" s="138">
        <v>4.7209000000000003</v>
      </c>
      <c r="M1348" s="138">
        <v>5.8361999999999998</v>
      </c>
      <c r="N1348" s="138">
        <v>8.6792999999999996</v>
      </c>
      <c r="O1348" s="138">
        <v>2.1956000000000002</v>
      </c>
      <c r="P1348" s="138">
        <v>4.0002000000000004</v>
      </c>
      <c r="Q1348" s="138">
        <v>5.8472</v>
      </c>
      <c r="R1348" s="138">
        <v>0.72009999999999996</v>
      </c>
      <c r="S1348" s="120" t="s">
        <v>2008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34" t="s">
        <v>1071</v>
      </c>
      <c r="B1349" s="134" t="s">
        <v>1111</v>
      </c>
      <c r="C1349" s="134">
        <v>147384</v>
      </c>
      <c r="D1349" s="137">
        <v>44330</v>
      </c>
      <c r="E1349" s="138">
        <v>0.7853</v>
      </c>
      <c r="F1349" s="138">
        <v>0</v>
      </c>
      <c r="G1349" s="138">
        <v>0</v>
      </c>
      <c r="H1349" s="138">
        <v>0</v>
      </c>
      <c r="I1349" s="138">
        <v>0</v>
      </c>
      <c r="J1349" s="138">
        <v>0</v>
      </c>
      <c r="K1349" s="138">
        <v>0</v>
      </c>
      <c r="L1349" s="138">
        <v>0</v>
      </c>
      <c r="M1349" s="138">
        <v>0</v>
      </c>
      <c r="N1349" s="138">
        <v>0</v>
      </c>
      <c r="O1349" s="138"/>
      <c r="P1349" s="138"/>
      <c r="Q1349" s="138">
        <v>-23.607800000000001</v>
      </c>
      <c r="R1349" s="138"/>
      <c r="S1349" s="120" t="s">
        <v>2008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34" t="s">
        <v>1071</v>
      </c>
      <c r="B1350" s="134" t="s">
        <v>1939</v>
      </c>
      <c r="C1350" s="134">
        <v>148479</v>
      </c>
      <c r="D1350" s="137">
        <v>44330</v>
      </c>
      <c r="E1350" s="138">
        <v>10.37</v>
      </c>
      <c r="F1350" s="138">
        <v>-1.5838000000000001</v>
      </c>
      <c r="G1350" s="138">
        <v>2.2296</v>
      </c>
      <c r="H1350" s="138">
        <v>4.3781999999999996</v>
      </c>
      <c r="I1350" s="138">
        <v>9.7408000000000001</v>
      </c>
      <c r="J1350" s="138">
        <v>10.691599999999999</v>
      </c>
      <c r="K1350" s="138">
        <v>7.6829000000000001</v>
      </c>
      <c r="L1350" s="138">
        <v>3.6046999999999998</v>
      </c>
      <c r="M1350" s="138"/>
      <c r="N1350" s="138"/>
      <c r="O1350" s="138"/>
      <c r="P1350" s="138"/>
      <c r="Q1350" s="138">
        <v>5.5805999999999996</v>
      </c>
      <c r="R1350" s="138"/>
      <c r="S1350" s="120" t="s">
        <v>2005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34" t="s">
        <v>1071</v>
      </c>
      <c r="B1351" s="134" t="s">
        <v>1940</v>
      </c>
      <c r="C1351" s="134">
        <v>148477</v>
      </c>
      <c r="D1351" s="137">
        <v>44330</v>
      </c>
      <c r="E1351" s="138">
        <v>10.335000000000001</v>
      </c>
      <c r="F1351" s="138">
        <v>-2.1187999999999998</v>
      </c>
      <c r="G1351" s="138">
        <v>1.7661</v>
      </c>
      <c r="H1351" s="138">
        <v>3.8372000000000002</v>
      </c>
      <c r="I1351" s="138">
        <v>9.2148000000000003</v>
      </c>
      <c r="J1351" s="138">
        <v>10.1774</v>
      </c>
      <c r="K1351" s="138">
        <v>7.2342000000000004</v>
      </c>
      <c r="L1351" s="138">
        <v>3.1095999999999999</v>
      </c>
      <c r="M1351" s="138"/>
      <c r="N1351" s="138"/>
      <c r="O1351" s="138"/>
      <c r="P1351" s="138"/>
      <c r="Q1351" s="138">
        <v>5.0526999999999997</v>
      </c>
      <c r="R1351" s="138"/>
      <c r="S1351" s="120" t="s">
        <v>2005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34" t="s">
        <v>1071</v>
      </c>
      <c r="B1352" s="134" t="s">
        <v>1112</v>
      </c>
      <c r="C1352" s="134">
        <v>148257</v>
      </c>
      <c r="D1352" s="137"/>
      <c r="E1352" s="138"/>
      <c r="F1352" s="138"/>
      <c r="G1352" s="138"/>
      <c r="H1352" s="138"/>
      <c r="I1352" s="138"/>
      <c r="J1352" s="138"/>
      <c r="K1352" s="138"/>
      <c r="L1352" s="138"/>
      <c r="M1352" s="138"/>
      <c r="N1352" s="138"/>
      <c r="O1352" s="138"/>
      <c r="P1352" s="138"/>
      <c r="Q1352" s="138"/>
      <c r="R1352" s="138"/>
      <c r="S1352" s="120" t="s">
        <v>2006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34" t="s">
        <v>1071</v>
      </c>
      <c r="B1353" s="134" t="s">
        <v>1113</v>
      </c>
      <c r="C1353" s="134">
        <v>148252</v>
      </c>
      <c r="D1353" s="137"/>
      <c r="E1353" s="138"/>
      <c r="F1353" s="138"/>
      <c r="G1353" s="138"/>
      <c r="H1353" s="138"/>
      <c r="I1353" s="138"/>
      <c r="J1353" s="138"/>
      <c r="K1353" s="138"/>
      <c r="L1353" s="138"/>
      <c r="M1353" s="138"/>
      <c r="N1353" s="138"/>
      <c r="O1353" s="138"/>
      <c r="P1353" s="138"/>
      <c r="Q1353" s="138"/>
      <c r="R1353" s="138"/>
      <c r="S1353" s="120" t="s">
        <v>2006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34" t="s">
        <v>1071</v>
      </c>
      <c r="B1354" s="134" t="s">
        <v>1114</v>
      </c>
      <c r="C1354" s="134">
        <v>148136</v>
      </c>
      <c r="D1354" s="137">
        <v>44330</v>
      </c>
      <c r="E1354" s="138">
        <v>8.6300000000000002E-2</v>
      </c>
      <c r="F1354" s="138">
        <v>0</v>
      </c>
      <c r="G1354" s="138">
        <v>14.1145</v>
      </c>
      <c r="H1354" s="138">
        <v>12.1122</v>
      </c>
      <c r="I1354" s="138">
        <v>12.1404</v>
      </c>
      <c r="J1354" s="138">
        <v>10.672499999999999</v>
      </c>
      <c r="K1354" s="138">
        <v>11.473599999999999</v>
      </c>
      <c r="L1354" s="138">
        <v>-40.7395</v>
      </c>
      <c r="M1354" s="138">
        <v>-24.950500000000002</v>
      </c>
      <c r="N1354" s="138">
        <v>-16.859300000000001</v>
      </c>
      <c r="O1354" s="138"/>
      <c r="P1354" s="138"/>
      <c r="Q1354" s="138">
        <v>-12.3483</v>
      </c>
      <c r="R1354" s="138"/>
      <c r="S1354" s="120" t="s">
        <v>2006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34" t="s">
        <v>1071</v>
      </c>
      <c r="B1355" s="134" t="s">
        <v>1115</v>
      </c>
      <c r="C1355" s="134">
        <v>148138</v>
      </c>
      <c r="D1355" s="137">
        <v>44330</v>
      </c>
      <c r="E1355" s="138">
        <v>8.3099999999999993E-2</v>
      </c>
      <c r="F1355" s="138">
        <v>21.988</v>
      </c>
      <c r="G1355" s="138">
        <v>14.6586</v>
      </c>
      <c r="H1355" s="138">
        <v>12.579700000000001</v>
      </c>
      <c r="I1355" s="138">
        <v>12.610099999999999</v>
      </c>
      <c r="J1355" s="138">
        <v>11.0875</v>
      </c>
      <c r="K1355" s="138">
        <v>11.417400000000001</v>
      </c>
      <c r="L1355" s="138">
        <v>-41.069499999999998</v>
      </c>
      <c r="M1355" s="138">
        <v>-25.0932</v>
      </c>
      <c r="N1355" s="138">
        <v>-16.983000000000001</v>
      </c>
      <c r="O1355" s="138"/>
      <c r="P1355" s="138"/>
      <c r="Q1355" s="138">
        <v>-12.469099999999999</v>
      </c>
      <c r="R1355" s="138"/>
      <c r="S1355" s="120" t="s">
        <v>2006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34" t="s">
        <v>1071</v>
      </c>
      <c r="B1356" s="134" t="s">
        <v>1116</v>
      </c>
      <c r="C1356" s="134">
        <v>134503</v>
      </c>
      <c r="D1356" s="137">
        <v>44330</v>
      </c>
      <c r="E1356" s="138">
        <v>14.747</v>
      </c>
      <c r="F1356" s="138">
        <v>2.5992000000000002</v>
      </c>
      <c r="G1356" s="138">
        <v>0.66010000000000002</v>
      </c>
      <c r="H1356" s="138">
        <v>2.5470000000000002</v>
      </c>
      <c r="I1356" s="138">
        <v>4.9950999999999999</v>
      </c>
      <c r="J1356" s="138">
        <v>5.1901999999999999</v>
      </c>
      <c r="K1356" s="138">
        <v>4.7973999999999997</v>
      </c>
      <c r="L1356" s="138">
        <v>2.7907999999999999</v>
      </c>
      <c r="M1356" s="138">
        <v>4.8799000000000001</v>
      </c>
      <c r="N1356" s="138">
        <v>2.9481000000000002</v>
      </c>
      <c r="O1356" s="138">
        <v>4.085</v>
      </c>
      <c r="P1356" s="138">
        <v>5.9089</v>
      </c>
      <c r="Q1356" s="138">
        <v>6.5464000000000002</v>
      </c>
      <c r="R1356" s="138">
        <v>2.9026000000000001</v>
      </c>
      <c r="S1356" s="120" t="s">
        <v>2006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34" t="s">
        <v>1071</v>
      </c>
      <c r="B1357" s="134" t="s">
        <v>1117</v>
      </c>
      <c r="C1357" s="134">
        <v>134499</v>
      </c>
      <c r="D1357" s="137">
        <v>44330</v>
      </c>
      <c r="E1357" s="138">
        <v>14.127599999999999</v>
      </c>
      <c r="F1357" s="138">
        <v>2.0670999999999999</v>
      </c>
      <c r="G1357" s="138">
        <v>8.6099999999999996E-2</v>
      </c>
      <c r="H1357" s="138">
        <v>1.9198999999999999</v>
      </c>
      <c r="I1357" s="138">
        <v>4.3624999999999998</v>
      </c>
      <c r="J1357" s="138">
        <v>4.5636999999999999</v>
      </c>
      <c r="K1357" s="138">
        <v>4.1680999999999999</v>
      </c>
      <c r="L1357" s="138">
        <v>2.1709999999999998</v>
      </c>
      <c r="M1357" s="138">
        <v>4.2676999999999996</v>
      </c>
      <c r="N1357" s="138">
        <v>2.3569</v>
      </c>
      <c r="O1357" s="138">
        <v>3.3997999999999999</v>
      </c>
      <c r="P1357" s="138">
        <v>5.2260999999999997</v>
      </c>
      <c r="Q1357" s="138">
        <v>5.8026999999999997</v>
      </c>
      <c r="R1357" s="138">
        <v>2.2193000000000001</v>
      </c>
      <c r="S1357" s="120" t="s">
        <v>2006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39" t="s">
        <v>27</v>
      </c>
      <c r="B1358" s="134"/>
      <c r="C1358" s="134"/>
      <c r="D1358" s="134"/>
      <c r="E1358" s="134"/>
      <c r="F1358" s="140">
        <v>1.4390878048780489</v>
      </c>
      <c r="G1358" s="140">
        <v>1.9958121951219512</v>
      </c>
      <c r="H1358" s="140">
        <v>5.078514634146341</v>
      </c>
      <c r="I1358" s="140">
        <v>7.6624219512195113</v>
      </c>
      <c r="J1358" s="140">
        <v>7.6707512195121943</v>
      </c>
      <c r="K1358" s="140">
        <v>7.534273170731705</v>
      </c>
      <c r="L1358" s="140">
        <v>0.77881463414634056</v>
      </c>
      <c r="M1358" s="140">
        <v>2.7334743589743584</v>
      </c>
      <c r="N1358" s="140">
        <v>4.9051717948717952</v>
      </c>
      <c r="O1358" s="140">
        <v>5.4836516129032269</v>
      </c>
      <c r="P1358" s="140">
        <v>6.4683387096774183</v>
      </c>
      <c r="Q1358" s="140">
        <v>2.5366560975609764</v>
      </c>
      <c r="R1358" s="140">
        <v>5.1272225806451619</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39" t="s">
        <v>408</v>
      </c>
      <c r="B1359" s="134"/>
      <c r="C1359" s="134"/>
      <c r="D1359" s="134"/>
      <c r="E1359" s="134"/>
      <c r="F1359" s="140">
        <v>0</v>
      </c>
      <c r="G1359" s="140">
        <v>1.2284999999999999</v>
      </c>
      <c r="H1359" s="140">
        <v>3.3715999999999999</v>
      </c>
      <c r="I1359" s="140">
        <v>7.3997999999999999</v>
      </c>
      <c r="J1359" s="140">
        <v>7.7404000000000002</v>
      </c>
      <c r="K1359" s="140">
        <v>7.0437000000000003</v>
      </c>
      <c r="L1359" s="140">
        <v>4.0086000000000004</v>
      </c>
      <c r="M1359" s="140">
        <v>4.8799000000000001</v>
      </c>
      <c r="N1359" s="140">
        <v>6.8204000000000002</v>
      </c>
      <c r="O1359" s="140">
        <v>6.1757999999999997</v>
      </c>
      <c r="P1359" s="140">
        <v>6.8489000000000004</v>
      </c>
      <c r="Q1359" s="140">
        <v>7.6147999999999998</v>
      </c>
      <c r="R1359" s="140">
        <v>6.1367000000000003</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8"/>
      <c r="B1360" s="128"/>
      <c r="C1360" s="128"/>
      <c r="D1360" s="130"/>
      <c r="E1360" s="131"/>
      <c r="F1360" s="131"/>
      <c r="G1360" s="131"/>
      <c r="H1360" s="131"/>
      <c r="I1360" s="131"/>
      <c r="J1360" s="131"/>
      <c r="K1360" s="131"/>
      <c r="L1360" s="131"/>
      <c r="M1360" s="131"/>
      <c r="N1360" s="131"/>
      <c r="O1360" s="131"/>
      <c r="P1360" s="131"/>
      <c r="Q1360" s="131"/>
      <c r="R1360" s="131"/>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36" t="s">
        <v>1118</v>
      </c>
      <c r="B1361" s="136"/>
      <c r="C1361" s="136"/>
      <c r="D1361" s="136"/>
      <c r="E1361" s="136"/>
      <c r="F1361" s="136"/>
      <c r="G1361" s="136"/>
      <c r="H1361" s="136"/>
      <c r="I1361" s="136"/>
      <c r="J1361" s="136"/>
      <c r="K1361" s="136"/>
      <c r="L1361" s="136"/>
      <c r="M1361" s="136"/>
      <c r="N1361" s="136"/>
      <c r="O1361" s="136"/>
      <c r="P1361" s="136"/>
      <c r="Q1361" s="136"/>
      <c r="R1361" s="136"/>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34" t="s">
        <v>1119</v>
      </c>
      <c r="B1362" s="134" t="s">
        <v>1120</v>
      </c>
      <c r="C1362" s="134">
        <v>100038</v>
      </c>
      <c r="D1362" s="137">
        <v>44330</v>
      </c>
      <c r="E1362" s="138">
        <v>98.798100000000005</v>
      </c>
      <c r="F1362" s="138">
        <v>-4.1921999999999997</v>
      </c>
      <c r="G1362" s="138">
        <v>1.2685</v>
      </c>
      <c r="H1362" s="138">
        <v>0.77070000000000005</v>
      </c>
      <c r="I1362" s="138">
        <v>8.5222999999999995</v>
      </c>
      <c r="J1362" s="138">
        <v>6.8769999999999998</v>
      </c>
      <c r="K1362" s="138">
        <v>8.8773</v>
      </c>
      <c r="L1362" s="138">
        <v>3.339</v>
      </c>
      <c r="M1362" s="138">
        <v>5.0865999999999998</v>
      </c>
      <c r="N1362" s="138">
        <v>7.6505999999999998</v>
      </c>
      <c r="O1362" s="138">
        <v>9.6089000000000002</v>
      </c>
      <c r="P1362" s="138">
        <v>8.0821000000000005</v>
      </c>
      <c r="Q1362" s="138">
        <v>9.3671000000000006</v>
      </c>
      <c r="R1362" s="138">
        <v>10.2256</v>
      </c>
      <c r="S1362" s="120" t="s">
        <v>2005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34" t="s">
        <v>1119</v>
      </c>
      <c r="B1363" s="134" t="s">
        <v>1121</v>
      </c>
      <c r="C1363" s="134">
        <v>119657</v>
      </c>
      <c r="D1363" s="137">
        <v>44330</v>
      </c>
      <c r="E1363" s="138">
        <v>104.661</v>
      </c>
      <c r="F1363" s="138">
        <v>-3.7831000000000001</v>
      </c>
      <c r="G1363" s="138">
        <v>1.6858</v>
      </c>
      <c r="H1363" s="138">
        <v>1.1759999999999999</v>
      </c>
      <c r="I1363" s="138">
        <v>8.9259000000000004</v>
      </c>
      <c r="J1363" s="138">
        <v>7.2805</v>
      </c>
      <c r="K1363" s="138">
        <v>9.2847000000000008</v>
      </c>
      <c r="L1363" s="138">
        <v>3.7685</v>
      </c>
      <c r="M1363" s="138">
        <v>5.5416999999999996</v>
      </c>
      <c r="N1363" s="138">
        <v>8.1325000000000003</v>
      </c>
      <c r="O1363" s="138">
        <v>10.3209</v>
      </c>
      <c r="P1363" s="138">
        <v>8.8341999999999992</v>
      </c>
      <c r="Q1363" s="138">
        <v>8.7453000000000003</v>
      </c>
      <c r="R1363" s="138">
        <v>10.8573</v>
      </c>
      <c r="S1363" s="120" t="s">
        <v>2005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34" t="s">
        <v>1119</v>
      </c>
      <c r="B1364" s="134" t="s">
        <v>1122</v>
      </c>
      <c r="C1364" s="134">
        <v>118282</v>
      </c>
      <c r="D1364" s="137">
        <v>44330</v>
      </c>
      <c r="E1364" s="138">
        <v>48.891399999999997</v>
      </c>
      <c r="F1364" s="138">
        <v>-2.8738000000000001</v>
      </c>
      <c r="G1364" s="138">
        <v>0.37330000000000002</v>
      </c>
      <c r="H1364" s="138">
        <v>4.0130999999999997</v>
      </c>
      <c r="I1364" s="138">
        <v>9.6501000000000001</v>
      </c>
      <c r="J1364" s="138">
        <v>9.1480999999999995</v>
      </c>
      <c r="K1364" s="138">
        <v>7.5678999999999998</v>
      </c>
      <c r="L1364" s="138">
        <v>3.2963</v>
      </c>
      <c r="M1364" s="138">
        <v>4.6638999999999999</v>
      </c>
      <c r="N1364" s="138">
        <v>6.7815000000000003</v>
      </c>
      <c r="O1364" s="138">
        <v>9.5778999999999996</v>
      </c>
      <c r="P1364" s="138">
        <v>8.7242999999999995</v>
      </c>
      <c r="Q1364" s="138">
        <v>8.7942</v>
      </c>
      <c r="R1364" s="138">
        <v>10.148899999999999</v>
      </c>
      <c r="S1364" s="120" t="s">
        <v>2005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34" t="s">
        <v>1119</v>
      </c>
      <c r="B1365" s="134" t="s">
        <v>1123</v>
      </c>
      <c r="C1365" s="134">
        <v>101588</v>
      </c>
      <c r="D1365" s="137">
        <v>44330</v>
      </c>
      <c r="E1365" s="138">
        <v>45.683199999999999</v>
      </c>
      <c r="F1365" s="138">
        <v>-3.9940000000000002</v>
      </c>
      <c r="G1365" s="138">
        <v>-0.74570000000000003</v>
      </c>
      <c r="H1365" s="138">
        <v>2.8664999999999998</v>
      </c>
      <c r="I1365" s="138">
        <v>8.4968000000000004</v>
      </c>
      <c r="J1365" s="138">
        <v>7.9878999999999998</v>
      </c>
      <c r="K1365" s="138">
        <v>6.4055999999999997</v>
      </c>
      <c r="L1365" s="138">
        <v>2.1465999999999998</v>
      </c>
      <c r="M1365" s="138">
        <v>3.4969000000000001</v>
      </c>
      <c r="N1365" s="138">
        <v>5.5856000000000003</v>
      </c>
      <c r="O1365" s="138">
        <v>8.4436999999999998</v>
      </c>
      <c r="P1365" s="138">
        <v>7.7031999999999998</v>
      </c>
      <c r="Q1365" s="138">
        <v>8.4802999999999997</v>
      </c>
      <c r="R1365" s="138">
        <v>8.9454999999999991</v>
      </c>
      <c r="S1365" s="120" t="s">
        <v>2005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34" t="s">
        <v>1119</v>
      </c>
      <c r="B1366" s="134" t="s">
        <v>1124</v>
      </c>
      <c r="C1366" s="134">
        <v>100124</v>
      </c>
      <c r="D1366" s="137">
        <v>44330</v>
      </c>
      <c r="E1366" s="138">
        <v>46.922600000000003</v>
      </c>
      <c r="F1366" s="138">
        <v>-3.0720999999999998</v>
      </c>
      <c r="G1366" s="138">
        <v>-5.08</v>
      </c>
      <c r="H1366" s="138">
        <v>-0.65559999999999996</v>
      </c>
      <c r="I1366" s="138">
        <v>8.5121000000000002</v>
      </c>
      <c r="J1366" s="138">
        <v>5.3853999999999997</v>
      </c>
      <c r="K1366" s="138">
        <v>3.8717000000000001</v>
      </c>
      <c r="L1366" s="138">
        <v>2.1368999999999998</v>
      </c>
      <c r="M1366" s="138">
        <v>3.4142000000000001</v>
      </c>
      <c r="N1366" s="138">
        <v>5.4504000000000001</v>
      </c>
      <c r="O1366" s="138">
        <v>7.4865000000000004</v>
      </c>
      <c r="P1366" s="138">
        <v>6.4912999999999998</v>
      </c>
      <c r="Q1366" s="138">
        <v>7.76</v>
      </c>
      <c r="R1366" s="138">
        <v>7.8956</v>
      </c>
      <c r="S1366" s="120" t="s">
        <v>2008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34" t="s">
        <v>1119</v>
      </c>
      <c r="B1367" s="134" t="s">
        <v>1125</v>
      </c>
      <c r="C1367" s="134">
        <v>119069</v>
      </c>
      <c r="D1367" s="137">
        <v>44330</v>
      </c>
      <c r="E1367" s="138">
        <v>49.842700000000001</v>
      </c>
      <c r="F1367" s="138">
        <v>-2.0501999999999998</v>
      </c>
      <c r="G1367" s="138">
        <v>-4.0263</v>
      </c>
      <c r="H1367" s="138">
        <v>0.42899999999999999</v>
      </c>
      <c r="I1367" s="138">
        <v>9.6128</v>
      </c>
      <c r="J1367" s="138">
        <v>6.4715999999999996</v>
      </c>
      <c r="K1367" s="138">
        <v>4.9432999999999998</v>
      </c>
      <c r="L1367" s="138">
        <v>3.0630000000000002</v>
      </c>
      <c r="M1367" s="138">
        <v>4.2298</v>
      </c>
      <c r="N1367" s="138">
        <v>6.2069000000000001</v>
      </c>
      <c r="O1367" s="138">
        <v>8.0965000000000007</v>
      </c>
      <c r="P1367" s="138">
        <v>7.15</v>
      </c>
      <c r="Q1367" s="138">
        <v>7.8535000000000004</v>
      </c>
      <c r="R1367" s="138">
        <v>8.5497999999999994</v>
      </c>
      <c r="S1367" s="120" t="s">
        <v>2008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34" t="s">
        <v>1119</v>
      </c>
      <c r="B1368" s="134" t="s">
        <v>1126</v>
      </c>
      <c r="C1368" s="134">
        <v>101685</v>
      </c>
      <c r="D1368" s="137">
        <v>44330</v>
      </c>
      <c r="E1368" s="138">
        <v>34.653700000000001</v>
      </c>
      <c r="F1368" s="138">
        <v>-10.4741</v>
      </c>
      <c r="G1368" s="138">
        <v>-6.9827000000000004</v>
      </c>
      <c r="H1368" s="138">
        <v>-2.9325000000000001</v>
      </c>
      <c r="I1368" s="138">
        <v>8.0673999999999992</v>
      </c>
      <c r="J1368" s="138">
        <v>7.4142000000000001</v>
      </c>
      <c r="K1368" s="138">
        <v>4.6317000000000004</v>
      </c>
      <c r="L1368" s="138">
        <v>0.627</v>
      </c>
      <c r="M1368" s="138">
        <v>2.7431000000000001</v>
      </c>
      <c r="N1368" s="138">
        <v>3.7035999999999998</v>
      </c>
      <c r="O1368" s="138">
        <v>8.2139000000000006</v>
      </c>
      <c r="P1368" s="138">
        <v>6.5420999999999996</v>
      </c>
      <c r="Q1368" s="138">
        <v>6.9728000000000003</v>
      </c>
      <c r="R1368" s="138">
        <v>7.9931000000000001</v>
      </c>
      <c r="S1368" s="120" t="s">
        <v>2005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34" t="s">
        <v>1119</v>
      </c>
      <c r="B1369" s="134" t="s">
        <v>1127</v>
      </c>
      <c r="C1369" s="134">
        <v>120059</v>
      </c>
      <c r="D1369" s="137">
        <v>44330</v>
      </c>
      <c r="E1369" s="138">
        <v>37.017400000000002</v>
      </c>
      <c r="F1369" s="138">
        <v>-9.6087000000000007</v>
      </c>
      <c r="G1369" s="138">
        <v>-6.1102999999999996</v>
      </c>
      <c r="H1369" s="138">
        <v>-2.0838999999999999</v>
      </c>
      <c r="I1369" s="138">
        <v>8.9116</v>
      </c>
      <c r="J1369" s="138">
        <v>8.2588000000000008</v>
      </c>
      <c r="K1369" s="138">
        <v>5.4795999999999996</v>
      </c>
      <c r="L1369" s="138">
        <v>1.4685999999999999</v>
      </c>
      <c r="M1369" s="138">
        <v>3.6</v>
      </c>
      <c r="N1369" s="138">
        <v>4.5750999999999999</v>
      </c>
      <c r="O1369" s="138">
        <v>9.0871999999999993</v>
      </c>
      <c r="P1369" s="138">
        <v>7.3787000000000003</v>
      </c>
      <c r="Q1369" s="138">
        <v>7.6239999999999997</v>
      </c>
      <c r="R1369" s="138">
        <v>8.8943999999999992</v>
      </c>
      <c r="S1369" s="120" t="s">
        <v>2005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34" t="s">
        <v>1119</v>
      </c>
      <c r="B1370" s="134" t="s">
        <v>1128</v>
      </c>
      <c r="C1370" s="134">
        <v>109740</v>
      </c>
      <c r="D1370" s="137">
        <v>44330</v>
      </c>
      <c r="E1370" s="138">
        <v>31.197600000000001</v>
      </c>
      <c r="F1370" s="138">
        <v>-1.7547999999999999</v>
      </c>
      <c r="G1370" s="138">
        <v>-2.3395000000000001</v>
      </c>
      <c r="H1370" s="138">
        <v>2.2406000000000001</v>
      </c>
      <c r="I1370" s="138">
        <v>6.2492000000000001</v>
      </c>
      <c r="J1370" s="138">
        <v>6.9744000000000002</v>
      </c>
      <c r="K1370" s="138">
        <v>7.1327999999999996</v>
      </c>
      <c r="L1370" s="138">
        <v>2.7328000000000001</v>
      </c>
      <c r="M1370" s="138">
        <v>4.7636000000000003</v>
      </c>
      <c r="N1370" s="138">
        <v>7.4459999999999997</v>
      </c>
      <c r="O1370" s="138">
        <v>9.1128</v>
      </c>
      <c r="P1370" s="138">
        <v>8.0820000000000007</v>
      </c>
      <c r="Q1370" s="138">
        <v>9.3375000000000004</v>
      </c>
      <c r="R1370" s="138">
        <v>9.9682999999999993</v>
      </c>
      <c r="S1370" s="120" t="s">
        <v>2008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34" t="s">
        <v>1119</v>
      </c>
      <c r="B1371" s="134" t="s">
        <v>1129</v>
      </c>
      <c r="C1371" s="134">
        <v>120619</v>
      </c>
      <c r="D1371" s="137">
        <v>44330</v>
      </c>
      <c r="E1371" s="138">
        <v>32.3827</v>
      </c>
      <c r="F1371" s="138">
        <v>-1.0707</v>
      </c>
      <c r="G1371" s="138">
        <v>-1.728</v>
      </c>
      <c r="H1371" s="138">
        <v>2.8839000000000001</v>
      </c>
      <c r="I1371" s="138">
        <v>6.8856999999999999</v>
      </c>
      <c r="J1371" s="138">
        <v>7.6165000000000003</v>
      </c>
      <c r="K1371" s="138">
        <v>7.7855999999999996</v>
      </c>
      <c r="L1371" s="138">
        <v>3.3715000000000002</v>
      </c>
      <c r="M1371" s="138">
        <v>5.3967000000000001</v>
      </c>
      <c r="N1371" s="138">
        <v>8.0782000000000007</v>
      </c>
      <c r="O1371" s="138">
        <v>9.7304999999999993</v>
      </c>
      <c r="P1371" s="138">
        <v>8.6850000000000005</v>
      </c>
      <c r="Q1371" s="138">
        <v>8.9185999999999996</v>
      </c>
      <c r="R1371" s="138">
        <v>10.5768</v>
      </c>
      <c r="S1371" s="120" t="s">
        <v>2008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34" t="s">
        <v>1119</v>
      </c>
      <c r="B1372" s="134" t="s">
        <v>1130</v>
      </c>
      <c r="C1372" s="134">
        <v>118394</v>
      </c>
      <c r="D1372" s="137">
        <v>44330</v>
      </c>
      <c r="E1372" s="138">
        <v>56.975900000000003</v>
      </c>
      <c r="F1372" s="138">
        <v>-9.2523</v>
      </c>
      <c r="G1372" s="138">
        <v>-1.4733000000000001</v>
      </c>
      <c r="H1372" s="138">
        <v>0.60409999999999997</v>
      </c>
      <c r="I1372" s="138">
        <v>8.82</v>
      </c>
      <c r="J1372" s="138">
        <v>11.5489</v>
      </c>
      <c r="K1372" s="138">
        <v>4.5774999999999997</v>
      </c>
      <c r="L1372" s="138">
        <v>1.3857999999999999</v>
      </c>
      <c r="M1372" s="138">
        <v>3.4363000000000001</v>
      </c>
      <c r="N1372" s="138">
        <v>5.1079999999999997</v>
      </c>
      <c r="O1372" s="138">
        <v>10.0899</v>
      </c>
      <c r="P1372" s="138">
        <v>8.9045000000000005</v>
      </c>
      <c r="Q1372" s="138">
        <v>9.0463000000000005</v>
      </c>
      <c r="R1372" s="138">
        <v>10.2721</v>
      </c>
      <c r="S1372" s="120" t="s">
        <v>2005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34" t="s">
        <v>1119</v>
      </c>
      <c r="B1373" s="134" t="s">
        <v>1131</v>
      </c>
      <c r="C1373" s="134">
        <v>108765</v>
      </c>
      <c r="D1373" s="137">
        <v>44330</v>
      </c>
      <c r="E1373" s="138">
        <v>53.5169</v>
      </c>
      <c r="F1373" s="138">
        <v>-9.9181000000000008</v>
      </c>
      <c r="G1373" s="138">
        <v>-2.1366000000000001</v>
      </c>
      <c r="H1373" s="138">
        <v>-4.87E-2</v>
      </c>
      <c r="I1373" s="138">
        <v>8.1660000000000004</v>
      </c>
      <c r="J1373" s="138">
        <v>10.8918</v>
      </c>
      <c r="K1373" s="138">
        <v>3.8820000000000001</v>
      </c>
      <c r="L1373" s="138">
        <v>0.72660000000000002</v>
      </c>
      <c r="M1373" s="138">
        <v>2.7763</v>
      </c>
      <c r="N1373" s="138">
        <v>4.4377000000000004</v>
      </c>
      <c r="O1373" s="138">
        <v>9.3958999999999993</v>
      </c>
      <c r="P1373" s="138">
        <v>8.1061999999999994</v>
      </c>
      <c r="Q1373" s="138">
        <v>8.3790999999999993</v>
      </c>
      <c r="R1373" s="138">
        <v>9.5862999999999996</v>
      </c>
      <c r="S1373" s="120" t="s">
        <v>2005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34" t="s">
        <v>1119</v>
      </c>
      <c r="B1374" s="134" t="s">
        <v>1132</v>
      </c>
      <c r="C1374" s="134">
        <v>100223</v>
      </c>
      <c r="D1374" s="137">
        <v>44330</v>
      </c>
      <c r="E1374" s="138">
        <v>49.9953</v>
      </c>
      <c r="F1374" s="138">
        <v>-14.407500000000001</v>
      </c>
      <c r="G1374" s="138">
        <v>-2.1655000000000002</v>
      </c>
      <c r="H1374" s="138">
        <v>-1.7827999999999999</v>
      </c>
      <c r="I1374" s="138">
        <v>2.2913000000000001</v>
      </c>
      <c r="J1374" s="138">
        <v>7.1837</v>
      </c>
      <c r="K1374" s="138">
        <v>1.2232000000000001</v>
      </c>
      <c r="L1374" s="138">
        <v>-0.254</v>
      </c>
      <c r="M1374" s="138">
        <v>1.5589</v>
      </c>
      <c r="N1374" s="138">
        <v>4.4893000000000001</v>
      </c>
      <c r="O1374" s="138">
        <v>2.1617999999999999</v>
      </c>
      <c r="P1374" s="138">
        <v>3.2418999999999998</v>
      </c>
      <c r="Q1374" s="138">
        <v>6.3106</v>
      </c>
      <c r="R1374" s="138">
        <v>-0.1013</v>
      </c>
      <c r="S1374" s="120" t="s">
        <v>2005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34" t="s">
        <v>1119</v>
      </c>
      <c r="B1375" s="134" t="s">
        <v>1133</v>
      </c>
      <c r="C1375" s="134">
        <v>120430</v>
      </c>
      <c r="D1375" s="137">
        <v>44330</v>
      </c>
      <c r="E1375" s="138">
        <v>54.348500000000001</v>
      </c>
      <c r="F1375" s="138">
        <v>-13.388400000000001</v>
      </c>
      <c r="G1375" s="138">
        <v>-1.1639999999999999</v>
      </c>
      <c r="H1375" s="138">
        <v>-0.78659999999999997</v>
      </c>
      <c r="I1375" s="138">
        <v>3.2900999999999998</v>
      </c>
      <c r="J1375" s="138">
        <v>8.1910000000000007</v>
      </c>
      <c r="K1375" s="138">
        <v>2.2277999999999998</v>
      </c>
      <c r="L1375" s="138">
        <v>0.74739999999999995</v>
      </c>
      <c r="M1375" s="138">
        <v>2.5746000000000002</v>
      </c>
      <c r="N1375" s="138">
        <v>5.5395000000000003</v>
      </c>
      <c r="O1375" s="138">
        <v>3.1890000000000001</v>
      </c>
      <c r="P1375" s="138">
        <v>4.2797000000000001</v>
      </c>
      <c r="Q1375" s="138">
        <v>5.6933999999999996</v>
      </c>
      <c r="R1375" s="138">
        <v>0.90349999999999997</v>
      </c>
      <c r="S1375" s="120" t="s">
        <v>2005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34" t="s">
        <v>1119</v>
      </c>
      <c r="B1376" s="134" t="s">
        <v>1134</v>
      </c>
      <c r="C1376" s="134">
        <v>119735</v>
      </c>
      <c r="D1376" s="137">
        <v>44330</v>
      </c>
      <c r="E1376" s="138">
        <v>65.407200000000003</v>
      </c>
      <c r="F1376" s="138">
        <v>4.1025</v>
      </c>
      <c r="G1376" s="138">
        <v>2.9956</v>
      </c>
      <c r="H1376" s="138">
        <v>7.6723999999999997</v>
      </c>
      <c r="I1376" s="138">
        <v>11.2249</v>
      </c>
      <c r="J1376" s="138">
        <v>8.0698000000000008</v>
      </c>
      <c r="K1376" s="138">
        <v>3.6267</v>
      </c>
      <c r="L1376" s="138">
        <v>3.4260000000000002</v>
      </c>
      <c r="M1376" s="138">
        <v>5.0057999999999998</v>
      </c>
      <c r="N1376" s="138">
        <v>6.8686999999999996</v>
      </c>
      <c r="O1376" s="138">
        <v>9.9872999999999994</v>
      </c>
      <c r="P1376" s="138">
        <v>8.3566000000000003</v>
      </c>
      <c r="Q1376" s="138">
        <v>8.3938000000000006</v>
      </c>
      <c r="R1376" s="138">
        <v>10.417400000000001</v>
      </c>
      <c r="S1376" s="120" t="s">
        <v>2008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34" t="s">
        <v>1119</v>
      </c>
      <c r="B1377" s="134" t="s">
        <v>1135</v>
      </c>
      <c r="C1377" s="134">
        <v>100299</v>
      </c>
      <c r="D1377" s="137">
        <v>44330</v>
      </c>
      <c r="E1377" s="138">
        <v>60.857399999999998</v>
      </c>
      <c r="F1377" s="138">
        <v>3.0893000000000002</v>
      </c>
      <c r="G1377" s="138">
        <v>1.9595</v>
      </c>
      <c r="H1377" s="138">
        <v>6.6486999999999998</v>
      </c>
      <c r="I1377" s="138">
        <v>10.1928</v>
      </c>
      <c r="J1377" s="138">
        <v>7.0170000000000003</v>
      </c>
      <c r="K1377" s="138">
        <v>2.5089000000000001</v>
      </c>
      <c r="L1377" s="138">
        <v>2.3174000000000001</v>
      </c>
      <c r="M1377" s="138">
        <v>3.8851</v>
      </c>
      <c r="N1377" s="138">
        <v>5.7088000000000001</v>
      </c>
      <c r="O1377" s="138">
        <v>8.8659999999999997</v>
      </c>
      <c r="P1377" s="138">
        <v>7.3179999999999996</v>
      </c>
      <c r="Q1377" s="138">
        <v>8.7702000000000009</v>
      </c>
      <c r="R1377" s="138">
        <v>9.2433999999999994</v>
      </c>
      <c r="S1377" s="120" t="s">
        <v>2008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34" t="s">
        <v>1119</v>
      </c>
      <c r="B1378" s="134" t="s">
        <v>1136</v>
      </c>
      <c r="C1378" s="134">
        <v>100315</v>
      </c>
      <c r="D1378" s="137">
        <v>44330</v>
      </c>
      <c r="E1378" s="138">
        <v>57.270899999999997</v>
      </c>
      <c r="F1378" s="138">
        <v>-7.2944000000000004</v>
      </c>
      <c r="G1378" s="138">
        <v>0.65859999999999996</v>
      </c>
      <c r="H1378" s="138">
        <v>0.76490000000000002</v>
      </c>
      <c r="I1378" s="138">
        <v>5.3324999999999996</v>
      </c>
      <c r="J1378" s="138">
        <v>7.3685</v>
      </c>
      <c r="K1378" s="138">
        <v>5.0041000000000002</v>
      </c>
      <c r="L1378" s="138">
        <v>1.3942000000000001</v>
      </c>
      <c r="M1378" s="138">
        <v>2.2073999999999998</v>
      </c>
      <c r="N1378" s="138">
        <v>4.0461999999999998</v>
      </c>
      <c r="O1378" s="138">
        <v>7.9878999999999998</v>
      </c>
      <c r="P1378" s="138">
        <v>6.9683000000000002</v>
      </c>
      <c r="Q1378" s="138">
        <v>8.1593999999999998</v>
      </c>
      <c r="R1378" s="138">
        <v>8.0578000000000003</v>
      </c>
      <c r="S1378" s="120" t="s">
        <v>2005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34" t="s">
        <v>1119</v>
      </c>
      <c r="B1379" s="134" t="s">
        <v>1137</v>
      </c>
      <c r="C1379" s="134">
        <v>120279</v>
      </c>
      <c r="D1379" s="137">
        <v>44330</v>
      </c>
      <c r="E1379" s="138">
        <v>59.975900000000003</v>
      </c>
      <c r="F1379" s="138">
        <v>-7.1479999999999997</v>
      </c>
      <c r="G1379" s="138">
        <v>0.8115</v>
      </c>
      <c r="H1379" s="138">
        <v>0.9304</v>
      </c>
      <c r="I1379" s="138">
        <v>5.4974999999999996</v>
      </c>
      <c r="J1379" s="138">
        <v>7.5369000000000002</v>
      </c>
      <c r="K1379" s="138">
        <v>5.1698000000000004</v>
      </c>
      <c r="L1379" s="138">
        <v>1.7659</v>
      </c>
      <c r="M1379" s="138">
        <v>2.7572999999999999</v>
      </c>
      <c r="N1379" s="138">
        <v>4.7046999999999999</v>
      </c>
      <c r="O1379" s="138">
        <v>8.6632999999999996</v>
      </c>
      <c r="P1379" s="138">
        <v>7.5571999999999999</v>
      </c>
      <c r="Q1379" s="138">
        <v>7.6942000000000004</v>
      </c>
      <c r="R1379" s="138">
        <v>8.7627000000000006</v>
      </c>
      <c r="S1379" s="120" t="s">
        <v>2005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34" t="s">
        <v>1119</v>
      </c>
      <c r="B1380" s="134" t="s">
        <v>1138</v>
      </c>
      <c r="C1380" s="134">
        <v>100387</v>
      </c>
      <c r="D1380" s="137">
        <v>44330</v>
      </c>
      <c r="E1380" s="138">
        <v>71.160799999999995</v>
      </c>
      <c r="F1380" s="138">
        <v>0.51290000000000002</v>
      </c>
      <c r="G1380" s="138">
        <v>0.71809999999999996</v>
      </c>
      <c r="H1380" s="138">
        <v>1.7665</v>
      </c>
      <c r="I1380" s="138">
        <v>6.8840000000000003</v>
      </c>
      <c r="J1380" s="138">
        <v>5.4904999999999999</v>
      </c>
      <c r="K1380" s="138">
        <v>5.2443</v>
      </c>
      <c r="L1380" s="138">
        <v>0.77629999999999999</v>
      </c>
      <c r="M1380" s="138">
        <v>2.8462000000000001</v>
      </c>
      <c r="N1380" s="138">
        <v>4.0932000000000004</v>
      </c>
      <c r="O1380" s="138">
        <v>9.4209999999999994</v>
      </c>
      <c r="P1380" s="138">
        <v>7.9082999999999997</v>
      </c>
      <c r="Q1380" s="138">
        <v>8.7692999999999994</v>
      </c>
      <c r="R1380" s="138">
        <v>9.4042999999999992</v>
      </c>
      <c r="S1380" s="120" t="s">
        <v>2008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34" t="s">
        <v>1119</v>
      </c>
      <c r="B1381" s="134" t="s">
        <v>1139</v>
      </c>
      <c r="C1381" s="134">
        <v>118687</v>
      </c>
      <c r="D1381" s="137">
        <v>44330</v>
      </c>
      <c r="E1381" s="138">
        <v>76.434100000000001</v>
      </c>
      <c r="F1381" s="138">
        <v>1.5521</v>
      </c>
      <c r="G1381" s="138">
        <v>1.7670999999999999</v>
      </c>
      <c r="H1381" s="138">
        <v>2.8121999999999998</v>
      </c>
      <c r="I1381" s="138">
        <v>7.9512999999999998</v>
      </c>
      <c r="J1381" s="138">
        <v>6.5890000000000004</v>
      </c>
      <c r="K1381" s="138">
        <v>6.3971</v>
      </c>
      <c r="L1381" s="138">
        <v>1.9529000000000001</v>
      </c>
      <c r="M1381" s="138">
        <v>3.9794</v>
      </c>
      <c r="N1381" s="138">
        <v>5.1603000000000003</v>
      </c>
      <c r="O1381" s="138">
        <v>10.3407</v>
      </c>
      <c r="P1381" s="138">
        <v>8.8251000000000008</v>
      </c>
      <c r="Q1381" s="138">
        <v>8.7485999999999997</v>
      </c>
      <c r="R1381" s="138">
        <v>10.3728</v>
      </c>
      <c r="S1381" s="120" t="s">
        <v>2008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34" t="s">
        <v>1119</v>
      </c>
      <c r="B1382" s="134" t="s">
        <v>1140</v>
      </c>
      <c r="C1382" s="134">
        <v>119714</v>
      </c>
      <c r="D1382" s="137">
        <v>44330</v>
      </c>
      <c r="E1382" s="138">
        <v>58.003399999999999</v>
      </c>
      <c r="F1382" s="138">
        <v>7.4599000000000002</v>
      </c>
      <c r="G1382" s="138">
        <v>2.3917000000000002</v>
      </c>
      <c r="H1382" s="138">
        <v>6.7239000000000004</v>
      </c>
      <c r="I1382" s="138">
        <v>5.5583999999999998</v>
      </c>
      <c r="J1382" s="138">
        <v>7.3247</v>
      </c>
      <c r="K1382" s="138">
        <v>6.7973999999999997</v>
      </c>
      <c r="L1382" s="138">
        <v>3.7536999999999998</v>
      </c>
      <c r="M1382" s="138">
        <v>6.4385000000000003</v>
      </c>
      <c r="N1382" s="138">
        <v>8.7266999999999992</v>
      </c>
      <c r="O1382" s="138">
        <v>10.212899999999999</v>
      </c>
      <c r="P1382" s="138">
        <v>9.5466999999999995</v>
      </c>
      <c r="Q1382" s="138">
        <v>8.9087999999999994</v>
      </c>
      <c r="R1382" s="138">
        <v>11.522500000000001</v>
      </c>
      <c r="S1382" s="120" t="s">
        <v>2008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34" t="s">
        <v>1119</v>
      </c>
      <c r="B1383" s="134" t="s">
        <v>1141</v>
      </c>
      <c r="C1383" s="134">
        <v>100639</v>
      </c>
      <c r="D1383" s="137">
        <v>44330</v>
      </c>
      <c r="E1383" s="138">
        <v>55.264099999999999</v>
      </c>
      <c r="F1383" s="138">
        <v>6.8052999999999999</v>
      </c>
      <c r="G1383" s="138">
        <v>1.7395</v>
      </c>
      <c r="H1383" s="138">
        <v>6.0549999999999997</v>
      </c>
      <c r="I1383" s="138">
        <v>4.8966000000000003</v>
      </c>
      <c r="J1383" s="138">
        <v>6.6597999999999997</v>
      </c>
      <c r="K1383" s="138">
        <v>6.1292999999999997</v>
      </c>
      <c r="L1383" s="138">
        <v>3.0991</v>
      </c>
      <c r="M1383" s="138">
        <v>5.7748999999999997</v>
      </c>
      <c r="N1383" s="138">
        <v>8.0459999999999994</v>
      </c>
      <c r="O1383" s="138">
        <v>9.4757999999999996</v>
      </c>
      <c r="P1383" s="138">
        <v>8.7725000000000009</v>
      </c>
      <c r="Q1383" s="138">
        <v>7.8723999999999998</v>
      </c>
      <c r="R1383" s="138">
        <v>10.8416</v>
      </c>
      <c r="S1383" s="120" t="s">
        <v>2008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34" t="s">
        <v>1119</v>
      </c>
      <c r="B1384" s="134" t="s">
        <v>1142</v>
      </c>
      <c r="C1384" s="134">
        <v>119876</v>
      </c>
      <c r="D1384" s="137">
        <v>44330</v>
      </c>
      <c r="E1384" s="138">
        <v>70.234200000000001</v>
      </c>
      <c r="F1384" s="138">
        <v>-6.5198</v>
      </c>
      <c r="G1384" s="138">
        <v>-1.3684000000000001</v>
      </c>
      <c r="H1384" s="138">
        <v>1.0915999999999999</v>
      </c>
      <c r="I1384" s="138">
        <v>9.4853000000000005</v>
      </c>
      <c r="J1384" s="138">
        <v>3.4550000000000001</v>
      </c>
      <c r="K1384" s="138">
        <v>6.7199</v>
      </c>
      <c r="L1384" s="138">
        <v>2.4232</v>
      </c>
      <c r="M1384" s="138">
        <v>4.5410000000000004</v>
      </c>
      <c r="N1384" s="138">
        <v>7.5768000000000004</v>
      </c>
      <c r="O1384" s="138">
        <v>9.1174999999999997</v>
      </c>
      <c r="P1384" s="138">
        <v>8.2135999999999996</v>
      </c>
      <c r="Q1384" s="138">
        <v>8.7284000000000006</v>
      </c>
      <c r="R1384" s="138">
        <v>10.2845</v>
      </c>
      <c r="S1384" s="120" t="s">
        <v>2008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34" t="s">
        <v>1119</v>
      </c>
      <c r="B1385" s="134" t="s">
        <v>1143</v>
      </c>
      <c r="C1385" s="134">
        <v>100418</v>
      </c>
      <c r="D1385" s="137">
        <v>44330</v>
      </c>
      <c r="E1385" s="138">
        <v>65.446399999999997</v>
      </c>
      <c r="F1385" s="138">
        <v>-7.1637000000000004</v>
      </c>
      <c r="G1385" s="138">
        <v>-2.0446</v>
      </c>
      <c r="H1385" s="138">
        <v>0.42230000000000001</v>
      </c>
      <c r="I1385" s="138">
        <v>8.8056000000000001</v>
      </c>
      <c r="J1385" s="138">
        <v>2.7726000000000002</v>
      </c>
      <c r="K1385" s="138">
        <v>5.9085999999999999</v>
      </c>
      <c r="L1385" s="138">
        <v>1.5772999999999999</v>
      </c>
      <c r="M1385" s="138">
        <v>3.6648999999999998</v>
      </c>
      <c r="N1385" s="138">
        <v>6.69</v>
      </c>
      <c r="O1385" s="138">
        <v>8.1103000000000005</v>
      </c>
      <c r="P1385" s="138">
        <v>7.1326000000000001</v>
      </c>
      <c r="Q1385" s="138">
        <v>8.1210000000000004</v>
      </c>
      <c r="R1385" s="138">
        <v>9.3368000000000002</v>
      </c>
      <c r="S1385" s="120" t="s">
        <v>2008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34" t="s">
        <v>1119</v>
      </c>
      <c r="B1386" s="134" t="s">
        <v>1144</v>
      </c>
      <c r="C1386" s="134">
        <v>148086</v>
      </c>
      <c r="D1386" s="137">
        <v>44330</v>
      </c>
      <c r="E1386" s="138">
        <v>1.7322</v>
      </c>
      <c r="F1386" s="138">
        <v>10.5418</v>
      </c>
      <c r="G1386" s="138">
        <v>10.5449</v>
      </c>
      <c r="H1386" s="138">
        <v>11.1616</v>
      </c>
      <c r="I1386" s="138">
        <v>11.033799999999999</v>
      </c>
      <c r="J1386" s="138">
        <v>11.1709</v>
      </c>
      <c r="K1386" s="138">
        <v>11.4069</v>
      </c>
      <c r="L1386" s="138">
        <v>-40.659999999999997</v>
      </c>
      <c r="M1386" s="138">
        <v>-24.8369</v>
      </c>
      <c r="N1386" s="138">
        <v>-16.7852</v>
      </c>
      <c r="O1386" s="138"/>
      <c r="P1386" s="138"/>
      <c r="Q1386" s="138">
        <v>-12.3309</v>
      </c>
      <c r="R1386" s="138"/>
      <c r="S1386" s="120" t="s">
        <v>2008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34" t="s">
        <v>1119</v>
      </c>
      <c r="B1387" s="134" t="s">
        <v>1145</v>
      </c>
      <c r="C1387" s="134">
        <v>148085</v>
      </c>
      <c r="D1387" s="137">
        <v>44330</v>
      </c>
      <c r="E1387" s="138">
        <v>1.621</v>
      </c>
      <c r="F1387" s="138">
        <v>10.138299999999999</v>
      </c>
      <c r="G1387" s="138">
        <v>10.516999999999999</v>
      </c>
      <c r="H1387" s="138">
        <v>10.9598</v>
      </c>
      <c r="I1387" s="138">
        <v>11.145099999999999</v>
      </c>
      <c r="J1387" s="138">
        <v>11.1554</v>
      </c>
      <c r="K1387" s="138">
        <v>11.4003</v>
      </c>
      <c r="L1387" s="138">
        <v>-40.995800000000003</v>
      </c>
      <c r="M1387" s="138">
        <v>-25.064499999999999</v>
      </c>
      <c r="N1387" s="138">
        <v>-16.961200000000002</v>
      </c>
      <c r="O1387" s="138"/>
      <c r="P1387" s="138"/>
      <c r="Q1387" s="138">
        <v>-12.482100000000001</v>
      </c>
      <c r="R1387" s="138"/>
      <c r="S1387" s="120" t="s">
        <v>2008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34" t="s">
        <v>1119</v>
      </c>
      <c r="B1388" s="134" t="s">
        <v>1146</v>
      </c>
      <c r="C1388" s="134">
        <v>120689</v>
      </c>
      <c r="D1388" s="137">
        <v>44330</v>
      </c>
      <c r="E1388" s="138">
        <v>54.523499999999999</v>
      </c>
      <c r="F1388" s="138">
        <v>-14.1142</v>
      </c>
      <c r="G1388" s="138">
        <v>-4.3720999999999997</v>
      </c>
      <c r="H1388" s="138">
        <v>-0.24859999999999999</v>
      </c>
      <c r="I1388" s="138">
        <v>3.5049000000000001</v>
      </c>
      <c r="J1388" s="138">
        <v>5.3090000000000002</v>
      </c>
      <c r="K1388" s="138">
        <v>3.3483999999999998</v>
      </c>
      <c r="L1388" s="138">
        <v>1.9100999999999999</v>
      </c>
      <c r="M1388" s="138">
        <v>3.0829</v>
      </c>
      <c r="N1388" s="138">
        <v>4.9237000000000002</v>
      </c>
      <c r="O1388" s="138">
        <v>0.15129999999999999</v>
      </c>
      <c r="P1388" s="138">
        <v>3.4114</v>
      </c>
      <c r="Q1388" s="138">
        <v>5.7480000000000002</v>
      </c>
      <c r="R1388" s="138">
        <v>0.14549999999999999</v>
      </c>
      <c r="S1388" s="120" t="s">
        <v>2008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34" t="s">
        <v>1119</v>
      </c>
      <c r="B1389" s="134" t="s">
        <v>1147</v>
      </c>
      <c r="C1389" s="134">
        <v>100741</v>
      </c>
      <c r="D1389" s="137">
        <v>44330</v>
      </c>
      <c r="E1389" s="138">
        <v>50.7913</v>
      </c>
      <c r="F1389" s="138">
        <v>-14.5047</v>
      </c>
      <c r="G1389" s="138">
        <v>-4.7889999999999997</v>
      </c>
      <c r="H1389" s="138">
        <v>-0.66720000000000002</v>
      </c>
      <c r="I1389" s="138">
        <v>3.0834999999999999</v>
      </c>
      <c r="J1389" s="138">
        <v>4.8872999999999998</v>
      </c>
      <c r="K1389" s="138">
        <v>2.8993000000000002</v>
      </c>
      <c r="L1389" s="138">
        <v>1.4416</v>
      </c>
      <c r="M1389" s="138">
        <v>2.5828000000000002</v>
      </c>
      <c r="N1389" s="138">
        <v>4.3853</v>
      </c>
      <c r="O1389" s="138">
        <v>-0.57950000000000002</v>
      </c>
      <c r="P1389" s="138">
        <v>2.6320000000000001</v>
      </c>
      <c r="Q1389" s="138">
        <v>7.3468</v>
      </c>
      <c r="R1389" s="138">
        <v>-0.60619999999999996</v>
      </c>
      <c r="S1389" s="120" t="s">
        <v>2008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39" t="s">
        <v>27</v>
      </c>
      <c r="B1390" s="134"/>
      <c r="C1390" s="134"/>
      <c r="D1390" s="134"/>
      <c r="E1390" s="134"/>
      <c r="F1390" s="140">
        <v>-3.6565250000000007</v>
      </c>
      <c r="G1390" s="140">
        <v>-0.32481785714285749</v>
      </c>
      <c r="H1390" s="140">
        <v>2.2424035714285711</v>
      </c>
      <c r="I1390" s="140">
        <v>7.5356250000000005</v>
      </c>
      <c r="J1390" s="140">
        <v>7.3584357142857142</v>
      </c>
      <c r="K1390" s="140">
        <v>5.7304178571428563</v>
      </c>
      <c r="L1390" s="140">
        <v>-0.97364642857142847</v>
      </c>
      <c r="M1390" s="140">
        <v>1.7909785714285715</v>
      </c>
      <c r="N1390" s="140">
        <v>4.2988892857142851</v>
      </c>
      <c r="O1390" s="140">
        <v>7.93345769230769</v>
      </c>
      <c r="P1390" s="140">
        <v>7.2633653846153834</v>
      </c>
      <c r="Q1390" s="140">
        <v>6.6332357142857123</v>
      </c>
      <c r="R1390" s="140">
        <v>8.1730384615384644</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39" t="s">
        <v>408</v>
      </c>
      <c r="B1391" s="134"/>
      <c r="C1391" s="134"/>
      <c r="D1391" s="134"/>
      <c r="E1391" s="134"/>
      <c r="F1391" s="140">
        <v>-3.8885500000000004</v>
      </c>
      <c r="G1391" s="140">
        <v>-0.95484999999999998</v>
      </c>
      <c r="H1391" s="140">
        <v>1.0109999999999999</v>
      </c>
      <c r="I1391" s="140">
        <v>8.3314000000000004</v>
      </c>
      <c r="J1391" s="140">
        <v>7.3026</v>
      </c>
      <c r="K1391" s="140">
        <v>5.3619500000000002</v>
      </c>
      <c r="L1391" s="140">
        <v>1.9315</v>
      </c>
      <c r="M1391" s="140">
        <v>3.5484499999999999</v>
      </c>
      <c r="N1391" s="140">
        <v>5.4949500000000002</v>
      </c>
      <c r="O1391" s="140">
        <v>9.1</v>
      </c>
      <c r="P1391" s="140">
        <v>7.8057499999999997</v>
      </c>
      <c r="Q1391" s="140">
        <v>8.2692499999999995</v>
      </c>
      <c r="R1391" s="140">
        <v>9.3705499999999997</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8"/>
      <c r="B1392" s="128"/>
      <c r="C1392" s="128"/>
      <c r="D1392" s="130"/>
      <c r="E1392" s="131"/>
      <c r="F1392" s="131"/>
      <c r="G1392" s="131"/>
      <c r="H1392" s="131"/>
      <c r="I1392" s="131"/>
      <c r="J1392" s="131"/>
      <c r="K1392" s="131"/>
      <c r="L1392" s="131"/>
      <c r="M1392" s="131"/>
      <c r="N1392" s="131"/>
      <c r="O1392" s="131"/>
      <c r="P1392" s="131"/>
      <c r="Q1392" s="131"/>
      <c r="R1392" s="131"/>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36" t="s">
        <v>1148</v>
      </c>
      <c r="B1393" s="136"/>
      <c r="C1393" s="136"/>
      <c r="D1393" s="136"/>
      <c r="E1393" s="136"/>
      <c r="F1393" s="136"/>
      <c r="G1393" s="136"/>
      <c r="H1393" s="136"/>
      <c r="I1393" s="136"/>
      <c r="J1393" s="136"/>
      <c r="K1393" s="136"/>
      <c r="L1393" s="136"/>
      <c r="M1393" s="136"/>
      <c r="N1393" s="136"/>
      <c r="O1393" s="136"/>
      <c r="P1393" s="136"/>
      <c r="Q1393" s="136"/>
      <c r="R1393" s="136"/>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34" t="s">
        <v>1149</v>
      </c>
      <c r="B1394" s="134" t="s">
        <v>1150</v>
      </c>
      <c r="C1394" s="134">
        <v>101592</v>
      </c>
      <c r="D1394" s="137">
        <v>44330</v>
      </c>
      <c r="E1394" s="138">
        <v>359.66</v>
      </c>
      <c r="F1394" s="138">
        <v>-0.93379999999999996</v>
      </c>
      <c r="G1394" s="138">
        <v>-1.7322</v>
      </c>
      <c r="H1394" s="138">
        <v>-0.1166</v>
      </c>
      <c r="I1394" s="138">
        <v>1.0224</v>
      </c>
      <c r="J1394" s="138">
        <v>3.5171999999999999</v>
      </c>
      <c r="K1394" s="138">
        <v>5.8757999999999999</v>
      </c>
      <c r="L1394" s="138">
        <v>29.397400000000001</v>
      </c>
      <c r="M1394" s="138">
        <v>40.888399999999997</v>
      </c>
      <c r="N1394" s="138">
        <v>75.307100000000005</v>
      </c>
      <c r="O1394" s="138">
        <v>4.6395999999999997</v>
      </c>
      <c r="P1394" s="138">
        <v>10.5379</v>
      </c>
      <c r="Q1394" s="138">
        <v>21.2103</v>
      </c>
      <c r="R1394" s="138">
        <v>15.014900000000001</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34" t="s">
        <v>1149</v>
      </c>
      <c r="B1395" s="134" t="s">
        <v>1151</v>
      </c>
      <c r="C1395" s="134">
        <v>119620</v>
      </c>
      <c r="D1395" s="137">
        <v>44330</v>
      </c>
      <c r="E1395" s="138">
        <v>386.41</v>
      </c>
      <c r="F1395" s="138">
        <v>-0.92810000000000004</v>
      </c>
      <c r="G1395" s="138">
        <v>-1.7243999999999999</v>
      </c>
      <c r="H1395" s="138">
        <v>-9.8199999999999996E-2</v>
      </c>
      <c r="I1395" s="138">
        <v>1.0591999999999999</v>
      </c>
      <c r="J1395" s="138">
        <v>3.6006999999999998</v>
      </c>
      <c r="K1395" s="138">
        <v>6.1040999999999999</v>
      </c>
      <c r="L1395" s="138">
        <v>29.973099999999999</v>
      </c>
      <c r="M1395" s="138">
        <v>41.853900000000003</v>
      </c>
      <c r="N1395" s="138">
        <v>76.984399999999994</v>
      </c>
      <c r="O1395" s="138">
        <v>5.5891999999999999</v>
      </c>
      <c r="P1395" s="138">
        <v>11.5604</v>
      </c>
      <c r="Q1395" s="138">
        <v>15.0016</v>
      </c>
      <c r="R1395" s="138">
        <v>16.0806</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34" t="s">
        <v>1149</v>
      </c>
      <c r="B1396" s="134" t="s">
        <v>1152</v>
      </c>
      <c r="C1396" s="134">
        <v>120505</v>
      </c>
      <c r="D1396" s="137">
        <v>44330</v>
      </c>
      <c r="E1396" s="138">
        <v>61.09</v>
      </c>
      <c r="F1396" s="138">
        <v>-0.56969999999999998</v>
      </c>
      <c r="G1396" s="138">
        <v>-1.4995000000000001</v>
      </c>
      <c r="H1396" s="138">
        <v>-0.98870000000000002</v>
      </c>
      <c r="I1396" s="138">
        <v>6.5500000000000003E-2</v>
      </c>
      <c r="J1396" s="138">
        <v>3.0707</v>
      </c>
      <c r="K1396" s="138">
        <v>3.6478000000000002</v>
      </c>
      <c r="L1396" s="138">
        <v>22.843399999999999</v>
      </c>
      <c r="M1396" s="138">
        <v>37.621099999999998</v>
      </c>
      <c r="N1396" s="138">
        <v>59.171399999999998</v>
      </c>
      <c r="O1396" s="138">
        <v>18.0047</v>
      </c>
      <c r="P1396" s="138">
        <v>19.032900000000001</v>
      </c>
      <c r="Q1396" s="138">
        <v>19.565999999999999</v>
      </c>
      <c r="R1396" s="138">
        <v>27.950600000000001</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34" t="s">
        <v>1149</v>
      </c>
      <c r="B1397" s="134" t="s">
        <v>1153</v>
      </c>
      <c r="C1397" s="134">
        <v>114564</v>
      </c>
      <c r="D1397" s="137">
        <v>44330</v>
      </c>
      <c r="E1397" s="138">
        <v>55.15</v>
      </c>
      <c r="F1397" s="138">
        <v>-0.57689999999999997</v>
      </c>
      <c r="G1397" s="138">
        <v>-1.5003</v>
      </c>
      <c r="H1397" s="138">
        <v>-1.0229999999999999</v>
      </c>
      <c r="I1397" s="138">
        <v>1.8100000000000002E-2</v>
      </c>
      <c r="J1397" s="138">
        <v>2.9493999999999998</v>
      </c>
      <c r="K1397" s="138">
        <v>3.3157999999999999</v>
      </c>
      <c r="L1397" s="138">
        <v>22.040299999999998</v>
      </c>
      <c r="M1397" s="138">
        <v>36.240099999999998</v>
      </c>
      <c r="N1397" s="138">
        <v>56.988300000000002</v>
      </c>
      <c r="O1397" s="138">
        <v>16.4941</v>
      </c>
      <c r="P1397" s="138">
        <v>17.588100000000001</v>
      </c>
      <c r="Q1397" s="138">
        <v>18.1432</v>
      </c>
      <c r="R1397" s="138">
        <v>26.228899999999999</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34" t="s">
        <v>1149</v>
      </c>
      <c r="B1398" s="134" t="s">
        <v>1154</v>
      </c>
      <c r="C1398" s="134">
        <v>113327</v>
      </c>
      <c r="D1398" s="137">
        <v>44330</v>
      </c>
      <c r="E1398" s="138">
        <v>13.1</v>
      </c>
      <c r="F1398" s="138">
        <v>-0.98260000000000003</v>
      </c>
      <c r="G1398" s="138">
        <v>-1.7990999999999999</v>
      </c>
      <c r="H1398" s="138">
        <v>-0.3044</v>
      </c>
      <c r="I1398" s="138">
        <v>0.8468</v>
      </c>
      <c r="J1398" s="138">
        <v>4.8</v>
      </c>
      <c r="K1398" s="138">
        <v>5.4749999999999996</v>
      </c>
      <c r="L1398" s="138">
        <v>24.6432</v>
      </c>
      <c r="M1398" s="138">
        <v>40.7089</v>
      </c>
      <c r="N1398" s="138">
        <v>72.595500000000001</v>
      </c>
      <c r="O1398" s="138">
        <v>9.3729999999999993</v>
      </c>
      <c r="P1398" s="138">
        <v>14.922599999999999</v>
      </c>
      <c r="Q1398" s="138">
        <v>2.5760999999999998</v>
      </c>
      <c r="R1398" s="138">
        <v>24.326699999999999</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34" t="s">
        <v>1149</v>
      </c>
      <c r="B1399" s="134" t="s">
        <v>1155</v>
      </c>
      <c r="C1399" s="134">
        <v>119392</v>
      </c>
      <c r="D1399" s="137">
        <v>44330</v>
      </c>
      <c r="E1399" s="138">
        <v>14.03</v>
      </c>
      <c r="F1399" s="138">
        <v>-0.98799999999999999</v>
      </c>
      <c r="G1399" s="138">
        <v>-1.7506999999999999</v>
      </c>
      <c r="H1399" s="138">
        <v>-0.2843</v>
      </c>
      <c r="I1399" s="138">
        <v>0.86270000000000002</v>
      </c>
      <c r="J1399" s="138">
        <v>4.8579999999999997</v>
      </c>
      <c r="K1399" s="138">
        <v>5.7271999999999998</v>
      </c>
      <c r="L1399" s="138">
        <v>25.267900000000001</v>
      </c>
      <c r="M1399" s="138">
        <v>41.574199999999998</v>
      </c>
      <c r="N1399" s="138">
        <v>73.853800000000007</v>
      </c>
      <c r="O1399" s="138">
        <v>10.343500000000001</v>
      </c>
      <c r="P1399" s="138">
        <v>15.9114</v>
      </c>
      <c r="Q1399" s="138">
        <v>7.9080000000000004</v>
      </c>
      <c r="R1399" s="138">
        <v>25.305099999999999</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34" t="s">
        <v>1149</v>
      </c>
      <c r="B1400" s="134" t="s">
        <v>1156</v>
      </c>
      <c r="C1400" s="134">
        <v>113566</v>
      </c>
      <c r="D1400" s="137">
        <v>44330</v>
      </c>
      <c r="E1400" s="138">
        <v>47.231000000000002</v>
      </c>
      <c r="F1400" s="138">
        <v>-0.79400000000000004</v>
      </c>
      <c r="G1400" s="138">
        <v>-1.6819999999999999</v>
      </c>
      <c r="H1400" s="138">
        <v>-0.50139999999999996</v>
      </c>
      <c r="I1400" s="138">
        <v>-0.43640000000000001</v>
      </c>
      <c r="J1400" s="138">
        <v>2.9828000000000001</v>
      </c>
      <c r="K1400" s="138">
        <v>6.7971000000000004</v>
      </c>
      <c r="L1400" s="138">
        <v>32.5336</v>
      </c>
      <c r="M1400" s="138">
        <v>42.232100000000003</v>
      </c>
      <c r="N1400" s="138">
        <v>73.867099999999994</v>
      </c>
      <c r="O1400" s="138">
        <v>12.204599999999999</v>
      </c>
      <c r="P1400" s="138">
        <v>13.700100000000001</v>
      </c>
      <c r="Q1400" s="138">
        <v>10.870900000000001</v>
      </c>
      <c r="R1400" s="138">
        <v>25.158100000000001</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34" t="s">
        <v>1149</v>
      </c>
      <c r="B1401" s="134" t="s">
        <v>1157</v>
      </c>
      <c r="C1401" s="134">
        <v>120002</v>
      </c>
      <c r="D1401" s="137">
        <v>44330</v>
      </c>
      <c r="E1401" s="138">
        <v>52.805</v>
      </c>
      <c r="F1401" s="138">
        <v>-0.78720000000000001</v>
      </c>
      <c r="G1401" s="138">
        <v>-1.6702999999999999</v>
      </c>
      <c r="H1401" s="138">
        <v>-0.47310000000000002</v>
      </c>
      <c r="I1401" s="138">
        <v>-0.38109999999999999</v>
      </c>
      <c r="J1401" s="138">
        <v>3.1105999999999998</v>
      </c>
      <c r="K1401" s="138">
        <v>7.1943000000000001</v>
      </c>
      <c r="L1401" s="138">
        <v>33.548299999999998</v>
      </c>
      <c r="M1401" s="138">
        <v>43.855400000000003</v>
      </c>
      <c r="N1401" s="138">
        <v>76.510900000000007</v>
      </c>
      <c r="O1401" s="138">
        <v>13.882</v>
      </c>
      <c r="P1401" s="138">
        <v>15.436999999999999</v>
      </c>
      <c r="Q1401" s="138">
        <v>18.829899999999999</v>
      </c>
      <c r="R1401" s="138">
        <v>26.9879</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34" t="s">
        <v>1149</v>
      </c>
      <c r="B1402" s="134" t="s">
        <v>1158</v>
      </c>
      <c r="C1402" s="134">
        <v>119071</v>
      </c>
      <c r="D1402" s="137">
        <v>44330</v>
      </c>
      <c r="E1402" s="138">
        <v>83.384</v>
      </c>
      <c r="F1402" s="138">
        <v>-0.66590000000000005</v>
      </c>
      <c r="G1402" s="138">
        <v>-0.96440000000000003</v>
      </c>
      <c r="H1402" s="138">
        <v>0.33689999999999998</v>
      </c>
      <c r="I1402" s="138">
        <v>1.0507</v>
      </c>
      <c r="J1402" s="138">
        <v>2.7313999999999998</v>
      </c>
      <c r="K1402" s="138">
        <v>3.5093000000000001</v>
      </c>
      <c r="L1402" s="138">
        <v>20.893699999999999</v>
      </c>
      <c r="M1402" s="138">
        <v>34.622799999999998</v>
      </c>
      <c r="N1402" s="138">
        <v>60.923299999999998</v>
      </c>
      <c r="O1402" s="138">
        <v>12.055199999999999</v>
      </c>
      <c r="P1402" s="138">
        <v>17.090399999999999</v>
      </c>
      <c r="Q1402" s="138">
        <v>18.469899999999999</v>
      </c>
      <c r="R1402" s="138">
        <v>23.831299999999999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34" t="s">
        <v>1149</v>
      </c>
      <c r="B1403" s="134" t="s">
        <v>1159</v>
      </c>
      <c r="C1403" s="134">
        <v>104481</v>
      </c>
      <c r="D1403" s="137">
        <v>44330</v>
      </c>
      <c r="E1403" s="138">
        <v>78.063000000000002</v>
      </c>
      <c r="F1403" s="138">
        <v>-0.67179999999999995</v>
      </c>
      <c r="G1403" s="138">
        <v>-0.97170000000000001</v>
      </c>
      <c r="H1403" s="138">
        <v>0.31869999999999998</v>
      </c>
      <c r="I1403" s="138">
        <v>1.0132000000000001</v>
      </c>
      <c r="J1403" s="138">
        <v>2.6469</v>
      </c>
      <c r="K1403" s="138">
        <v>3.2551999999999999</v>
      </c>
      <c r="L1403" s="138">
        <v>20.2987</v>
      </c>
      <c r="M1403" s="138">
        <v>33.644300000000001</v>
      </c>
      <c r="N1403" s="138">
        <v>59.377299999999998</v>
      </c>
      <c r="O1403" s="138">
        <v>11.034800000000001</v>
      </c>
      <c r="P1403" s="138">
        <v>16.057200000000002</v>
      </c>
      <c r="Q1403" s="138">
        <v>15.217599999999999</v>
      </c>
      <c r="R1403" s="138">
        <v>22.6844</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34" t="s">
        <v>1149</v>
      </c>
      <c r="B1404" s="134" t="s">
        <v>1160</v>
      </c>
      <c r="C1404" s="134">
        <v>140228</v>
      </c>
      <c r="D1404" s="137">
        <v>44330</v>
      </c>
      <c r="E1404" s="138">
        <v>44.164000000000001</v>
      </c>
      <c r="F1404" s="138">
        <v>-0.97540000000000004</v>
      </c>
      <c r="G1404" s="138">
        <v>-1.8031999999999999</v>
      </c>
      <c r="H1404" s="138">
        <v>-0.18310000000000001</v>
      </c>
      <c r="I1404" s="138">
        <v>1.4006000000000001</v>
      </c>
      <c r="J1404" s="138">
        <v>3.6616</v>
      </c>
      <c r="K1404" s="138">
        <v>4.6515000000000004</v>
      </c>
      <c r="L1404" s="138">
        <v>32.664499999999997</v>
      </c>
      <c r="M1404" s="138">
        <v>49.3187</v>
      </c>
      <c r="N1404" s="138">
        <v>81.849599999999995</v>
      </c>
      <c r="O1404" s="138">
        <v>12.534800000000001</v>
      </c>
      <c r="P1404" s="138">
        <v>17.8308</v>
      </c>
      <c r="Q1404" s="138">
        <v>20.6404</v>
      </c>
      <c r="R1404" s="138">
        <v>28.846699999999998</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34" t="s">
        <v>1149</v>
      </c>
      <c r="B1405" s="134" t="s">
        <v>1161</v>
      </c>
      <c r="C1405" s="134">
        <v>140225</v>
      </c>
      <c r="D1405" s="137">
        <v>44330</v>
      </c>
      <c r="E1405" s="138">
        <v>40.186999999999998</v>
      </c>
      <c r="F1405" s="138">
        <v>-0.98070000000000002</v>
      </c>
      <c r="G1405" s="138">
        <v>-1.8129</v>
      </c>
      <c r="H1405" s="138">
        <v>-0.21110000000000001</v>
      </c>
      <c r="I1405" s="138">
        <v>1.3441000000000001</v>
      </c>
      <c r="J1405" s="138">
        <v>3.532</v>
      </c>
      <c r="K1405" s="138">
        <v>4.2950999999999997</v>
      </c>
      <c r="L1405" s="138">
        <v>31.747699999999998</v>
      </c>
      <c r="M1405" s="138">
        <v>47.740900000000003</v>
      </c>
      <c r="N1405" s="138">
        <v>79.182299999999998</v>
      </c>
      <c r="O1405" s="138">
        <v>10.845599999999999</v>
      </c>
      <c r="P1405" s="138">
        <v>16.436399999999999</v>
      </c>
      <c r="Q1405" s="138">
        <v>10.9452</v>
      </c>
      <c r="R1405" s="138">
        <v>26.867000000000001</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34" t="s">
        <v>1149</v>
      </c>
      <c r="B1406" s="134" t="s">
        <v>1162</v>
      </c>
      <c r="C1406" s="134">
        <v>100473</v>
      </c>
      <c r="D1406" s="137">
        <v>44330</v>
      </c>
      <c r="E1406" s="138">
        <v>1248.7997</v>
      </c>
      <c r="F1406" s="138">
        <v>-0.87490000000000001</v>
      </c>
      <c r="G1406" s="138">
        <v>-1.3549</v>
      </c>
      <c r="H1406" s="138">
        <v>-0.83450000000000002</v>
      </c>
      <c r="I1406" s="138">
        <v>-0.41720000000000002</v>
      </c>
      <c r="J1406" s="138">
        <v>1.3752</v>
      </c>
      <c r="K1406" s="138">
        <v>0.1923</v>
      </c>
      <c r="L1406" s="138">
        <v>22.700800000000001</v>
      </c>
      <c r="M1406" s="138">
        <v>40.190600000000003</v>
      </c>
      <c r="N1406" s="138">
        <v>71.174599999999998</v>
      </c>
      <c r="O1406" s="138">
        <v>8.0896000000000008</v>
      </c>
      <c r="P1406" s="138">
        <v>12.7963</v>
      </c>
      <c r="Q1406" s="138">
        <v>19.213000000000001</v>
      </c>
      <c r="R1406" s="138">
        <v>17.349499999999999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34" t="s">
        <v>1149</v>
      </c>
      <c r="B1407" s="134" t="s">
        <v>1163</v>
      </c>
      <c r="C1407" s="134">
        <v>118533</v>
      </c>
      <c r="D1407" s="137">
        <v>44330</v>
      </c>
      <c r="E1407" s="138">
        <v>1356.69</v>
      </c>
      <c r="F1407" s="138">
        <v>-0.87050000000000005</v>
      </c>
      <c r="G1407" s="138">
        <v>-1.3481000000000001</v>
      </c>
      <c r="H1407" s="138">
        <v>-0.81889999999999996</v>
      </c>
      <c r="I1407" s="138">
        <v>-0.38629999999999998</v>
      </c>
      <c r="J1407" s="138">
        <v>1.4451000000000001</v>
      </c>
      <c r="K1407" s="138">
        <v>0.39629999999999999</v>
      </c>
      <c r="L1407" s="138">
        <v>23.2013</v>
      </c>
      <c r="M1407" s="138">
        <v>41.045999999999999</v>
      </c>
      <c r="N1407" s="138">
        <v>72.575100000000006</v>
      </c>
      <c r="O1407" s="138">
        <v>9.0603999999999996</v>
      </c>
      <c r="P1407" s="138">
        <v>13.8682</v>
      </c>
      <c r="Q1407" s="138">
        <v>18.2653</v>
      </c>
      <c r="R1407" s="138">
        <v>18.3337</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34" t="s">
        <v>1149</v>
      </c>
      <c r="B1408" s="134" t="s">
        <v>1164</v>
      </c>
      <c r="C1408" s="134">
        <v>105758</v>
      </c>
      <c r="D1408" s="137">
        <v>44330</v>
      </c>
      <c r="E1408" s="138">
        <v>75.382999999999996</v>
      </c>
      <c r="F1408" s="138">
        <v>-1.1656</v>
      </c>
      <c r="G1408" s="138">
        <v>-1.9395</v>
      </c>
      <c r="H1408" s="138">
        <v>-0.56850000000000001</v>
      </c>
      <c r="I1408" s="138">
        <v>0.49059999999999998</v>
      </c>
      <c r="J1408" s="138">
        <v>3.5324</v>
      </c>
      <c r="K1408" s="138">
        <v>5.8052000000000001</v>
      </c>
      <c r="L1408" s="138">
        <v>29.215399999999999</v>
      </c>
      <c r="M1408" s="138">
        <v>44.2682</v>
      </c>
      <c r="N1408" s="138">
        <v>79.061300000000003</v>
      </c>
      <c r="O1408" s="138">
        <v>8.9855</v>
      </c>
      <c r="P1408" s="138">
        <v>14.704700000000001</v>
      </c>
      <c r="Q1408" s="138">
        <v>15.6463</v>
      </c>
      <c r="R1408" s="138">
        <v>20.157399999999999</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34" t="s">
        <v>1149</v>
      </c>
      <c r="B1409" s="134" t="s">
        <v>1165</v>
      </c>
      <c r="C1409" s="134">
        <v>118989</v>
      </c>
      <c r="D1409" s="137">
        <v>44330</v>
      </c>
      <c r="E1409" s="138">
        <v>80.709000000000003</v>
      </c>
      <c r="F1409" s="138">
        <v>-1.1621999999999999</v>
      </c>
      <c r="G1409" s="138">
        <v>-1.9343999999999999</v>
      </c>
      <c r="H1409" s="138">
        <v>-0.55569999999999997</v>
      </c>
      <c r="I1409" s="138">
        <v>0.5181</v>
      </c>
      <c r="J1409" s="138">
        <v>3.5939000000000001</v>
      </c>
      <c r="K1409" s="138">
        <v>5.9923999999999999</v>
      </c>
      <c r="L1409" s="138">
        <v>29.665500000000002</v>
      </c>
      <c r="M1409" s="138">
        <v>45.003599999999999</v>
      </c>
      <c r="N1409" s="138">
        <v>80.294899999999998</v>
      </c>
      <c r="O1409" s="138">
        <v>9.8482000000000003</v>
      </c>
      <c r="P1409" s="138">
        <v>15.7097</v>
      </c>
      <c r="Q1409" s="138">
        <v>19.1294</v>
      </c>
      <c r="R1409" s="138">
        <v>20.957899999999999</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34" t="s">
        <v>1149</v>
      </c>
      <c r="B1410" s="134" t="s">
        <v>1166</v>
      </c>
      <c r="C1410" s="134">
        <v>102528</v>
      </c>
      <c r="D1410" s="137">
        <v>44330</v>
      </c>
      <c r="E1410" s="138">
        <v>130.13</v>
      </c>
      <c r="F1410" s="138">
        <v>-0.88349999999999995</v>
      </c>
      <c r="G1410" s="138">
        <v>-1.7887</v>
      </c>
      <c r="H1410" s="138">
        <v>-0.53500000000000003</v>
      </c>
      <c r="I1410" s="138">
        <v>1.3947000000000001</v>
      </c>
      <c r="J1410" s="138">
        <v>4.0707000000000004</v>
      </c>
      <c r="K1410" s="138">
        <v>4.1040000000000001</v>
      </c>
      <c r="L1410" s="138">
        <v>32.420900000000003</v>
      </c>
      <c r="M1410" s="138">
        <v>44.910899999999998</v>
      </c>
      <c r="N1410" s="138">
        <v>87.994799999999998</v>
      </c>
      <c r="O1410" s="138">
        <v>8.4281000000000006</v>
      </c>
      <c r="P1410" s="138">
        <v>14.287800000000001</v>
      </c>
      <c r="Q1410" s="138">
        <v>16.766999999999999</v>
      </c>
      <c r="R1410" s="138">
        <v>19.3309</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34" t="s">
        <v>1149</v>
      </c>
      <c r="B1411" s="134" t="s">
        <v>1167</v>
      </c>
      <c r="C1411" s="134">
        <v>120381</v>
      </c>
      <c r="D1411" s="137">
        <v>44330</v>
      </c>
      <c r="E1411" s="138">
        <v>140.5</v>
      </c>
      <c r="F1411" s="138">
        <v>-0.88180000000000003</v>
      </c>
      <c r="G1411" s="138">
        <v>-1.7826</v>
      </c>
      <c r="H1411" s="138">
        <v>-0.51690000000000003</v>
      </c>
      <c r="I1411" s="138">
        <v>1.4220999999999999</v>
      </c>
      <c r="J1411" s="138">
        <v>4.1512000000000002</v>
      </c>
      <c r="K1411" s="138">
        <v>4.3291000000000004</v>
      </c>
      <c r="L1411" s="138">
        <v>32.998899999999999</v>
      </c>
      <c r="M1411" s="138">
        <v>45.867899999999999</v>
      </c>
      <c r="N1411" s="138">
        <v>89.685400000000001</v>
      </c>
      <c r="O1411" s="138">
        <v>9.4883000000000006</v>
      </c>
      <c r="P1411" s="138">
        <v>15.4529</v>
      </c>
      <c r="Q1411" s="138">
        <v>18.427700000000002</v>
      </c>
      <c r="R1411" s="138">
        <v>20.4267</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34" t="s">
        <v>1149</v>
      </c>
      <c r="B1412" s="134" t="s">
        <v>1168</v>
      </c>
      <c r="C1412" s="134">
        <v>140460</v>
      </c>
      <c r="D1412" s="137">
        <v>44330</v>
      </c>
      <c r="E1412" s="138">
        <v>14.25</v>
      </c>
      <c r="F1412" s="138">
        <v>-0.83509999999999995</v>
      </c>
      <c r="G1412" s="138">
        <v>-1.927</v>
      </c>
      <c r="H1412" s="138">
        <v>-0.83509999999999995</v>
      </c>
      <c r="I1412" s="138">
        <v>0</v>
      </c>
      <c r="J1412" s="138">
        <v>2.0043000000000002</v>
      </c>
      <c r="K1412" s="138">
        <v>0.42280000000000001</v>
      </c>
      <c r="L1412" s="138">
        <v>23.2699</v>
      </c>
      <c r="M1412" s="138">
        <v>37.814300000000003</v>
      </c>
      <c r="N1412" s="138">
        <v>71.274000000000001</v>
      </c>
      <c r="O1412" s="138">
        <v>6.7563000000000004</v>
      </c>
      <c r="P1412" s="138"/>
      <c r="Q1412" s="138">
        <v>8.5823999999999998</v>
      </c>
      <c r="R1412" s="138">
        <v>18.577200000000001</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34" t="s">
        <v>1149</v>
      </c>
      <c r="B1413" s="134" t="s">
        <v>1169</v>
      </c>
      <c r="C1413" s="134">
        <v>140461</v>
      </c>
      <c r="D1413" s="137">
        <v>44330</v>
      </c>
      <c r="E1413" s="138">
        <v>15.32</v>
      </c>
      <c r="F1413" s="138">
        <v>-0.84140000000000004</v>
      </c>
      <c r="G1413" s="138">
        <v>-1.9206000000000001</v>
      </c>
      <c r="H1413" s="138">
        <v>-0.84140000000000004</v>
      </c>
      <c r="I1413" s="138">
        <v>0</v>
      </c>
      <c r="J1413" s="138">
        <v>2.0653000000000001</v>
      </c>
      <c r="K1413" s="138">
        <v>0.52490000000000003</v>
      </c>
      <c r="L1413" s="138">
        <v>23.748000000000001</v>
      </c>
      <c r="M1413" s="138">
        <v>38.642499999999998</v>
      </c>
      <c r="N1413" s="138">
        <v>72.522499999999994</v>
      </c>
      <c r="O1413" s="138">
        <v>8.0858000000000008</v>
      </c>
      <c r="P1413" s="138"/>
      <c r="Q1413" s="138">
        <v>10.425599999999999</v>
      </c>
      <c r="R1413" s="138">
        <v>19.683299999999999</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34" t="s">
        <v>1149</v>
      </c>
      <c r="B1414" s="134" t="s">
        <v>1170</v>
      </c>
      <c r="C1414" s="134">
        <v>105503</v>
      </c>
      <c r="D1414" s="137">
        <v>44330</v>
      </c>
      <c r="E1414" s="138">
        <v>68.78</v>
      </c>
      <c r="F1414" s="138">
        <v>-0.97899999999999998</v>
      </c>
      <c r="G1414" s="138">
        <v>-1.883</v>
      </c>
      <c r="H1414" s="138">
        <v>-1.4048</v>
      </c>
      <c r="I1414" s="138">
        <v>-0.2031</v>
      </c>
      <c r="J1414" s="138">
        <v>2.0021</v>
      </c>
      <c r="K1414" s="138">
        <v>-1.1497999999999999</v>
      </c>
      <c r="L1414" s="138">
        <v>22.3626</v>
      </c>
      <c r="M1414" s="138">
        <v>35.260599999999997</v>
      </c>
      <c r="N1414" s="138">
        <v>61.873399999999997</v>
      </c>
      <c r="O1414" s="138">
        <v>12.5161</v>
      </c>
      <c r="P1414" s="138">
        <v>15.222899999999999</v>
      </c>
      <c r="Q1414" s="138">
        <v>14.6783</v>
      </c>
      <c r="R1414" s="138">
        <v>22.4316</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34" t="s">
        <v>1149</v>
      </c>
      <c r="B1415" s="134" t="s">
        <v>1171</v>
      </c>
      <c r="C1415" s="134">
        <v>120403</v>
      </c>
      <c r="D1415" s="137">
        <v>44330</v>
      </c>
      <c r="E1415" s="138">
        <v>78.22</v>
      </c>
      <c r="F1415" s="138">
        <v>-0.96230000000000004</v>
      </c>
      <c r="G1415" s="138">
        <v>-1.8693</v>
      </c>
      <c r="H1415" s="138">
        <v>-1.3744000000000001</v>
      </c>
      <c r="I1415" s="138">
        <v>-0.1404</v>
      </c>
      <c r="J1415" s="138">
        <v>2.1415999999999999</v>
      </c>
      <c r="K1415" s="138">
        <v>-0.76119999999999999</v>
      </c>
      <c r="L1415" s="138">
        <v>23.336500000000001</v>
      </c>
      <c r="M1415" s="138">
        <v>36.843899999999998</v>
      </c>
      <c r="N1415" s="138">
        <v>64.327699999999993</v>
      </c>
      <c r="O1415" s="138">
        <v>14.2509</v>
      </c>
      <c r="P1415" s="138">
        <v>17.102799999999998</v>
      </c>
      <c r="Q1415" s="138">
        <v>19.467600000000001</v>
      </c>
      <c r="R1415" s="138">
        <v>24.221599999999999</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34" t="s">
        <v>1149</v>
      </c>
      <c r="B1416" s="134" t="s">
        <v>1941</v>
      </c>
      <c r="C1416" s="134">
        <v>148733</v>
      </c>
      <c r="D1416" s="137">
        <v>44330</v>
      </c>
      <c r="E1416" s="138">
        <v>10.073499999999999</v>
      </c>
      <c r="F1416" s="138">
        <v>-0.97219999999999995</v>
      </c>
      <c r="G1416" s="138">
        <v>-1.2034</v>
      </c>
      <c r="H1416" s="138">
        <v>-0.70179999999999998</v>
      </c>
      <c r="I1416" s="138">
        <v>0.21890000000000001</v>
      </c>
      <c r="J1416" s="138">
        <v>2.2286000000000001</v>
      </c>
      <c r="K1416" s="138"/>
      <c r="L1416" s="138"/>
      <c r="M1416" s="138"/>
      <c r="N1416" s="138"/>
      <c r="O1416" s="138"/>
      <c r="P1416" s="138"/>
      <c r="Q1416" s="138">
        <v>0.73499999999999999</v>
      </c>
      <c r="R1416" s="138"/>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34" t="s">
        <v>1149</v>
      </c>
      <c r="B1417" s="134" t="s">
        <v>1942</v>
      </c>
      <c r="C1417" s="134">
        <v>148732</v>
      </c>
      <c r="D1417" s="137">
        <v>44330</v>
      </c>
      <c r="E1417" s="138">
        <v>10.026999999999999</v>
      </c>
      <c r="F1417" s="138">
        <v>-0.98350000000000004</v>
      </c>
      <c r="G1417" s="138">
        <v>-1.2216</v>
      </c>
      <c r="H1417" s="138">
        <v>-0.74539999999999995</v>
      </c>
      <c r="I1417" s="138">
        <v>0.1308</v>
      </c>
      <c r="J1417" s="138">
        <v>2.0133999999999999</v>
      </c>
      <c r="K1417" s="138"/>
      <c r="L1417" s="138"/>
      <c r="M1417" s="138"/>
      <c r="N1417" s="138"/>
      <c r="O1417" s="138"/>
      <c r="P1417" s="138"/>
      <c r="Q1417" s="138">
        <v>0.27</v>
      </c>
      <c r="R1417" s="138"/>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34" t="s">
        <v>1149</v>
      </c>
      <c r="B1418" s="134" t="s">
        <v>1172</v>
      </c>
      <c r="C1418" s="134">
        <v>104908</v>
      </c>
      <c r="D1418" s="137">
        <v>44330</v>
      </c>
      <c r="E1418" s="138">
        <v>58.002000000000002</v>
      </c>
      <c r="F1418" s="138">
        <v>-0.96640000000000004</v>
      </c>
      <c r="G1418" s="138">
        <v>-1.7264999999999999</v>
      </c>
      <c r="H1418" s="138">
        <v>-0.96640000000000004</v>
      </c>
      <c r="I1418" s="138">
        <v>0.13639999999999999</v>
      </c>
      <c r="J1418" s="138">
        <v>1.4677</v>
      </c>
      <c r="K1418" s="138">
        <v>4.1795999999999998</v>
      </c>
      <c r="L1418" s="138">
        <v>32.2194</v>
      </c>
      <c r="M1418" s="138">
        <v>48.5212</v>
      </c>
      <c r="N1418" s="138">
        <v>82.971599999999995</v>
      </c>
      <c r="O1418" s="138">
        <v>12.8104</v>
      </c>
      <c r="P1418" s="138">
        <v>16.482199999999999</v>
      </c>
      <c r="Q1418" s="138">
        <v>13.243600000000001</v>
      </c>
      <c r="R1418" s="138">
        <v>26.1403</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34" t="s">
        <v>1149</v>
      </c>
      <c r="B1419" s="134" t="s">
        <v>1173</v>
      </c>
      <c r="C1419" s="134">
        <v>119775</v>
      </c>
      <c r="D1419" s="137">
        <v>44330</v>
      </c>
      <c r="E1419" s="138">
        <v>63.97</v>
      </c>
      <c r="F1419" s="138">
        <v>-0.95989999999999998</v>
      </c>
      <c r="G1419" s="138">
        <v>-1.7161999999999999</v>
      </c>
      <c r="H1419" s="138">
        <v>-0.94299999999999995</v>
      </c>
      <c r="I1419" s="138">
        <v>0.18479999999999999</v>
      </c>
      <c r="J1419" s="138">
        <v>1.5815999999999999</v>
      </c>
      <c r="K1419" s="138">
        <v>4.5159000000000002</v>
      </c>
      <c r="L1419" s="138">
        <v>33.057400000000001</v>
      </c>
      <c r="M1419" s="138">
        <v>49.917999999999999</v>
      </c>
      <c r="N1419" s="138">
        <v>85.291399999999996</v>
      </c>
      <c r="O1419" s="138">
        <v>14.213200000000001</v>
      </c>
      <c r="P1419" s="138">
        <v>17.999600000000001</v>
      </c>
      <c r="Q1419" s="138">
        <v>19.992999999999999</v>
      </c>
      <c r="R1419" s="138">
        <v>27.736799999999999</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34" t="s">
        <v>1149</v>
      </c>
      <c r="B1420" s="134" t="s">
        <v>1174</v>
      </c>
      <c r="C1420" s="134">
        <v>119807</v>
      </c>
      <c r="D1420" s="137">
        <v>44330</v>
      </c>
      <c r="E1420" s="138">
        <v>189.93</v>
      </c>
      <c r="F1420" s="138">
        <v>-0.9698</v>
      </c>
      <c r="G1420" s="138">
        <v>-1.8196000000000001</v>
      </c>
      <c r="H1420" s="138">
        <v>-1.2273000000000001</v>
      </c>
      <c r="I1420" s="138">
        <v>-0.46639999999999998</v>
      </c>
      <c r="J1420" s="138">
        <v>1.1019000000000001</v>
      </c>
      <c r="K1420" s="138">
        <v>5.1428000000000003</v>
      </c>
      <c r="L1420" s="138">
        <v>24.536100000000001</v>
      </c>
      <c r="M1420" s="138">
        <v>36.837200000000003</v>
      </c>
      <c r="N1420" s="138">
        <v>65.473100000000002</v>
      </c>
      <c r="O1420" s="138">
        <v>8.0838000000000001</v>
      </c>
      <c r="P1420" s="138">
        <v>16.104099999999999</v>
      </c>
      <c r="Q1420" s="138">
        <v>19.463200000000001</v>
      </c>
      <c r="R1420" s="138">
        <v>19.642499999999998</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34" t="s">
        <v>1149</v>
      </c>
      <c r="B1421" s="134" t="s">
        <v>1175</v>
      </c>
      <c r="C1421" s="134">
        <v>112496</v>
      </c>
      <c r="D1421" s="137">
        <v>44330</v>
      </c>
      <c r="E1421" s="138">
        <v>175.89</v>
      </c>
      <c r="F1421" s="138">
        <v>-0.97960000000000003</v>
      </c>
      <c r="G1421" s="138">
        <v>-1.8307</v>
      </c>
      <c r="H1421" s="138">
        <v>-1.252</v>
      </c>
      <c r="I1421" s="138">
        <v>-0.51470000000000005</v>
      </c>
      <c r="J1421" s="138">
        <v>0.99329999999999996</v>
      </c>
      <c r="K1421" s="138">
        <v>4.84</v>
      </c>
      <c r="L1421" s="138">
        <v>23.84</v>
      </c>
      <c r="M1421" s="138">
        <v>35.707099999999997</v>
      </c>
      <c r="N1421" s="138">
        <v>63.603400000000001</v>
      </c>
      <c r="O1421" s="138">
        <v>6.8815999999999997</v>
      </c>
      <c r="P1421" s="138">
        <v>14.929500000000001</v>
      </c>
      <c r="Q1421" s="138">
        <v>18.6431</v>
      </c>
      <c r="R1421" s="138">
        <v>18.2501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34" t="s">
        <v>1149</v>
      </c>
      <c r="B1422" s="134" t="s">
        <v>1176</v>
      </c>
      <c r="C1422" s="134">
        <v>142110</v>
      </c>
      <c r="D1422" s="137">
        <v>44330</v>
      </c>
      <c r="E1422" s="138">
        <v>14.923999999999999</v>
      </c>
      <c r="F1422" s="138">
        <v>-1.4117</v>
      </c>
      <c r="G1422" s="138">
        <v>-2.4416000000000002</v>
      </c>
      <c r="H1422" s="138">
        <v>-1.1060000000000001</v>
      </c>
      <c r="I1422" s="138">
        <v>1.6213</v>
      </c>
      <c r="J1422" s="138">
        <v>5.9002999999999997</v>
      </c>
      <c r="K1422" s="138">
        <v>10.6982</v>
      </c>
      <c r="L1422" s="138">
        <v>37.293999999999997</v>
      </c>
      <c r="M1422" s="138">
        <v>48.023200000000003</v>
      </c>
      <c r="N1422" s="138">
        <v>74.026600000000002</v>
      </c>
      <c r="O1422" s="138">
        <v>14.9178</v>
      </c>
      <c r="P1422" s="138"/>
      <c r="Q1422" s="138">
        <v>12.951000000000001</v>
      </c>
      <c r="R1422" s="138">
        <v>28.147200000000002</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34" t="s">
        <v>1149</v>
      </c>
      <c r="B1423" s="134" t="s">
        <v>1177</v>
      </c>
      <c r="C1423" s="134">
        <v>142109</v>
      </c>
      <c r="D1423" s="137">
        <v>44330</v>
      </c>
      <c r="E1423" s="138">
        <v>14.085100000000001</v>
      </c>
      <c r="F1423" s="138">
        <v>-1.4208000000000001</v>
      </c>
      <c r="G1423" s="138">
        <v>-2.4550999999999998</v>
      </c>
      <c r="H1423" s="138">
        <v>-1.1371</v>
      </c>
      <c r="I1423" s="138">
        <v>1.5589</v>
      </c>
      <c r="J1423" s="138">
        <v>5.7591000000000001</v>
      </c>
      <c r="K1423" s="138">
        <v>10.2569</v>
      </c>
      <c r="L1423" s="138">
        <v>36.209000000000003</v>
      </c>
      <c r="M1423" s="138">
        <v>46.256599999999999</v>
      </c>
      <c r="N1423" s="138">
        <v>71.214100000000002</v>
      </c>
      <c r="O1423" s="138">
        <v>12.9534</v>
      </c>
      <c r="P1423" s="138"/>
      <c r="Q1423" s="138">
        <v>10.9808</v>
      </c>
      <c r="R1423" s="138">
        <v>26.1068</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34" t="s">
        <v>1149</v>
      </c>
      <c r="B1424" s="134" t="s">
        <v>1178</v>
      </c>
      <c r="C1424" s="134">
        <v>147445</v>
      </c>
      <c r="D1424" s="137">
        <v>44330</v>
      </c>
      <c r="E1424" s="138">
        <v>17.233000000000001</v>
      </c>
      <c r="F1424" s="138">
        <v>-0.85719999999999996</v>
      </c>
      <c r="G1424" s="138">
        <v>-1.8566</v>
      </c>
      <c r="H1424" s="138">
        <v>-0.7601</v>
      </c>
      <c r="I1424" s="138">
        <v>0.97860000000000003</v>
      </c>
      <c r="J1424" s="138">
        <v>4.3855000000000004</v>
      </c>
      <c r="K1424" s="138">
        <v>3.7132999999999998</v>
      </c>
      <c r="L1424" s="138">
        <v>35.012500000000003</v>
      </c>
      <c r="M1424" s="138">
        <v>53.059800000000003</v>
      </c>
      <c r="N1424" s="138">
        <v>94.174599999999998</v>
      </c>
      <c r="O1424" s="138"/>
      <c r="P1424" s="138"/>
      <c r="Q1424" s="138">
        <v>35.429299999999998</v>
      </c>
      <c r="R1424" s="138"/>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34" t="s">
        <v>1149</v>
      </c>
      <c r="B1425" s="134" t="s">
        <v>1179</v>
      </c>
      <c r="C1425" s="134">
        <v>147479</v>
      </c>
      <c r="D1425" s="137">
        <v>44330</v>
      </c>
      <c r="E1425" s="138">
        <v>16.736999999999998</v>
      </c>
      <c r="F1425" s="138">
        <v>-0.86480000000000001</v>
      </c>
      <c r="G1425" s="138">
        <v>-1.8703000000000001</v>
      </c>
      <c r="H1425" s="138">
        <v>-0.78839999999999999</v>
      </c>
      <c r="I1425" s="138">
        <v>0.92869999999999997</v>
      </c>
      <c r="J1425" s="138">
        <v>4.2609000000000004</v>
      </c>
      <c r="K1425" s="138">
        <v>3.3275999999999999</v>
      </c>
      <c r="L1425" s="138">
        <v>33.981699999999996</v>
      </c>
      <c r="M1425" s="138">
        <v>51.3018</v>
      </c>
      <c r="N1425" s="138">
        <v>91.1708</v>
      </c>
      <c r="O1425" s="138"/>
      <c r="P1425" s="138"/>
      <c r="Q1425" s="138">
        <v>33.243099999999998</v>
      </c>
      <c r="R1425" s="138"/>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34" t="s">
        <v>1149</v>
      </c>
      <c r="B1426" s="134" t="s">
        <v>1180</v>
      </c>
      <c r="C1426" s="134">
        <v>127042</v>
      </c>
      <c r="D1426" s="137">
        <v>44330</v>
      </c>
      <c r="E1426" s="138">
        <v>35.338799999999999</v>
      </c>
      <c r="F1426" s="138">
        <v>-0.54039999999999999</v>
      </c>
      <c r="G1426" s="138">
        <v>-1.4232</v>
      </c>
      <c r="H1426" s="138">
        <v>-1.1758999999999999</v>
      </c>
      <c r="I1426" s="138">
        <v>-0.65449999999999997</v>
      </c>
      <c r="J1426" s="138">
        <v>3.2416999999999998</v>
      </c>
      <c r="K1426" s="138">
        <v>0.71709999999999996</v>
      </c>
      <c r="L1426" s="138">
        <v>23.381900000000002</v>
      </c>
      <c r="M1426" s="138">
        <v>38.155500000000004</v>
      </c>
      <c r="N1426" s="138">
        <v>66.628</v>
      </c>
      <c r="O1426" s="138">
        <v>9.2859999999999996</v>
      </c>
      <c r="P1426" s="138">
        <v>11.398199999999999</v>
      </c>
      <c r="Q1426" s="138">
        <v>19.100899999999999</v>
      </c>
      <c r="R1426" s="138">
        <v>17.6678</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34" t="s">
        <v>1149</v>
      </c>
      <c r="B1427" s="134" t="s">
        <v>1181</v>
      </c>
      <c r="C1427" s="134">
        <v>127039</v>
      </c>
      <c r="D1427" s="137">
        <v>44330</v>
      </c>
      <c r="E1427" s="138">
        <v>32.307600000000001</v>
      </c>
      <c r="F1427" s="138">
        <v>-0.54700000000000004</v>
      </c>
      <c r="G1427" s="138">
        <v>-1.4327000000000001</v>
      </c>
      <c r="H1427" s="138">
        <v>-1.1997</v>
      </c>
      <c r="I1427" s="138">
        <v>-0.70440000000000003</v>
      </c>
      <c r="J1427" s="138">
        <v>3.1414</v>
      </c>
      <c r="K1427" s="138">
        <v>0.39460000000000001</v>
      </c>
      <c r="L1427" s="138">
        <v>22.568999999999999</v>
      </c>
      <c r="M1427" s="138">
        <v>36.796900000000001</v>
      </c>
      <c r="N1427" s="138">
        <v>64.481399999999994</v>
      </c>
      <c r="O1427" s="138">
        <v>7.9512</v>
      </c>
      <c r="P1427" s="138">
        <v>10.0144</v>
      </c>
      <c r="Q1427" s="138">
        <v>17.6311</v>
      </c>
      <c r="R1427" s="138">
        <v>16.2514</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34" t="s">
        <v>1149</v>
      </c>
      <c r="B1428" s="134" t="s">
        <v>1182</v>
      </c>
      <c r="C1428" s="134">
        <v>100377</v>
      </c>
      <c r="D1428" s="137">
        <v>44330</v>
      </c>
      <c r="E1428" s="138">
        <v>1593.1035999999999</v>
      </c>
      <c r="F1428" s="138">
        <v>-0.87670000000000003</v>
      </c>
      <c r="G1428" s="138">
        <v>-1.9858</v>
      </c>
      <c r="H1428" s="138">
        <v>-0.52370000000000005</v>
      </c>
      <c r="I1428" s="138">
        <v>1.01</v>
      </c>
      <c r="J1428" s="138">
        <v>3.5186000000000002</v>
      </c>
      <c r="K1428" s="138">
        <v>3.5874999999999999</v>
      </c>
      <c r="L1428" s="138">
        <v>28.1204</v>
      </c>
      <c r="M1428" s="138">
        <v>40.080599999999997</v>
      </c>
      <c r="N1428" s="138">
        <v>78.234499999999997</v>
      </c>
      <c r="O1428" s="138">
        <v>12.192399999999999</v>
      </c>
      <c r="P1428" s="138">
        <v>15.480499999999999</v>
      </c>
      <c r="Q1428" s="138">
        <v>21.890499999999999</v>
      </c>
      <c r="R1428" s="138">
        <v>21.985900000000001</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34" t="s">
        <v>1149</v>
      </c>
      <c r="B1429" s="134" t="s">
        <v>1183</v>
      </c>
      <c r="C1429" s="134">
        <v>118668</v>
      </c>
      <c r="D1429" s="137">
        <v>44330</v>
      </c>
      <c r="E1429" s="138">
        <v>1688.1943000000001</v>
      </c>
      <c r="F1429" s="138">
        <v>-0.87480000000000002</v>
      </c>
      <c r="G1429" s="138">
        <v>-1.982</v>
      </c>
      <c r="H1429" s="138">
        <v>-0.5121</v>
      </c>
      <c r="I1429" s="138">
        <v>1.0353000000000001</v>
      </c>
      <c r="J1429" s="138">
        <v>3.5775999999999999</v>
      </c>
      <c r="K1429" s="138">
        <v>3.7799</v>
      </c>
      <c r="L1429" s="138">
        <v>28.5823</v>
      </c>
      <c r="M1429" s="138">
        <v>40.839599999999997</v>
      </c>
      <c r="N1429" s="138">
        <v>79.493099999999998</v>
      </c>
      <c r="O1429" s="138">
        <v>12.9322</v>
      </c>
      <c r="P1429" s="138">
        <v>16.298200000000001</v>
      </c>
      <c r="Q1429" s="138">
        <v>15.5002</v>
      </c>
      <c r="R1429" s="138">
        <v>22.802900000000001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34" t="s">
        <v>1149</v>
      </c>
      <c r="B1430" s="134" t="s">
        <v>1184</v>
      </c>
      <c r="C1430" s="134">
        <v>125307</v>
      </c>
      <c r="D1430" s="137">
        <v>44330</v>
      </c>
      <c r="E1430" s="138">
        <v>35.909999999999997</v>
      </c>
      <c r="F1430" s="138">
        <v>-0.82850000000000001</v>
      </c>
      <c r="G1430" s="138">
        <v>-2.0457999999999998</v>
      </c>
      <c r="H1430" s="138">
        <v>-0.52629999999999999</v>
      </c>
      <c r="I1430" s="138">
        <v>0.92749999999999999</v>
      </c>
      <c r="J1430" s="138">
        <v>5.9916999999999998</v>
      </c>
      <c r="K1430" s="138">
        <v>7.226</v>
      </c>
      <c r="L1430" s="138">
        <v>39.293999999999997</v>
      </c>
      <c r="M1430" s="138">
        <v>59.813099999999999</v>
      </c>
      <c r="N1430" s="138">
        <v>108.05329999999999</v>
      </c>
      <c r="O1430" s="138">
        <v>19.886500000000002</v>
      </c>
      <c r="P1430" s="138">
        <v>19.2286</v>
      </c>
      <c r="Q1430" s="138">
        <v>18.7148</v>
      </c>
      <c r="R1430" s="138">
        <v>41.689599999999999</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34" t="s">
        <v>1149</v>
      </c>
      <c r="B1431" s="134" t="s">
        <v>1185</v>
      </c>
      <c r="C1431" s="134">
        <v>125305</v>
      </c>
      <c r="D1431" s="137">
        <v>44330</v>
      </c>
      <c r="E1431" s="138">
        <v>32.94</v>
      </c>
      <c r="F1431" s="138">
        <v>-0.84289999999999998</v>
      </c>
      <c r="G1431" s="138">
        <v>-2.0809000000000002</v>
      </c>
      <c r="H1431" s="138">
        <v>-0.57350000000000001</v>
      </c>
      <c r="I1431" s="138">
        <v>0.82640000000000002</v>
      </c>
      <c r="J1431" s="138">
        <v>5.7803000000000004</v>
      </c>
      <c r="K1431" s="138">
        <v>6.6710000000000003</v>
      </c>
      <c r="L1431" s="138">
        <v>37.939700000000002</v>
      </c>
      <c r="M1431" s="138">
        <v>57.607700000000001</v>
      </c>
      <c r="N1431" s="138">
        <v>104.2157</v>
      </c>
      <c r="O1431" s="138">
        <v>17.900600000000001</v>
      </c>
      <c r="P1431" s="138">
        <v>17.459099999999999</v>
      </c>
      <c r="Q1431" s="138">
        <v>17.3475</v>
      </c>
      <c r="R1431" s="138">
        <v>39.2592</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34" t="s">
        <v>1149</v>
      </c>
      <c r="B1432" s="134" t="s">
        <v>1186</v>
      </c>
      <c r="C1432" s="134">
        <v>147778</v>
      </c>
      <c r="D1432" s="137">
        <v>44330</v>
      </c>
      <c r="E1432" s="138">
        <v>14.34</v>
      </c>
      <c r="F1432" s="138">
        <v>-0.76119999999999999</v>
      </c>
      <c r="G1432" s="138">
        <v>-1.5786</v>
      </c>
      <c r="H1432" s="138">
        <v>-0.2782</v>
      </c>
      <c r="I1432" s="138">
        <v>1.5581</v>
      </c>
      <c r="J1432" s="138">
        <v>4.5190000000000001</v>
      </c>
      <c r="K1432" s="138">
        <v>3.5379</v>
      </c>
      <c r="L1432" s="138">
        <v>28.150099999999998</v>
      </c>
      <c r="M1432" s="138">
        <v>43.256700000000002</v>
      </c>
      <c r="N1432" s="138">
        <v>72.148899999999998</v>
      </c>
      <c r="O1432" s="138"/>
      <c r="P1432" s="138"/>
      <c r="Q1432" s="138">
        <v>30.032800000000002</v>
      </c>
      <c r="R1432" s="138"/>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34" t="s">
        <v>1149</v>
      </c>
      <c r="B1433" s="134" t="s">
        <v>1187</v>
      </c>
      <c r="C1433" s="134">
        <v>147779</v>
      </c>
      <c r="D1433" s="137">
        <v>44330</v>
      </c>
      <c r="E1433" s="138">
        <v>13.96</v>
      </c>
      <c r="F1433" s="138">
        <v>-0.78180000000000005</v>
      </c>
      <c r="G1433" s="138">
        <v>-1.5515000000000001</v>
      </c>
      <c r="H1433" s="138">
        <v>-0.28570000000000001</v>
      </c>
      <c r="I1433" s="138">
        <v>1.5273000000000001</v>
      </c>
      <c r="J1433" s="138">
        <v>4.4128999999999996</v>
      </c>
      <c r="K1433" s="138">
        <v>3.1019000000000001</v>
      </c>
      <c r="L1433" s="138">
        <v>27.0246</v>
      </c>
      <c r="M1433" s="138">
        <v>41.152700000000003</v>
      </c>
      <c r="N1433" s="138">
        <v>68.802899999999994</v>
      </c>
      <c r="O1433" s="138"/>
      <c r="P1433" s="138"/>
      <c r="Q1433" s="138">
        <v>27.513200000000001</v>
      </c>
      <c r="R1433" s="138"/>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34" t="s">
        <v>1149</v>
      </c>
      <c r="B1434" s="134" t="s">
        <v>1188</v>
      </c>
      <c r="C1434" s="134">
        <v>101065</v>
      </c>
      <c r="D1434" s="137">
        <v>44330</v>
      </c>
      <c r="E1434" s="138">
        <v>97.255799999999994</v>
      </c>
      <c r="F1434" s="138">
        <v>-2.1549</v>
      </c>
      <c r="G1434" s="138">
        <v>-2.1288999999999998</v>
      </c>
      <c r="H1434" s="138">
        <v>1.925</v>
      </c>
      <c r="I1434" s="138">
        <v>7.3579999999999997</v>
      </c>
      <c r="J1434" s="138">
        <v>10.7644</v>
      </c>
      <c r="K1434" s="138">
        <v>21.593900000000001</v>
      </c>
      <c r="L1434" s="138">
        <v>46.351900000000001</v>
      </c>
      <c r="M1434" s="138">
        <v>60.454799999999999</v>
      </c>
      <c r="N1434" s="138">
        <v>92.969399999999993</v>
      </c>
      <c r="O1434" s="138">
        <v>19.088200000000001</v>
      </c>
      <c r="P1434" s="138">
        <v>16.159500000000001</v>
      </c>
      <c r="Q1434" s="138">
        <v>11.904400000000001</v>
      </c>
      <c r="R1434" s="138">
        <v>36.560099999999998</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34" t="s">
        <v>1149</v>
      </c>
      <c r="B1435" s="134" t="s">
        <v>1189</v>
      </c>
      <c r="C1435" s="134">
        <v>120841</v>
      </c>
      <c r="D1435" s="137">
        <v>44330</v>
      </c>
      <c r="E1435" s="138">
        <v>101.90949999999999</v>
      </c>
      <c r="F1435" s="138">
        <v>-2.0806</v>
      </c>
      <c r="G1435" s="138">
        <v>-1.9854000000000001</v>
      </c>
      <c r="H1435" s="138">
        <v>2.0903999999999998</v>
      </c>
      <c r="I1435" s="138">
        <v>7.5956999999999999</v>
      </c>
      <c r="J1435" s="138">
        <v>11.137499999999999</v>
      </c>
      <c r="K1435" s="138">
        <v>22.413399999999999</v>
      </c>
      <c r="L1435" s="138">
        <v>47.758699999999997</v>
      </c>
      <c r="M1435" s="138">
        <v>62.677</v>
      </c>
      <c r="N1435" s="138">
        <v>96.511099999999999</v>
      </c>
      <c r="O1435" s="138">
        <v>20.667999999999999</v>
      </c>
      <c r="P1435" s="138">
        <v>17.123999999999999</v>
      </c>
      <c r="Q1435" s="138">
        <v>15.4876</v>
      </c>
      <c r="R1435" s="138">
        <v>38.924500000000002</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34" t="s">
        <v>1149</v>
      </c>
      <c r="B1436" s="134" t="s">
        <v>1190</v>
      </c>
      <c r="C1436" s="134">
        <v>119716</v>
      </c>
      <c r="D1436" s="137">
        <v>44330</v>
      </c>
      <c r="E1436" s="138">
        <v>117.23739999999999</v>
      </c>
      <c r="F1436" s="138">
        <v>-1.2350000000000001</v>
      </c>
      <c r="G1436" s="138">
        <v>-2.1819000000000002</v>
      </c>
      <c r="H1436" s="138">
        <v>-1.5136000000000001</v>
      </c>
      <c r="I1436" s="138">
        <v>-1.0595000000000001</v>
      </c>
      <c r="J1436" s="138">
        <v>2.1919</v>
      </c>
      <c r="K1436" s="138">
        <v>4.2236000000000002</v>
      </c>
      <c r="L1436" s="138">
        <v>37.783200000000001</v>
      </c>
      <c r="M1436" s="138">
        <v>52.866399999999999</v>
      </c>
      <c r="N1436" s="138">
        <v>91.597300000000004</v>
      </c>
      <c r="O1436" s="138">
        <v>11.6639</v>
      </c>
      <c r="P1436" s="138">
        <v>12.6424</v>
      </c>
      <c r="Q1436" s="138">
        <v>18.746099999999998</v>
      </c>
      <c r="R1436" s="138">
        <v>26.317599999999999</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34" t="s">
        <v>1149</v>
      </c>
      <c r="B1437" s="134" t="s">
        <v>1191</v>
      </c>
      <c r="C1437" s="134">
        <v>102941</v>
      </c>
      <c r="D1437" s="137">
        <v>44330</v>
      </c>
      <c r="E1437" s="138">
        <v>108.51130000000001</v>
      </c>
      <c r="F1437" s="138">
        <v>-1.2401</v>
      </c>
      <c r="G1437" s="138">
        <v>-2.1894</v>
      </c>
      <c r="H1437" s="138">
        <v>-1.5310999999999999</v>
      </c>
      <c r="I1437" s="138">
        <v>-1.0948</v>
      </c>
      <c r="J1437" s="138">
        <v>2.1112000000000002</v>
      </c>
      <c r="K1437" s="138">
        <v>3.9832999999999998</v>
      </c>
      <c r="L1437" s="138">
        <v>37.161999999999999</v>
      </c>
      <c r="M1437" s="138">
        <v>51.884099999999997</v>
      </c>
      <c r="N1437" s="138">
        <v>89.925899999999999</v>
      </c>
      <c r="O1437" s="138">
        <v>10.649800000000001</v>
      </c>
      <c r="P1437" s="138">
        <v>11.5235</v>
      </c>
      <c r="Q1437" s="138">
        <v>15.922499999999999</v>
      </c>
      <c r="R1437" s="138">
        <v>25.209900000000001</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34" t="s">
        <v>1149</v>
      </c>
      <c r="B1438" s="134" t="s">
        <v>1192</v>
      </c>
      <c r="C1438" s="134">
        <v>101539</v>
      </c>
      <c r="D1438" s="137">
        <v>44330</v>
      </c>
      <c r="E1438" s="138">
        <v>572.11869999999999</v>
      </c>
      <c r="F1438" s="138">
        <v>-0.82340000000000002</v>
      </c>
      <c r="G1438" s="138">
        <v>-1.6624000000000001</v>
      </c>
      <c r="H1438" s="138">
        <v>-0.5887</v>
      </c>
      <c r="I1438" s="138">
        <v>-0.29580000000000001</v>
      </c>
      <c r="J1438" s="138">
        <v>1.2806999999999999</v>
      </c>
      <c r="K1438" s="138">
        <v>0.30830000000000002</v>
      </c>
      <c r="L1438" s="138">
        <v>24.891100000000002</v>
      </c>
      <c r="M1438" s="138">
        <v>37.735399999999998</v>
      </c>
      <c r="N1438" s="138">
        <v>65.798400000000001</v>
      </c>
      <c r="O1438" s="138">
        <v>3.2966000000000002</v>
      </c>
      <c r="P1438" s="138">
        <v>10.363099999999999</v>
      </c>
      <c r="Q1438" s="138">
        <v>23.971</v>
      </c>
      <c r="R1438" s="138">
        <v>13.473599999999999</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34" t="s">
        <v>1149</v>
      </c>
      <c r="B1439" s="134" t="s">
        <v>1193</v>
      </c>
      <c r="C1439" s="134">
        <v>119581</v>
      </c>
      <c r="D1439" s="137">
        <v>44330</v>
      </c>
      <c r="E1439" s="138">
        <v>602.83579999999995</v>
      </c>
      <c r="F1439" s="138">
        <v>-0.81850000000000001</v>
      </c>
      <c r="G1439" s="138">
        <v>-1.6551</v>
      </c>
      <c r="H1439" s="138">
        <v>-0.57150000000000001</v>
      </c>
      <c r="I1439" s="138">
        <v>-0.26129999999999998</v>
      </c>
      <c r="J1439" s="138">
        <v>1.3593999999999999</v>
      </c>
      <c r="K1439" s="138">
        <v>0.5232</v>
      </c>
      <c r="L1439" s="138">
        <v>25.4023</v>
      </c>
      <c r="M1439" s="138">
        <v>38.571599999999997</v>
      </c>
      <c r="N1439" s="138">
        <v>67.144499999999994</v>
      </c>
      <c r="O1439" s="138">
        <v>4.1162000000000001</v>
      </c>
      <c r="P1439" s="138">
        <v>11.1449</v>
      </c>
      <c r="Q1439" s="138">
        <v>16.028099999999998</v>
      </c>
      <c r="R1439" s="138">
        <v>14.381600000000001</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34" t="s">
        <v>1149</v>
      </c>
      <c r="B1440" s="134" t="s">
        <v>1194</v>
      </c>
      <c r="C1440" s="134">
        <v>102328</v>
      </c>
      <c r="D1440" s="137">
        <v>44330</v>
      </c>
      <c r="E1440" s="138">
        <v>197.86359999999999</v>
      </c>
      <c r="F1440" s="138">
        <v>-1.0215000000000001</v>
      </c>
      <c r="G1440" s="138">
        <v>-1.9500999999999999</v>
      </c>
      <c r="H1440" s="138">
        <v>-1.3338000000000001</v>
      </c>
      <c r="I1440" s="138">
        <v>-0.24060000000000001</v>
      </c>
      <c r="J1440" s="138">
        <v>2.5169999999999999</v>
      </c>
      <c r="K1440" s="138">
        <v>3.0640999999999998</v>
      </c>
      <c r="L1440" s="138">
        <v>26.098800000000001</v>
      </c>
      <c r="M1440" s="138">
        <v>43.173299999999998</v>
      </c>
      <c r="N1440" s="138">
        <v>69.350099999999998</v>
      </c>
      <c r="O1440" s="138">
        <v>12.9451</v>
      </c>
      <c r="P1440" s="138">
        <v>14.931800000000001</v>
      </c>
      <c r="Q1440" s="138">
        <v>11.741400000000001</v>
      </c>
      <c r="R1440" s="138">
        <v>22.796099999999999</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34" t="s">
        <v>1149</v>
      </c>
      <c r="B1441" s="134" t="s">
        <v>1195</v>
      </c>
      <c r="C1441" s="134">
        <v>119178</v>
      </c>
      <c r="D1441" s="137">
        <v>44330</v>
      </c>
      <c r="E1441" s="138">
        <v>213.79640000000001</v>
      </c>
      <c r="F1441" s="138">
        <v>-1.0150999999999999</v>
      </c>
      <c r="G1441" s="138">
        <v>-1.9404999999999999</v>
      </c>
      <c r="H1441" s="138">
        <v>-1.3117000000000001</v>
      </c>
      <c r="I1441" s="138">
        <v>-0.1956</v>
      </c>
      <c r="J1441" s="138">
        <v>2.6211000000000002</v>
      </c>
      <c r="K1441" s="138">
        <v>3.3675999999999999</v>
      </c>
      <c r="L1441" s="138">
        <v>26.853100000000001</v>
      </c>
      <c r="M1441" s="138">
        <v>44.509</v>
      </c>
      <c r="N1441" s="138">
        <v>71.448700000000002</v>
      </c>
      <c r="O1441" s="138">
        <v>14.3276</v>
      </c>
      <c r="P1441" s="138">
        <v>16.1144</v>
      </c>
      <c r="Q1441" s="138">
        <v>19.158899999999999</v>
      </c>
      <c r="R1441" s="138">
        <v>24.4724</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34" t="s">
        <v>1149</v>
      </c>
      <c r="B1442" s="134" t="s">
        <v>1196</v>
      </c>
      <c r="C1442" s="134">
        <v>118872</v>
      </c>
      <c r="D1442" s="137">
        <v>44330</v>
      </c>
      <c r="E1442" s="138">
        <v>65.36</v>
      </c>
      <c r="F1442" s="138">
        <v>-1.4475</v>
      </c>
      <c r="G1442" s="138">
        <v>-1.7438</v>
      </c>
      <c r="H1442" s="138">
        <v>-0.41139999999999999</v>
      </c>
      <c r="I1442" s="138">
        <v>0.89529999999999998</v>
      </c>
      <c r="J1442" s="138">
        <v>3.944</v>
      </c>
      <c r="K1442" s="138">
        <v>7.5530999999999997</v>
      </c>
      <c r="L1442" s="138">
        <v>27.233799999999999</v>
      </c>
      <c r="M1442" s="138">
        <v>37.138100000000001</v>
      </c>
      <c r="N1442" s="138">
        <v>63.645499999999998</v>
      </c>
      <c r="O1442" s="138">
        <v>11.7982</v>
      </c>
      <c r="P1442" s="138">
        <v>17.1938</v>
      </c>
      <c r="Q1442" s="138">
        <v>16.883800000000001</v>
      </c>
      <c r="R1442" s="138">
        <v>25.096900000000002</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34" t="s">
        <v>1149</v>
      </c>
      <c r="B1443" s="134" t="s">
        <v>1197</v>
      </c>
      <c r="C1443" s="134">
        <v>100477</v>
      </c>
      <c r="D1443" s="137">
        <v>44330</v>
      </c>
      <c r="E1443" s="138">
        <v>62.88</v>
      </c>
      <c r="F1443" s="138">
        <v>-1.4419999999999999</v>
      </c>
      <c r="G1443" s="138">
        <v>-1.75</v>
      </c>
      <c r="H1443" s="138">
        <v>-0.4118</v>
      </c>
      <c r="I1443" s="138">
        <v>0.88239999999999996</v>
      </c>
      <c r="J1443" s="138">
        <v>3.9167000000000001</v>
      </c>
      <c r="K1443" s="138">
        <v>7.4504000000000001</v>
      </c>
      <c r="L1443" s="138">
        <v>27.0303</v>
      </c>
      <c r="M1443" s="138">
        <v>36.755099999999999</v>
      </c>
      <c r="N1443" s="138">
        <v>63.028300000000002</v>
      </c>
      <c r="O1443" s="138">
        <v>11.2944</v>
      </c>
      <c r="P1443" s="138">
        <v>16.6889</v>
      </c>
      <c r="Q1443" s="138">
        <v>7.1271000000000004</v>
      </c>
      <c r="R1443" s="138">
        <v>24.5809</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34" t="s">
        <v>1149</v>
      </c>
      <c r="B1444" s="134" t="s">
        <v>1198</v>
      </c>
      <c r="C1444" s="134">
        <v>148073</v>
      </c>
      <c r="D1444" s="137">
        <v>44330</v>
      </c>
      <c r="E1444" s="138">
        <v>21.43</v>
      </c>
      <c r="F1444" s="138">
        <v>-1.0619000000000001</v>
      </c>
      <c r="G1444" s="138">
        <v>-1.3806</v>
      </c>
      <c r="H1444" s="138">
        <v>-0.69510000000000005</v>
      </c>
      <c r="I1444" s="138">
        <v>-0.51070000000000004</v>
      </c>
      <c r="J1444" s="138">
        <v>1.7085999999999999</v>
      </c>
      <c r="K1444" s="138">
        <v>4.5366</v>
      </c>
      <c r="L1444" s="138">
        <v>28.7087</v>
      </c>
      <c r="M1444" s="138">
        <v>44.993200000000002</v>
      </c>
      <c r="N1444" s="138">
        <v>82.693899999999999</v>
      </c>
      <c r="O1444" s="138"/>
      <c r="P1444" s="138"/>
      <c r="Q1444" s="138">
        <v>94.869399999999999</v>
      </c>
      <c r="R1444" s="138"/>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34" t="s">
        <v>1149</v>
      </c>
      <c r="B1445" s="134" t="s">
        <v>1199</v>
      </c>
      <c r="C1445" s="134">
        <v>148071</v>
      </c>
      <c r="D1445" s="137">
        <v>44330</v>
      </c>
      <c r="E1445" s="138">
        <v>21.15</v>
      </c>
      <c r="F1445" s="138">
        <v>-1.0758000000000001</v>
      </c>
      <c r="G1445" s="138">
        <v>-1.3986000000000001</v>
      </c>
      <c r="H1445" s="138">
        <v>-0.75080000000000002</v>
      </c>
      <c r="I1445" s="138">
        <v>-0.56420000000000003</v>
      </c>
      <c r="J1445" s="138">
        <v>1.585</v>
      </c>
      <c r="K1445" s="138">
        <v>4.1359000000000004</v>
      </c>
      <c r="L1445" s="138">
        <v>27.8718</v>
      </c>
      <c r="M1445" s="138">
        <v>43.682099999999998</v>
      </c>
      <c r="N1445" s="138">
        <v>80.614900000000006</v>
      </c>
      <c r="O1445" s="138"/>
      <c r="P1445" s="138"/>
      <c r="Q1445" s="138">
        <v>92.638900000000007</v>
      </c>
      <c r="R1445" s="138"/>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34" t="s">
        <v>1149</v>
      </c>
      <c r="B1446" s="134" t="s">
        <v>1943</v>
      </c>
      <c r="C1446" s="134">
        <v>120726</v>
      </c>
      <c r="D1446" s="137">
        <v>44330</v>
      </c>
      <c r="E1446" s="138">
        <v>158.13159999999999</v>
      </c>
      <c r="F1446" s="138">
        <v>-0.71889999999999998</v>
      </c>
      <c r="G1446" s="138">
        <v>-1.3249</v>
      </c>
      <c r="H1446" s="138">
        <v>-0.14480000000000001</v>
      </c>
      <c r="I1446" s="138">
        <v>0.2223</v>
      </c>
      <c r="J1446" s="138">
        <v>2.2326999999999999</v>
      </c>
      <c r="K1446" s="138">
        <v>3.6591</v>
      </c>
      <c r="L1446" s="138">
        <v>26.060099999999998</v>
      </c>
      <c r="M1446" s="138">
        <v>43.092199999999998</v>
      </c>
      <c r="N1446" s="138">
        <v>78.0595</v>
      </c>
      <c r="O1446" s="138">
        <v>10.718400000000001</v>
      </c>
      <c r="P1446" s="138">
        <v>14.1531</v>
      </c>
      <c r="Q1446" s="138">
        <v>19.207000000000001</v>
      </c>
      <c r="R1446" s="138">
        <v>26.716100000000001</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34" t="s">
        <v>1149</v>
      </c>
      <c r="B1447" s="134" t="s">
        <v>2000</v>
      </c>
      <c r="C1447" s="134">
        <v>120727</v>
      </c>
      <c r="D1447" s="137">
        <v>44330</v>
      </c>
      <c r="E1447" s="138">
        <v>107.84073035758399</v>
      </c>
      <c r="F1447" s="138">
        <v>-0.71889999999999998</v>
      </c>
      <c r="G1447" s="138">
        <v>-1.3249</v>
      </c>
      <c r="H1447" s="138">
        <v>-0.1447</v>
      </c>
      <c r="I1447" s="138">
        <v>0.2223</v>
      </c>
      <c r="J1447" s="138">
        <v>2.2326999999999999</v>
      </c>
      <c r="K1447" s="138">
        <v>3.6594000000000002</v>
      </c>
      <c r="L1447" s="138">
        <v>26.060500000000001</v>
      </c>
      <c r="M1447" s="138">
        <v>43.092599999999997</v>
      </c>
      <c r="N1447" s="138">
        <v>78.059700000000007</v>
      </c>
      <c r="O1447" s="138">
        <v>10.7195</v>
      </c>
      <c r="P1447" s="138">
        <v>14.154</v>
      </c>
      <c r="Q1447" s="138">
        <v>19.208500000000001</v>
      </c>
      <c r="R1447" s="138">
        <v>26.7179</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34" t="s">
        <v>1149</v>
      </c>
      <c r="B1448" s="134" t="s">
        <v>1944</v>
      </c>
      <c r="C1448" s="134">
        <v>102394</v>
      </c>
      <c r="D1448" s="137">
        <v>44330</v>
      </c>
      <c r="E1448" s="138">
        <v>147.6215</v>
      </c>
      <c r="F1448" s="138">
        <v>-0.72360000000000002</v>
      </c>
      <c r="G1448" s="138">
        <v>-1.3322000000000001</v>
      </c>
      <c r="H1448" s="138">
        <v>-0.16159999999999999</v>
      </c>
      <c r="I1448" s="138">
        <v>0.1875</v>
      </c>
      <c r="J1448" s="138">
        <v>2.1528</v>
      </c>
      <c r="K1448" s="138">
        <v>3.4159000000000002</v>
      </c>
      <c r="L1448" s="138">
        <v>25.4847</v>
      </c>
      <c r="M1448" s="138">
        <v>42.100999999999999</v>
      </c>
      <c r="N1448" s="138">
        <v>76.455200000000005</v>
      </c>
      <c r="O1448" s="138">
        <v>9.7553999999999998</v>
      </c>
      <c r="P1448" s="138">
        <v>13.133800000000001</v>
      </c>
      <c r="Q1448" s="138">
        <v>15.2247</v>
      </c>
      <c r="R1448" s="138">
        <v>25.617699999999999</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34" t="s">
        <v>1149</v>
      </c>
      <c r="B1449" s="134" t="s">
        <v>2001</v>
      </c>
      <c r="C1449" s="134">
        <v>102393</v>
      </c>
      <c r="D1449" s="137">
        <v>44330</v>
      </c>
      <c r="E1449" s="138">
        <v>162.007135861519</v>
      </c>
      <c r="F1449" s="138">
        <v>-0.72370000000000001</v>
      </c>
      <c r="G1449" s="138">
        <v>-1.3322000000000001</v>
      </c>
      <c r="H1449" s="138">
        <v>-0.16159999999999999</v>
      </c>
      <c r="I1449" s="138">
        <v>0.1875</v>
      </c>
      <c r="J1449" s="138">
        <v>2.1526999999999998</v>
      </c>
      <c r="K1449" s="138">
        <v>3.4159999999999999</v>
      </c>
      <c r="L1449" s="138">
        <v>25.484999999999999</v>
      </c>
      <c r="M1449" s="138">
        <v>42.101300000000002</v>
      </c>
      <c r="N1449" s="138">
        <v>76.455200000000005</v>
      </c>
      <c r="O1449" s="138">
        <v>9.7553999999999998</v>
      </c>
      <c r="P1449" s="138">
        <v>13.1341</v>
      </c>
      <c r="Q1449" s="138">
        <v>17.674399999999999</v>
      </c>
      <c r="R1449" s="138">
        <v>25.617699999999999</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39" t="s">
        <v>27</v>
      </c>
      <c r="B1450" s="134"/>
      <c r="C1450" s="134"/>
      <c r="D1450" s="134"/>
      <c r="E1450" s="134"/>
      <c r="F1450" s="140">
        <v>-0.96519642857142818</v>
      </c>
      <c r="G1450" s="140">
        <v>-1.7171750000000006</v>
      </c>
      <c r="H1450" s="140">
        <v>-0.57558750000000014</v>
      </c>
      <c r="I1450" s="140">
        <v>0.61028214285714266</v>
      </c>
      <c r="J1450" s="140">
        <v>3.3147678571428574</v>
      </c>
      <c r="K1450" s="140">
        <v>4.6795962962962951</v>
      </c>
      <c r="L1450" s="140">
        <v>29.004068518518519</v>
      </c>
      <c r="M1450" s="140">
        <v>43.561188888888893</v>
      </c>
      <c r="N1450" s="140">
        <v>76.132142592592629</v>
      </c>
      <c r="O1450" s="140">
        <v>11.319085416666672</v>
      </c>
      <c r="P1450" s="140">
        <v>14.979686363636363</v>
      </c>
      <c r="Q1450" s="140">
        <v>19.436760714285715</v>
      </c>
      <c r="R1450" s="140">
        <v>24.019072916666673</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39" t="s">
        <v>408</v>
      </c>
      <c r="B1451" s="134"/>
      <c r="C1451" s="134"/>
      <c r="D1451" s="134"/>
      <c r="E1451" s="134"/>
      <c r="F1451" s="140">
        <v>-0.90579999999999994</v>
      </c>
      <c r="G1451" s="140">
        <v>-1.7503500000000001</v>
      </c>
      <c r="H1451" s="140">
        <v>-0.57250000000000001</v>
      </c>
      <c r="I1451" s="140">
        <v>0.22060000000000002</v>
      </c>
      <c r="J1451" s="140">
        <v>3.0267499999999998</v>
      </c>
      <c r="K1451" s="140">
        <v>4.0436499999999995</v>
      </c>
      <c r="L1451" s="140">
        <v>27.552799999999998</v>
      </c>
      <c r="M1451" s="140">
        <v>42.166700000000006</v>
      </c>
      <c r="N1451" s="140">
        <v>74.666850000000011</v>
      </c>
      <c r="O1451" s="140">
        <v>10.940200000000001</v>
      </c>
      <c r="P1451" s="140">
        <v>15.444949999999999</v>
      </c>
      <c r="Q1451" s="140">
        <v>17.908799999999999</v>
      </c>
      <c r="R1451" s="140">
        <v>24.399549999999998</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8"/>
      <c r="B1452" s="128"/>
      <c r="C1452" s="128"/>
      <c r="D1452" s="130"/>
      <c r="E1452" s="131"/>
      <c r="F1452" s="131"/>
      <c r="G1452" s="131"/>
      <c r="H1452" s="131"/>
      <c r="I1452" s="131"/>
      <c r="J1452" s="131"/>
      <c r="K1452" s="131"/>
      <c r="L1452" s="131"/>
      <c r="M1452" s="131"/>
      <c r="N1452" s="131"/>
      <c r="O1452" s="131"/>
      <c r="P1452" s="131"/>
      <c r="Q1452" s="131"/>
      <c r="R1452" s="131"/>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36" t="s">
        <v>1200</v>
      </c>
      <c r="B1453" s="136"/>
      <c r="C1453" s="136"/>
      <c r="D1453" s="136"/>
      <c r="E1453" s="136"/>
      <c r="F1453" s="136"/>
      <c r="G1453" s="136"/>
      <c r="H1453" s="136"/>
      <c r="I1453" s="136"/>
      <c r="J1453" s="136"/>
      <c r="K1453" s="136"/>
      <c r="L1453" s="136"/>
      <c r="M1453" s="136"/>
      <c r="N1453" s="136"/>
      <c r="O1453" s="136"/>
      <c r="P1453" s="136"/>
      <c r="Q1453" s="136"/>
      <c r="R1453" s="136"/>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34" t="s">
        <v>1201</v>
      </c>
      <c r="B1454" s="134" t="s">
        <v>1202</v>
      </c>
      <c r="C1454" s="134">
        <v>101976</v>
      </c>
      <c r="D1454" s="137">
        <v>44330</v>
      </c>
      <c r="E1454" s="138">
        <v>286.34589999999997</v>
      </c>
      <c r="F1454" s="138">
        <v>3.4295</v>
      </c>
      <c r="G1454" s="138">
        <v>3.2427999999999999</v>
      </c>
      <c r="H1454" s="138">
        <v>2.9498000000000002</v>
      </c>
      <c r="I1454" s="138">
        <v>3.1705000000000001</v>
      </c>
      <c r="J1454" s="138">
        <v>4.2060000000000004</v>
      </c>
      <c r="K1454" s="138">
        <v>4.3734999999999999</v>
      </c>
      <c r="L1454" s="138">
        <v>3.8127</v>
      </c>
      <c r="M1454" s="138">
        <v>4.1532999999999998</v>
      </c>
      <c r="N1454" s="138">
        <v>5.2229000000000001</v>
      </c>
      <c r="O1454" s="138">
        <v>7.1119000000000003</v>
      </c>
      <c r="P1454" s="138">
        <v>7.0674999999999999</v>
      </c>
      <c r="Q1454" s="138">
        <v>6.9779</v>
      </c>
      <c r="R1454" s="138">
        <v>6.5132000000000003</v>
      </c>
      <c r="S1454" s="120" t="s">
        <v>2006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34" t="s">
        <v>1201</v>
      </c>
      <c r="B1455" s="134" t="s">
        <v>1203</v>
      </c>
      <c r="C1455" s="134">
        <v>119511</v>
      </c>
      <c r="D1455" s="137">
        <v>44330</v>
      </c>
      <c r="E1455" s="138">
        <v>288.59899999999999</v>
      </c>
      <c r="F1455" s="138">
        <v>3.5230000000000001</v>
      </c>
      <c r="G1455" s="138">
        <v>3.3313999999999999</v>
      </c>
      <c r="H1455" s="138">
        <v>3.0388999999999999</v>
      </c>
      <c r="I1455" s="138">
        <v>3.2616999999999998</v>
      </c>
      <c r="J1455" s="138">
        <v>4.2964000000000002</v>
      </c>
      <c r="K1455" s="138">
        <v>4.4645999999999999</v>
      </c>
      <c r="L1455" s="138">
        <v>3.9217</v>
      </c>
      <c r="M1455" s="138">
        <v>4.2679999999999998</v>
      </c>
      <c r="N1455" s="138">
        <v>5.3449</v>
      </c>
      <c r="O1455" s="138">
        <v>7.2453000000000003</v>
      </c>
      <c r="P1455" s="138">
        <v>7.1889000000000003</v>
      </c>
      <c r="Q1455" s="138">
        <v>7.9095000000000004</v>
      </c>
      <c r="R1455" s="138">
        <v>6.6398999999999999</v>
      </c>
      <c r="S1455" s="120" t="s">
        <v>2006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34" t="s">
        <v>1201</v>
      </c>
      <c r="B1456" s="134" t="s">
        <v>1204</v>
      </c>
      <c r="C1456" s="134">
        <v>147567</v>
      </c>
      <c r="D1456" s="137">
        <v>44330</v>
      </c>
      <c r="E1456" s="138">
        <v>1112.2601999999999</v>
      </c>
      <c r="F1456" s="138">
        <v>3.86</v>
      </c>
      <c r="G1456" s="138">
        <v>3.5747</v>
      </c>
      <c r="H1456" s="138">
        <v>3.202</v>
      </c>
      <c r="I1456" s="138">
        <v>3.3096999999999999</v>
      </c>
      <c r="J1456" s="138">
        <v>4.1437999999999997</v>
      </c>
      <c r="K1456" s="138">
        <v>4.2736999999999998</v>
      </c>
      <c r="L1456" s="138">
        <v>3.9033000000000002</v>
      </c>
      <c r="M1456" s="138">
        <v>4.1818999999999997</v>
      </c>
      <c r="N1456" s="138">
        <v>5.0354000000000001</v>
      </c>
      <c r="O1456" s="138"/>
      <c r="P1456" s="138"/>
      <c r="Q1456" s="138">
        <v>6.1859000000000002</v>
      </c>
      <c r="R1456" s="138"/>
      <c r="S1456" s="120" t="s">
        <v>2005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34" t="s">
        <v>1201</v>
      </c>
      <c r="B1457" s="134" t="s">
        <v>1205</v>
      </c>
      <c r="C1457" s="134">
        <v>147568</v>
      </c>
      <c r="D1457" s="137">
        <v>44330</v>
      </c>
      <c r="E1457" s="138">
        <v>1109.3603000000001</v>
      </c>
      <c r="F1457" s="138">
        <v>3.6775000000000002</v>
      </c>
      <c r="G1457" s="138">
        <v>3.3931</v>
      </c>
      <c r="H1457" s="138">
        <v>3.0203000000000002</v>
      </c>
      <c r="I1457" s="138">
        <v>3.1282000000000001</v>
      </c>
      <c r="J1457" s="138">
        <v>3.9615</v>
      </c>
      <c r="K1457" s="138">
        <v>4.1013000000000002</v>
      </c>
      <c r="L1457" s="138">
        <v>3.7414000000000001</v>
      </c>
      <c r="M1457" s="138">
        <v>4.0225999999999997</v>
      </c>
      <c r="N1457" s="138">
        <v>4.8757000000000001</v>
      </c>
      <c r="O1457" s="138"/>
      <c r="P1457" s="138"/>
      <c r="Q1457" s="138">
        <v>6.0297000000000001</v>
      </c>
      <c r="R1457" s="138"/>
      <c r="S1457" s="120" t="s">
        <v>2005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34" t="s">
        <v>1201</v>
      </c>
      <c r="B1458" s="134" t="s">
        <v>1206</v>
      </c>
      <c r="C1458" s="134">
        <v>147377</v>
      </c>
      <c r="D1458" s="137">
        <v>44330</v>
      </c>
      <c r="E1458" s="138">
        <v>1094.7363</v>
      </c>
      <c r="F1458" s="138">
        <v>2.9712000000000001</v>
      </c>
      <c r="G1458" s="138">
        <v>2.9514</v>
      </c>
      <c r="H1458" s="138">
        <v>2.9380999999999999</v>
      </c>
      <c r="I1458" s="138">
        <v>2.9308999999999998</v>
      </c>
      <c r="J1458" s="138">
        <v>2.9076</v>
      </c>
      <c r="K1458" s="138">
        <v>2.9407000000000001</v>
      </c>
      <c r="L1458" s="138">
        <v>2.9</v>
      </c>
      <c r="M1458" s="138">
        <v>3.1371000000000002</v>
      </c>
      <c r="N1458" s="138">
        <v>3.1890999999999998</v>
      </c>
      <c r="O1458" s="138"/>
      <c r="P1458" s="138"/>
      <c r="Q1458" s="138">
        <v>4.8684000000000003</v>
      </c>
      <c r="R1458" s="138"/>
      <c r="S1458" s="120" t="s">
        <v>2006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34" t="s">
        <v>1201</v>
      </c>
      <c r="B1459" s="134" t="s">
        <v>1207</v>
      </c>
      <c r="C1459" s="134">
        <v>147382</v>
      </c>
      <c r="D1459" s="137">
        <v>44330</v>
      </c>
      <c r="E1459" s="138">
        <v>1088.3575000000001</v>
      </c>
      <c r="F1459" s="138">
        <v>2.6716000000000002</v>
      </c>
      <c r="G1459" s="138">
        <v>2.6522000000000001</v>
      </c>
      <c r="H1459" s="138">
        <v>2.6377999999999999</v>
      </c>
      <c r="I1459" s="138">
        <v>2.6309999999999998</v>
      </c>
      <c r="J1459" s="138">
        <v>2.6067</v>
      </c>
      <c r="K1459" s="138">
        <v>2.6341999999999999</v>
      </c>
      <c r="L1459" s="138">
        <v>2.5798000000000001</v>
      </c>
      <c r="M1459" s="138">
        <v>2.7955000000000001</v>
      </c>
      <c r="N1459" s="138">
        <v>2.8494999999999999</v>
      </c>
      <c r="O1459" s="138"/>
      <c r="P1459" s="138"/>
      <c r="Q1459" s="138">
        <v>4.5469999999999997</v>
      </c>
      <c r="R1459" s="138"/>
      <c r="S1459" s="120" t="s">
        <v>2006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34" t="s">
        <v>1201</v>
      </c>
      <c r="B1460" s="134" t="s">
        <v>1208</v>
      </c>
      <c r="C1460" s="134">
        <v>119106</v>
      </c>
      <c r="D1460" s="137">
        <v>44330</v>
      </c>
      <c r="E1460" s="138">
        <v>42.336599999999997</v>
      </c>
      <c r="F1460" s="138">
        <v>3.363</v>
      </c>
      <c r="G1460" s="138">
        <v>1.9257</v>
      </c>
      <c r="H1460" s="138">
        <v>2.9451999999999998</v>
      </c>
      <c r="I1460" s="138">
        <v>3.2370000000000001</v>
      </c>
      <c r="J1460" s="138">
        <v>5.0305999999999997</v>
      </c>
      <c r="K1460" s="138">
        <v>4.6326000000000001</v>
      </c>
      <c r="L1460" s="138">
        <v>3.8527999999999998</v>
      </c>
      <c r="M1460" s="138">
        <v>3.8763999999999998</v>
      </c>
      <c r="N1460" s="138">
        <v>4.9264999999999999</v>
      </c>
      <c r="O1460" s="138">
        <v>6.9009999999999998</v>
      </c>
      <c r="P1460" s="138">
        <v>6.6618000000000004</v>
      </c>
      <c r="Q1460" s="138">
        <v>7.4649000000000001</v>
      </c>
      <c r="R1460" s="138">
        <v>6.2671999999999999</v>
      </c>
      <c r="S1460" s="120" t="s">
        <v>2006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34" t="s">
        <v>1201</v>
      </c>
      <c r="B1461" s="134" t="s">
        <v>1209</v>
      </c>
      <c r="C1461" s="134">
        <v>100087</v>
      </c>
      <c r="D1461" s="137">
        <v>44330</v>
      </c>
      <c r="E1461" s="138">
        <v>41.488100000000003</v>
      </c>
      <c r="F1461" s="138">
        <v>3.1677</v>
      </c>
      <c r="G1461" s="138">
        <v>1.7011000000000001</v>
      </c>
      <c r="H1461" s="138">
        <v>2.7286999999999999</v>
      </c>
      <c r="I1461" s="138">
        <v>3.0261</v>
      </c>
      <c r="J1461" s="138">
        <v>4.8178000000000001</v>
      </c>
      <c r="K1461" s="138">
        <v>4.42</v>
      </c>
      <c r="L1461" s="138">
        <v>3.6230000000000002</v>
      </c>
      <c r="M1461" s="138">
        <v>3.6537000000000002</v>
      </c>
      <c r="N1461" s="138">
        <v>4.7042000000000002</v>
      </c>
      <c r="O1461" s="138">
        <v>6.6513</v>
      </c>
      <c r="P1461" s="138">
        <v>6.4062999999999999</v>
      </c>
      <c r="Q1461" s="138">
        <v>6.7973999999999997</v>
      </c>
      <c r="R1461" s="138">
        <v>6.0289000000000001</v>
      </c>
      <c r="S1461" s="120" t="s">
        <v>2006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34" t="s">
        <v>1201</v>
      </c>
      <c r="B1462" s="134" t="s">
        <v>1777</v>
      </c>
      <c r="C1462" s="134">
        <v>140237</v>
      </c>
      <c r="D1462" s="137">
        <v>44330</v>
      </c>
      <c r="E1462" s="138">
        <v>24.4693</v>
      </c>
      <c r="F1462" s="138">
        <v>3.2823000000000002</v>
      </c>
      <c r="G1462" s="138">
        <v>2.6856</v>
      </c>
      <c r="H1462" s="138">
        <v>2.5796999999999999</v>
      </c>
      <c r="I1462" s="138">
        <v>3.0508000000000002</v>
      </c>
      <c r="J1462" s="138">
        <v>4.0933999999999999</v>
      </c>
      <c r="K1462" s="138">
        <v>4.2106000000000003</v>
      </c>
      <c r="L1462" s="138">
        <v>3.6179000000000001</v>
      </c>
      <c r="M1462" s="138">
        <v>3.7195</v>
      </c>
      <c r="N1462" s="138">
        <v>4.1773999999999996</v>
      </c>
      <c r="O1462" s="138">
        <v>9.4412000000000003</v>
      </c>
      <c r="P1462" s="138">
        <v>7.8124000000000002</v>
      </c>
      <c r="Q1462" s="138">
        <v>8.1561000000000003</v>
      </c>
      <c r="R1462" s="138">
        <v>8.5249000000000006</v>
      </c>
      <c r="S1462" s="120" t="s">
        <v>2008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34" t="s">
        <v>1201</v>
      </c>
      <c r="B1463" s="134" t="s">
        <v>1778</v>
      </c>
      <c r="C1463" s="134">
        <v>140230</v>
      </c>
      <c r="D1463" s="137">
        <v>44330</v>
      </c>
      <c r="E1463" s="138">
        <v>19.564900000000002</v>
      </c>
      <c r="F1463" s="138">
        <v>2.6122000000000001</v>
      </c>
      <c r="G1463" s="138">
        <v>1.9280999999999999</v>
      </c>
      <c r="H1463" s="138">
        <v>1.8395999999999999</v>
      </c>
      <c r="I1463" s="138">
        <v>2.3073999999999999</v>
      </c>
      <c r="J1463" s="138">
        <v>3.3445</v>
      </c>
      <c r="K1463" s="138">
        <v>3.4177</v>
      </c>
      <c r="L1463" s="138">
        <v>2.8222</v>
      </c>
      <c r="M1463" s="138">
        <v>2.9281000000000001</v>
      </c>
      <c r="N1463" s="138">
        <v>3.3818000000000001</v>
      </c>
      <c r="O1463" s="138">
        <v>8.6614000000000004</v>
      </c>
      <c r="P1463" s="138">
        <v>7.3133999999999997</v>
      </c>
      <c r="Q1463" s="138">
        <v>5.3433999999999999</v>
      </c>
      <c r="R1463" s="138">
        <v>7.6715999999999998</v>
      </c>
      <c r="S1463" s="120" t="s">
        <v>2008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34" t="s">
        <v>1201</v>
      </c>
      <c r="B1464" s="134" t="s">
        <v>1779</v>
      </c>
      <c r="C1464" s="134">
        <v>140229</v>
      </c>
      <c r="D1464" s="137">
        <v>44330</v>
      </c>
      <c r="E1464" s="138">
        <v>22.8597</v>
      </c>
      <c r="F1464" s="138">
        <v>2.5550999999999999</v>
      </c>
      <c r="G1464" s="138">
        <v>1.9162999999999999</v>
      </c>
      <c r="H1464" s="138">
        <v>1.8483000000000001</v>
      </c>
      <c r="I1464" s="138">
        <v>2.3058000000000001</v>
      </c>
      <c r="J1464" s="138">
        <v>3.3378999999999999</v>
      </c>
      <c r="K1464" s="138">
        <v>3.4152</v>
      </c>
      <c r="L1464" s="138">
        <v>2.8193000000000001</v>
      </c>
      <c r="M1464" s="138">
        <v>2.9256000000000002</v>
      </c>
      <c r="N1464" s="138">
        <v>3.3791000000000002</v>
      </c>
      <c r="O1464" s="138">
        <v>8.6602999999999994</v>
      </c>
      <c r="P1464" s="138">
        <v>7.0357000000000003</v>
      </c>
      <c r="Q1464" s="138">
        <v>6.6256000000000004</v>
      </c>
      <c r="R1464" s="138">
        <v>7.6700999999999997</v>
      </c>
      <c r="S1464" s="120" t="s">
        <v>2008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34" t="s">
        <v>1201</v>
      </c>
      <c r="B1465" s="134" t="s">
        <v>1210</v>
      </c>
      <c r="C1465" s="134">
        <v>101357</v>
      </c>
      <c r="D1465" s="137">
        <v>44330</v>
      </c>
      <c r="E1465" s="138">
        <v>39.114199999999997</v>
      </c>
      <c r="F1465" s="138">
        <v>3.6867000000000001</v>
      </c>
      <c r="G1465" s="138">
        <v>3.0491000000000001</v>
      </c>
      <c r="H1465" s="138">
        <v>2.8544</v>
      </c>
      <c r="I1465" s="138">
        <v>2.8025000000000002</v>
      </c>
      <c r="J1465" s="138">
        <v>4.1177999999999999</v>
      </c>
      <c r="K1465" s="138">
        <v>3.9641999999999999</v>
      </c>
      <c r="L1465" s="138">
        <v>3.4882</v>
      </c>
      <c r="M1465" s="138">
        <v>3.6412</v>
      </c>
      <c r="N1465" s="138">
        <v>4.6844999999999999</v>
      </c>
      <c r="O1465" s="138">
        <v>6.9588000000000001</v>
      </c>
      <c r="P1465" s="138">
        <v>7.0923999999999996</v>
      </c>
      <c r="Q1465" s="138">
        <v>7.3360000000000003</v>
      </c>
      <c r="R1465" s="138">
        <v>6.2830000000000004</v>
      </c>
      <c r="S1465" s="120" t="s">
        <v>2006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34" t="s">
        <v>1201</v>
      </c>
      <c r="B1466" s="134" t="s">
        <v>1211</v>
      </c>
      <c r="C1466" s="134">
        <v>118506</v>
      </c>
      <c r="D1466" s="137">
        <v>44330</v>
      </c>
      <c r="E1466" s="138">
        <v>40.147300000000001</v>
      </c>
      <c r="F1466" s="138">
        <v>3.8647</v>
      </c>
      <c r="G1466" s="138">
        <v>3.2132000000000001</v>
      </c>
      <c r="H1466" s="138">
        <v>3.0278999999999998</v>
      </c>
      <c r="I1466" s="138">
        <v>2.9710999999999999</v>
      </c>
      <c r="J1466" s="138">
        <v>4.2805</v>
      </c>
      <c r="K1466" s="138">
        <v>4.1231</v>
      </c>
      <c r="L1466" s="138">
        <v>3.6442000000000001</v>
      </c>
      <c r="M1466" s="138">
        <v>3.7980999999999998</v>
      </c>
      <c r="N1466" s="138">
        <v>4.8445999999999998</v>
      </c>
      <c r="O1466" s="138">
        <v>7.1311</v>
      </c>
      <c r="P1466" s="138">
        <v>7.2754000000000003</v>
      </c>
      <c r="Q1466" s="138">
        <v>8.0721000000000007</v>
      </c>
      <c r="R1466" s="138">
        <v>6.4416000000000002</v>
      </c>
      <c r="S1466" s="120" t="s">
        <v>2006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34" t="s">
        <v>1201</v>
      </c>
      <c r="B1467" s="134" t="s">
        <v>1212</v>
      </c>
      <c r="C1467" s="134">
        <v>101993</v>
      </c>
      <c r="D1467" s="137">
        <v>44330</v>
      </c>
      <c r="E1467" s="138">
        <v>4439.8675000000003</v>
      </c>
      <c r="F1467" s="138">
        <v>3.6503999999999999</v>
      </c>
      <c r="G1467" s="138">
        <v>3.2128000000000001</v>
      </c>
      <c r="H1467" s="138">
        <v>3.0078</v>
      </c>
      <c r="I1467" s="138">
        <v>3.2134999999999998</v>
      </c>
      <c r="J1467" s="138">
        <v>4.218</v>
      </c>
      <c r="K1467" s="138">
        <v>4.2925000000000004</v>
      </c>
      <c r="L1467" s="138">
        <v>3.7206999999999999</v>
      </c>
      <c r="M1467" s="138">
        <v>3.9584999999999999</v>
      </c>
      <c r="N1467" s="138">
        <v>5.1093999999999999</v>
      </c>
      <c r="O1467" s="138">
        <v>6.9581</v>
      </c>
      <c r="P1467" s="138">
        <v>6.8620000000000001</v>
      </c>
      <c r="Q1467" s="138">
        <v>7.1660000000000004</v>
      </c>
      <c r="R1467" s="138">
        <v>6.5008999999999997</v>
      </c>
      <c r="S1467" s="120" t="s">
        <v>2006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34" t="s">
        <v>1201</v>
      </c>
      <c r="B1468" s="134" t="s">
        <v>1213</v>
      </c>
      <c r="C1468" s="134">
        <v>119092</v>
      </c>
      <c r="D1468" s="137">
        <v>44330</v>
      </c>
      <c r="E1468" s="138">
        <v>4496.1836999999996</v>
      </c>
      <c r="F1468" s="138">
        <v>3.7902999999999998</v>
      </c>
      <c r="G1468" s="138">
        <v>3.3527999999999998</v>
      </c>
      <c r="H1468" s="138">
        <v>3.1461000000000001</v>
      </c>
      <c r="I1468" s="138">
        <v>3.3529</v>
      </c>
      <c r="J1468" s="138">
        <v>4.3578000000000001</v>
      </c>
      <c r="K1468" s="138">
        <v>4.4337999999999997</v>
      </c>
      <c r="L1468" s="138">
        <v>3.8633999999999999</v>
      </c>
      <c r="M1468" s="138">
        <v>4.1018999999999997</v>
      </c>
      <c r="N1468" s="138">
        <v>5.2619999999999996</v>
      </c>
      <c r="O1468" s="138">
        <v>7.1525999999999996</v>
      </c>
      <c r="P1468" s="138">
        <v>7.0641999999999996</v>
      </c>
      <c r="Q1468" s="138">
        <v>7.7903000000000002</v>
      </c>
      <c r="R1468" s="138">
        <v>6.6845999999999997</v>
      </c>
      <c r="S1468" s="120" t="s">
        <v>2006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34" t="s">
        <v>1201</v>
      </c>
      <c r="B1469" s="134" t="s">
        <v>1214</v>
      </c>
      <c r="C1469" s="134">
        <v>103633</v>
      </c>
      <c r="D1469" s="137">
        <v>44330</v>
      </c>
      <c r="E1469" s="138">
        <v>294.40750000000003</v>
      </c>
      <c r="F1469" s="138">
        <v>3.7448999999999999</v>
      </c>
      <c r="G1469" s="138">
        <v>2.8108</v>
      </c>
      <c r="H1469" s="138">
        <v>2.8885000000000001</v>
      </c>
      <c r="I1469" s="138">
        <v>3.0409999999999999</v>
      </c>
      <c r="J1469" s="138">
        <v>4.0174000000000003</v>
      </c>
      <c r="K1469" s="138">
        <v>4.0911999999999997</v>
      </c>
      <c r="L1469" s="138">
        <v>3.6291000000000002</v>
      </c>
      <c r="M1469" s="138">
        <v>3.9363999999999999</v>
      </c>
      <c r="N1469" s="138">
        <v>4.9424999999999999</v>
      </c>
      <c r="O1469" s="138">
        <v>6.8221999999999996</v>
      </c>
      <c r="P1469" s="138">
        <v>6.8662999999999998</v>
      </c>
      <c r="Q1469" s="138">
        <v>7.3651</v>
      </c>
      <c r="R1469" s="138">
        <v>6.2241</v>
      </c>
      <c r="S1469" s="120" t="s">
        <v>2006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34" t="s">
        <v>1201</v>
      </c>
      <c r="B1470" s="134" t="s">
        <v>1215</v>
      </c>
      <c r="C1470" s="134">
        <v>120211</v>
      </c>
      <c r="D1470" s="137">
        <v>44330</v>
      </c>
      <c r="E1470" s="138">
        <v>296.66719999999998</v>
      </c>
      <c r="F1470" s="138">
        <v>3.8641000000000001</v>
      </c>
      <c r="G1470" s="138">
        <v>2.9329999999999998</v>
      </c>
      <c r="H1470" s="138">
        <v>3.0072999999999999</v>
      </c>
      <c r="I1470" s="138">
        <v>3.1614</v>
      </c>
      <c r="J1470" s="138">
        <v>4.1376999999999997</v>
      </c>
      <c r="K1470" s="138">
        <v>4.2122999999999999</v>
      </c>
      <c r="L1470" s="138">
        <v>3.7513000000000001</v>
      </c>
      <c r="M1470" s="138">
        <v>4.0599999999999996</v>
      </c>
      <c r="N1470" s="138">
        <v>5.0683999999999996</v>
      </c>
      <c r="O1470" s="138">
        <v>6.9497</v>
      </c>
      <c r="P1470" s="138">
        <v>6.9829999999999997</v>
      </c>
      <c r="Q1470" s="138">
        <v>7.7427000000000001</v>
      </c>
      <c r="R1470" s="138">
        <v>6.3503999999999996</v>
      </c>
      <c r="S1470" s="120" t="s">
        <v>2006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34" t="s">
        <v>1201</v>
      </c>
      <c r="B1471" s="134" t="s">
        <v>1216</v>
      </c>
      <c r="C1471" s="134">
        <v>118384</v>
      </c>
      <c r="D1471" s="137">
        <v>44330</v>
      </c>
      <c r="E1471" s="138">
        <v>33.799999999999997</v>
      </c>
      <c r="F1471" s="138">
        <v>3.5642999999999998</v>
      </c>
      <c r="G1471" s="138">
        <v>2.8803999999999998</v>
      </c>
      <c r="H1471" s="138">
        <v>2.6393</v>
      </c>
      <c r="I1471" s="138">
        <v>2.9112</v>
      </c>
      <c r="J1471" s="138">
        <v>4.0334000000000003</v>
      </c>
      <c r="K1471" s="138">
        <v>4.1955999999999998</v>
      </c>
      <c r="L1471" s="138">
        <v>3.6219000000000001</v>
      </c>
      <c r="M1471" s="138">
        <v>3.7117</v>
      </c>
      <c r="N1471" s="138">
        <v>4.5643000000000002</v>
      </c>
      <c r="O1471" s="138">
        <v>6.4452999999999996</v>
      </c>
      <c r="P1471" s="138">
        <v>6.7100999999999997</v>
      </c>
      <c r="Q1471" s="138">
        <v>7.6860999999999997</v>
      </c>
      <c r="R1471" s="138">
        <v>5.8609999999999998</v>
      </c>
      <c r="S1471" s="120" t="s">
        <v>2006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34" t="s">
        <v>1201</v>
      </c>
      <c r="B1472" s="134" t="s">
        <v>1217</v>
      </c>
      <c r="C1472" s="134">
        <v>108756</v>
      </c>
      <c r="D1472" s="137">
        <v>44330</v>
      </c>
      <c r="E1472" s="138">
        <v>32.020099999999999</v>
      </c>
      <c r="F1472" s="138">
        <v>2.9641999999999999</v>
      </c>
      <c r="G1472" s="138">
        <v>2.2422</v>
      </c>
      <c r="H1472" s="138">
        <v>1.9875</v>
      </c>
      <c r="I1472" s="138">
        <v>2.2410000000000001</v>
      </c>
      <c r="J1472" s="138">
        <v>3.3582999999999998</v>
      </c>
      <c r="K1472" s="138">
        <v>3.5129000000000001</v>
      </c>
      <c r="L1472" s="138">
        <v>2.9037000000000002</v>
      </c>
      <c r="M1472" s="138">
        <v>2.9672000000000001</v>
      </c>
      <c r="N1472" s="138">
        <v>3.7827999999999999</v>
      </c>
      <c r="O1472" s="138">
        <v>5.6890000000000001</v>
      </c>
      <c r="P1472" s="138">
        <v>6.0130999999999997</v>
      </c>
      <c r="Q1472" s="138">
        <v>6.5858999999999996</v>
      </c>
      <c r="R1472" s="138">
        <v>5.0758999999999999</v>
      </c>
      <c r="S1472" s="120" t="s">
        <v>2006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34" t="s">
        <v>1201</v>
      </c>
      <c r="B1473" s="134" t="s">
        <v>1218</v>
      </c>
      <c r="C1473" s="134">
        <v>144994</v>
      </c>
      <c r="D1473" s="137"/>
      <c r="E1473" s="138"/>
      <c r="F1473" s="138"/>
      <c r="G1473" s="138"/>
      <c r="H1473" s="138"/>
      <c r="I1473" s="138"/>
      <c r="J1473" s="138"/>
      <c r="K1473" s="138"/>
      <c r="L1473" s="138"/>
      <c r="M1473" s="138"/>
      <c r="N1473" s="138"/>
      <c r="O1473" s="138"/>
      <c r="P1473" s="138"/>
      <c r="Q1473" s="138"/>
      <c r="R1473" s="138"/>
      <c r="S1473" s="120" t="s">
        <v>2006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34" t="s">
        <v>1201</v>
      </c>
      <c r="B1474" s="134" t="s">
        <v>1219</v>
      </c>
      <c r="C1474" s="134">
        <v>144997</v>
      </c>
      <c r="D1474" s="137"/>
      <c r="E1474" s="138"/>
      <c r="F1474" s="138"/>
      <c r="G1474" s="138"/>
      <c r="H1474" s="138"/>
      <c r="I1474" s="138"/>
      <c r="J1474" s="138"/>
      <c r="K1474" s="138"/>
      <c r="L1474" s="138"/>
      <c r="M1474" s="138"/>
      <c r="N1474" s="138"/>
      <c r="O1474" s="138"/>
      <c r="P1474" s="138"/>
      <c r="Q1474" s="138"/>
      <c r="R1474" s="138"/>
      <c r="S1474" s="120" t="s">
        <v>2006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34" t="s">
        <v>1201</v>
      </c>
      <c r="B1475" s="134" t="s">
        <v>1220</v>
      </c>
      <c r="C1475" s="134">
        <v>112123</v>
      </c>
      <c r="D1475" s="137">
        <v>44330</v>
      </c>
      <c r="E1475" s="138">
        <v>2403.5068000000001</v>
      </c>
      <c r="F1475" s="138">
        <v>2.8281000000000001</v>
      </c>
      <c r="G1475" s="138">
        <v>1.5450999999999999</v>
      </c>
      <c r="H1475" s="138">
        <v>2.4746000000000001</v>
      </c>
      <c r="I1475" s="138">
        <v>2.7002000000000002</v>
      </c>
      <c r="J1475" s="138">
        <v>4.3879999999999999</v>
      </c>
      <c r="K1475" s="138">
        <v>4.3483999999999998</v>
      </c>
      <c r="L1475" s="138">
        <v>3.6187999999999998</v>
      </c>
      <c r="M1475" s="138">
        <v>3.6448999999999998</v>
      </c>
      <c r="N1475" s="138">
        <v>4.5994000000000002</v>
      </c>
      <c r="O1475" s="138">
        <v>6.3282999999999996</v>
      </c>
      <c r="P1475" s="138">
        <v>6.5881999999999996</v>
      </c>
      <c r="Q1475" s="138">
        <v>7.7709000000000001</v>
      </c>
      <c r="R1475" s="138">
        <v>5.6006</v>
      </c>
      <c r="S1475" s="120" t="s">
        <v>2006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34" t="s">
        <v>1201</v>
      </c>
      <c r="B1476" s="134" t="s">
        <v>1221</v>
      </c>
      <c r="C1476" s="134">
        <v>120507</v>
      </c>
      <c r="D1476" s="137">
        <v>44330</v>
      </c>
      <c r="E1476" s="138">
        <v>2457.6462000000001</v>
      </c>
      <c r="F1476" s="138">
        <v>3.1818</v>
      </c>
      <c r="G1476" s="138">
        <v>1.8977999999999999</v>
      </c>
      <c r="H1476" s="138">
        <v>2.8258999999999999</v>
      </c>
      <c r="I1476" s="138">
        <v>3.0514999999999999</v>
      </c>
      <c r="J1476" s="138">
        <v>4.7398999999999996</v>
      </c>
      <c r="K1476" s="138">
        <v>4.7032999999999996</v>
      </c>
      <c r="L1476" s="138">
        <v>3.9759000000000002</v>
      </c>
      <c r="M1476" s="138">
        <v>4.0050999999999997</v>
      </c>
      <c r="N1476" s="138">
        <v>4.9661999999999997</v>
      </c>
      <c r="O1476" s="138">
        <v>6.6356999999999999</v>
      </c>
      <c r="P1476" s="138">
        <v>6.8808999999999996</v>
      </c>
      <c r="Q1476" s="138">
        <v>8.1720000000000006</v>
      </c>
      <c r="R1476" s="138">
        <v>5.9279999999999999</v>
      </c>
      <c r="S1476" s="120" t="s">
        <v>2006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34" t="s">
        <v>1201</v>
      </c>
      <c r="B1477" s="134" t="s">
        <v>1222</v>
      </c>
      <c r="C1477" s="134">
        <v>143598</v>
      </c>
      <c r="D1477" s="137"/>
      <c r="E1477" s="138"/>
      <c r="F1477" s="138"/>
      <c r="G1477" s="138"/>
      <c r="H1477" s="138"/>
      <c r="I1477" s="138"/>
      <c r="J1477" s="138"/>
      <c r="K1477" s="138"/>
      <c r="L1477" s="138"/>
      <c r="M1477" s="138"/>
      <c r="N1477" s="138"/>
      <c r="O1477" s="138"/>
      <c r="P1477" s="138"/>
      <c r="Q1477" s="138"/>
      <c r="R1477" s="138"/>
      <c r="S1477" s="120" t="s">
        <v>2006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34" t="s">
        <v>1201</v>
      </c>
      <c r="B1478" s="134" t="s">
        <v>1223</v>
      </c>
      <c r="C1478" s="134">
        <v>143597</v>
      </c>
      <c r="D1478" s="137"/>
      <c r="E1478" s="138"/>
      <c r="F1478" s="138"/>
      <c r="G1478" s="138"/>
      <c r="H1478" s="138"/>
      <c r="I1478" s="138"/>
      <c r="J1478" s="138"/>
      <c r="K1478" s="138"/>
      <c r="L1478" s="138"/>
      <c r="M1478" s="138"/>
      <c r="N1478" s="138"/>
      <c r="O1478" s="138"/>
      <c r="P1478" s="138"/>
      <c r="Q1478" s="138"/>
      <c r="R1478" s="138"/>
      <c r="S1478" s="120" t="s">
        <v>2006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34" t="s">
        <v>1201</v>
      </c>
      <c r="B1479" s="134" t="s">
        <v>1224</v>
      </c>
      <c r="C1479" s="134">
        <v>101893</v>
      </c>
      <c r="D1479" s="137">
        <v>44330</v>
      </c>
      <c r="E1479" s="138">
        <v>3481.9407000000001</v>
      </c>
      <c r="F1479" s="138">
        <v>3.5207999999999999</v>
      </c>
      <c r="G1479" s="138">
        <v>3.4119999999999999</v>
      </c>
      <c r="H1479" s="138">
        <v>2.7924000000000002</v>
      </c>
      <c r="I1479" s="138">
        <v>2.9026000000000001</v>
      </c>
      <c r="J1479" s="138">
        <v>3.7294</v>
      </c>
      <c r="K1479" s="138">
        <v>3.9996999999999998</v>
      </c>
      <c r="L1479" s="138">
        <v>3.5794000000000001</v>
      </c>
      <c r="M1479" s="138">
        <v>3.8572000000000002</v>
      </c>
      <c r="N1479" s="138">
        <v>4.468</v>
      </c>
      <c r="O1479" s="138">
        <v>6.6797000000000004</v>
      </c>
      <c r="P1479" s="138">
        <v>6.7911000000000001</v>
      </c>
      <c r="Q1479" s="138">
        <v>7.2408000000000001</v>
      </c>
      <c r="R1479" s="138">
        <v>5.9246999999999996</v>
      </c>
      <c r="S1479" s="120" t="s">
        <v>2006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34" t="s">
        <v>1201</v>
      </c>
      <c r="B1480" s="134" t="s">
        <v>1225</v>
      </c>
      <c r="C1480" s="134">
        <v>119746</v>
      </c>
      <c r="D1480" s="137">
        <v>44330</v>
      </c>
      <c r="E1480" s="138">
        <v>3499.2148999999999</v>
      </c>
      <c r="F1480" s="138">
        <v>3.5910000000000002</v>
      </c>
      <c r="G1480" s="138">
        <v>3.4832000000000001</v>
      </c>
      <c r="H1480" s="138">
        <v>2.8650000000000002</v>
      </c>
      <c r="I1480" s="138">
        <v>2.9754999999999998</v>
      </c>
      <c r="J1480" s="138">
        <v>3.8054999999999999</v>
      </c>
      <c r="K1480" s="138">
        <v>4.0944000000000003</v>
      </c>
      <c r="L1480" s="138">
        <v>3.68</v>
      </c>
      <c r="M1480" s="138">
        <v>3.9529000000000001</v>
      </c>
      <c r="N1480" s="138">
        <v>4.5698999999999996</v>
      </c>
      <c r="O1480" s="138">
        <v>6.7614000000000001</v>
      </c>
      <c r="P1480" s="138">
        <v>6.8616000000000001</v>
      </c>
      <c r="Q1480" s="138">
        <v>7.6913</v>
      </c>
      <c r="R1480" s="138">
        <v>6.0171000000000001</v>
      </c>
      <c r="S1480" s="120" t="s">
        <v>2006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34" t="s">
        <v>1201</v>
      </c>
      <c r="B1481" s="134" t="s">
        <v>1226</v>
      </c>
      <c r="C1481" s="134">
        <v>119431</v>
      </c>
      <c r="D1481" s="137">
        <v>44330</v>
      </c>
      <c r="E1481" s="138">
        <v>32.309134543272798</v>
      </c>
      <c r="F1481" s="138">
        <v>3.3048000000000002</v>
      </c>
      <c r="G1481" s="138">
        <v>3.1638999999999999</v>
      </c>
      <c r="H1481" s="138">
        <v>3.0760999999999998</v>
      </c>
      <c r="I1481" s="138">
        <v>2.9081000000000001</v>
      </c>
      <c r="J1481" s="138">
        <v>3.1541000000000001</v>
      </c>
      <c r="K1481" s="138">
        <v>3.3117999999999999</v>
      </c>
      <c r="L1481" s="138">
        <v>3.1970999999999998</v>
      </c>
      <c r="M1481" s="138">
        <v>3.4582000000000002</v>
      </c>
      <c r="N1481" s="138">
        <v>4.1943000000000001</v>
      </c>
      <c r="O1481" s="138">
        <v>6.9485999999999999</v>
      </c>
      <c r="P1481" s="138">
        <v>7.5705999999999998</v>
      </c>
      <c r="Q1481" s="138">
        <v>8.0937000000000001</v>
      </c>
      <c r="R1481" s="138">
        <v>6.6271000000000004</v>
      </c>
      <c r="S1481" s="120" t="s">
        <v>2006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34" t="s">
        <v>1201</v>
      </c>
      <c r="B1482" s="134" t="s">
        <v>1227</v>
      </c>
      <c r="C1482" s="134">
        <v>114216</v>
      </c>
      <c r="D1482" s="137">
        <v>44330</v>
      </c>
      <c r="E1482" s="138">
        <v>31.256787160641998</v>
      </c>
      <c r="F1482" s="138">
        <v>2.8029000000000002</v>
      </c>
      <c r="G1482" s="138">
        <v>2.6863000000000001</v>
      </c>
      <c r="H1482" s="138">
        <v>2.5785</v>
      </c>
      <c r="I1482" s="138">
        <v>2.4169</v>
      </c>
      <c r="J1482" s="138">
        <v>2.6718999999999999</v>
      </c>
      <c r="K1482" s="138">
        <v>2.83</v>
      </c>
      <c r="L1482" s="138">
        <v>2.7136</v>
      </c>
      <c r="M1482" s="138">
        <v>2.9683000000000002</v>
      </c>
      <c r="N1482" s="138">
        <v>3.6962000000000002</v>
      </c>
      <c r="O1482" s="138">
        <v>6.4371</v>
      </c>
      <c r="P1482" s="138">
        <v>7.0465</v>
      </c>
      <c r="Q1482" s="138">
        <v>7.4943</v>
      </c>
      <c r="R1482" s="138">
        <v>6.1205999999999996</v>
      </c>
      <c r="S1482" s="120" t="s">
        <v>2006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34" t="s">
        <v>1201</v>
      </c>
      <c r="B1483" s="134" t="s">
        <v>1228</v>
      </c>
      <c r="C1483" s="134">
        <v>103048</v>
      </c>
      <c r="D1483" s="137">
        <v>44330</v>
      </c>
      <c r="E1483" s="138">
        <v>3210.3056000000001</v>
      </c>
      <c r="F1483" s="138">
        <v>3.7208999999999999</v>
      </c>
      <c r="G1483" s="138">
        <v>3.6633</v>
      </c>
      <c r="H1483" s="138">
        <v>3.2639999999999998</v>
      </c>
      <c r="I1483" s="138">
        <v>3.1368999999999998</v>
      </c>
      <c r="J1483" s="138">
        <v>3.9796999999999998</v>
      </c>
      <c r="K1483" s="138">
        <v>4.1378000000000004</v>
      </c>
      <c r="L1483" s="138">
        <v>3.7795000000000001</v>
      </c>
      <c r="M1483" s="138">
        <v>4.0163000000000002</v>
      </c>
      <c r="N1483" s="138">
        <v>4.7369000000000003</v>
      </c>
      <c r="O1483" s="138">
        <v>6.9142000000000001</v>
      </c>
      <c r="P1483" s="138">
        <v>6.8971999999999998</v>
      </c>
      <c r="Q1483" s="138">
        <v>7.5998999999999999</v>
      </c>
      <c r="R1483" s="138">
        <v>6.1898</v>
      </c>
      <c r="S1483" s="120" t="s">
        <v>2006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34" t="s">
        <v>1201</v>
      </c>
      <c r="B1484" s="134" t="s">
        <v>1229</v>
      </c>
      <c r="C1484" s="134">
        <v>118719</v>
      </c>
      <c r="D1484" s="137">
        <v>44330</v>
      </c>
      <c r="E1484" s="138">
        <v>3235.4524999999999</v>
      </c>
      <c r="F1484" s="138">
        <v>3.8206000000000002</v>
      </c>
      <c r="G1484" s="138">
        <v>3.7631000000000001</v>
      </c>
      <c r="H1484" s="138">
        <v>3.3637999999999999</v>
      </c>
      <c r="I1484" s="138">
        <v>3.2368000000000001</v>
      </c>
      <c r="J1484" s="138">
        <v>4.08</v>
      </c>
      <c r="K1484" s="138">
        <v>4.2386999999999997</v>
      </c>
      <c r="L1484" s="138">
        <v>3.8814000000000002</v>
      </c>
      <c r="M1484" s="138">
        <v>4.1193</v>
      </c>
      <c r="N1484" s="138">
        <v>4.8417000000000003</v>
      </c>
      <c r="O1484" s="138">
        <v>7.0212000000000003</v>
      </c>
      <c r="P1484" s="138">
        <v>7.0042999999999997</v>
      </c>
      <c r="Q1484" s="138">
        <v>7.7648000000000001</v>
      </c>
      <c r="R1484" s="138">
        <v>6.2958999999999996</v>
      </c>
      <c r="S1484" s="120" t="s">
        <v>2006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34" t="s">
        <v>1201</v>
      </c>
      <c r="B1485" s="134" t="s">
        <v>1230</v>
      </c>
      <c r="C1485" s="134">
        <v>148161</v>
      </c>
      <c r="D1485" s="137">
        <v>44330</v>
      </c>
      <c r="E1485" s="138">
        <v>1057.4804999999999</v>
      </c>
      <c r="F1485" s="138">
        <v>3.0240999999999998</v>
      </c>
      <c r="G1485" s="138">
        <v>3.9371999999999998</v>
      </c>
      <c r="H1485" s="138">
        <v>3.8142999999999998</v>
      </c>
      <c r="I1485" s="138">
        <v>3.585</v>
      </c>
      <c r="J1485" s="138">
        <v>3.7421000000000002</v>
      </c>
      <c r="K1485" s="138">
        <v>3.8755000000000002</v>
      </c>
      <c r="L1485" s="138">
        <v>3.5811999999999999</v>
      </c>
      <c r="M1485" s="138">
        <v>3.7928999999999999</v>
      </c>
      <c r="N1485" s="138">
        <v>4.4173</v>
      </c>
      <c r="O1485" s="138"/>
      <c r="P1485" s="138"/>
      <c r="Q1485" s="138">
        <v>4.8125999999999998</v>
      </c>
      <c r="R1485" s="138"/>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34" t="s">
        <v>1201</v>
      </c>
      <c r="B1486" s="134" t="s">
        <v>1231</v>
      </c>
      <c r="C1486" s="134">
        <v>148159</v>
      </c>
      <c r="D1486" s="137">
        <v>44330</v>
      </c>
      <c r="E1486" s="138">
        <v>1046.6832999999999</v>
      </c>
      <c r="F1486" s="138">
        <v>2.1240000000000001</v>
      </c>
      <c r="G1486" s="138">
        <v>3.0369999999999999</v>
      </c>
      <c r="H1486" s="138">
        <v>2.9123999999999999</v>
      </c>
      <c r="I1486" s="138">
        <v>2.6833999999999998</v>
      </c>
      <c r="J1486" s="138">
        <v>2.8420999999999998</v>
      </c>
      <c r="K1486" s="138">
        <v>2.9775999999999998</v>
      </c>
      <c r="L1486" s="138">
        <v>2.6819000000000002</v>
      </c>
      <c r="M1486" s="138">
        <v>2.8807</v>
      </c>
      <c r="N1486" s="138">
        <v>3.4863</v>
      </c>
      <c r="O1486" s="138"/>
      <c r="P1486" s="138"/>
      <c r="Q1486" s="138">
        <v>3.9117999999999999</v>
      </c>
      <c r="R1486" s="138"/>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34" t="s">
        <v>1201</v>
      </c>
      <c r="B1487" s="134" t="s">
        <v>1232</v>
      </c>
      <c r="C1487" s="134">
        <v>103464</v>
      </c>
      <c r="D1487" s="137"/>
      <c r="E1487" s="138"/>
      <c r="F1487" s="138"/>
      <c r="G1487" s="138"/>
      <c r="H1487" s="138"/>
      <c r="I1487" s="138"/>
      <c r="J1487" s="138"/>
      <c r="K1487" s="138"/>
      <c r="L1487" s="138"/>
      <c r="M1487" s="138"/>
      <c r="N1487" s="138"/>
      <c r="O1487" s="138"/>
      <c r="P1487" s="138"/>
      <c r="Q1487" s="138"/>
      <c r="R1487" s="138"/>
      <c r="S1487" s="120" t="s">
        <v>2005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34" t="s">
        <v>1201</v>
      </c>
      <c r="B1488" s="134" t="s">
        <v>1233</v>
      </c>
      <c r="C1488" s="134">
        <v>120845</v>
      </c>
      <c r="D1488" s="137"/>
      <c r="E1488" s="138"/>
      <c r="F1488" s="138"/>
      <c r="G1488" s="138"/>
      <c r="H1488" s="138"/>
      <c r="I1488" s="138"/>
      <c r="J1488" s="138"/>
      <c r="K1488" s="138"/>
      <c r="L1488" s="138"/>
      <c r="M1488" s="138"/>
      <c r="N1488" s="138"/>
      <c r="O1488" s="138"/>
      <c r="P1488" s="138"/>
      <c r="Q1488" s="138"/>
      <c r="R1488" s="138"/>
      <c r="S1488" s="120" t="s">
        <v>2005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34" t="s">
        <v>1201</v>
      </c>
      <c r="B1489" s="134" t="s">
        <v>1234</v>
      </c>
      <c r="C1489" s="134">
        <v>119821</v>
      </c>
      <c r="D1489" s="137">
        <v>44330</v>
      </c>
      <c r="E1489" s="138">
        <v>34.360500000000002</v>
      </c>
      <c r="F1489" s="138">
        <v>3.7187000000000001</v>
      </c>
      <c r="G1489" s="138">
        <v>2.6917</v>
      </c>
      <c r="H1489" s="138">
        <v>2.8544999999999998</v>
      </c>
      <c r="I1489" s="138">
        <v>3.1983000000000001</v>
      </c>
      <c r="J1489" s="138">
        <v>4.2314999999999996</v>
      </c>
      <c r="K1489" s="138">
        <v>4.2659000000000002</v>
      </c>
      <c r="L1489" s="138">
        <v>3.8609</v>
      </c>
      <c r="M1489" s="138">
        <v>4.1833999999999998</v>
      </c>
      <c r="N1489" s="138">
        <v>5.1172000000000004</v>
      </c>
      <c r="O1489" s="138">
        <v>7.0854999999999997</v>
      </c>
      <c r="P1489" s="138">
        <v>7.3071000000000002</v>
      </c>
      <c r="Q1489" s="138">
        <v>8.1279000000000003</v>
      </c>
      <c r="R1489" s="138">
        <v>6.4846000000000004</v>
      </c>
      <c r="S1489" s="120" t="s">
        <v>2006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34" t="s">
        <v>1201</v>
      </c>
      <c r="B1490" s="134" t="s">
        <v>1235</v>
      </c>
      <c r="C1490" s="134">
        <v>102503</v>
      </c>
      <c r="D1490" s="137">
        <v>44330</v>
      </c>
      <c r="E1490" s="138">
        <v>32.707099999999997</v>
      </c>
      <c r="F1490" s="138">
        <v>3.2368999999999999</v>
      </c>
      <c r="G1490" s="138">
        <v>2.1951000000000001</v>
      </c>
      <c r="H1490" s="138">
        <v>2.3445999999999998</v>
      </c>
      <c r="I1490" s="138">
        <v>2.6730999999999998</v>
      </c>
      <c r="J1490" s="138">
        <v>3.7016</v>
      </c>
      <c r="K1490" s="138">
        <v>3.7543000000000002</v>
      </c>
      <c r="L1490" s="138">
        <v>3.3774999999999999</v>
      </c>
      <c r="M1490" s="138">
        <v>3.6553</v>
      </c>
      <c r="N1490" s="138">
        <v>4.5570000000000004</v>
      </c>
      <c r="O1490" s="138">
        <v>6.4481000000000002</v>
      </c>
      <c r="P1490" s="138">
        <v>6.6093999999999999</v>
      </c>
      <c r="Q1490" s="138">
        <v>7.2885999999999997</v>
      </c>
      <c r="R1490" s="138">
        <v>5.8935000000000004</v>
      </c>
      <c r="S1490" s="120" t="s">
        <v>2006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34" t="s">
        <v>1201</v>
      </c>
      <c r="B1491" s="134" t="s">
        <v>1236</v>
      </c>
      <c r="C1491" s="134">
        <v>145050</v>
      </c>
      <c r="D1491" s="137">
        <v>44330</v>
      </c>
      <c r="E1491" s="138">
        <v>11.759</v>
      </c>
      <c r="F1491" s="138">
        <v>3.415</v>
      </c>
      <c r="G1491" s="138">
        <v>3.5188999999999999</v>
      </c>
      <c r="H1491" s="138">
        <v>3.5497999999999998</v>
      </c>
      <c r="I1491" s="138">
        <v>2.9744000000000002</v>
      </c>
      <c r="J1491" s="138">
        <v>3.3759000000000001</v>
      </c>
      <c r="K1491" s="138">
        <v>3.5200999999999998</v>
      </c>
      <c r="L1491" s="138">
        <v>3.4152999999999998</v>
      </c>
      <c r="M1491" s="138">
        <v>3.5207000000000002</v>
      </c>
      <c r="N1491" s="138">
        <v>4.0067000000000004</v>
      </c>
      <c r="O1491" s="138"/>
      <c r="P1491" s="138"/>
      <c r="Q1491" s="138">
        <v>6.3475999999999999</v>
      </c>
      <c r="R1491" s="138">
        <v>5.7083000000000004</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34" t="s">
        <v>1201</v>
      </c>
      <c r="B1492" s="134" t="s">
        <v>1237</v>
      </c>
      <c r="C1492" s="134">
        <v>145042</v>
      </c>
      <c r="D1492" s="137">
        <v>44330</v>
      </c>
      <c r="E1492" s="138">
        <v>11.728999999999999</v>
      </c>
      <c r="F1492" s="138">
        <v>3.4238</v>
      </c>
      <c r="G1492" s="138">
        <v>3.4241000000000001</v>
      </c>
      <c r="H1492" s="138">
        <v>3.4699</v>
      </c>
      <c r="I1492" s="138">
        <v>3.1156999999999999</v>
      </c>
      <c r="J1492" s="138">
        <v>3.3845000000000001</v>
      </c>
      <c r="K1492" s="138">
        <v>3.4664999999999999</v>
      </c>
      <c r="L1492" s="138">
        <v>3.3429000000000002</v>
      </c>
      <c r="M1492" s="138">
        <v>3.4411</v>
      </c>
      <c r="N1492" s="138">
        <v>3.9224999999999999</v>
      </c>
      <c r="O1492" s="138"/>
      <c r="P1492" s="138"/>
      <c r="Q1492" s="138">
        <v>6.2443999999999997</v>
      </c>
      <c r="R1492" s="138">
        <v>5.6222000000000003</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34" t="s">
        <v>1201</v>
      </c>
      <c r="B1493" s="134" t="s">
        <v>1238</v>
      </c>
      <c r="C1493" s="134">
        <v>119424</v>
      </c>
      <c r="D1493" s="137">
        <v>44330</v>
      </c>
      <c r="E1493" s="138">
        <v>3689.6556999999998</v>
      </c>
      <c r="F1493" s="138">
        <v>3.5476999999999999</v>
      </c>
      <c r="G1493" s="138">
        <v>2.66</v>
      </c>
      <c r="H1493" s="138">
        <v>2.8563000000000001</v>
      </c>
      <c r="I1493" s="138">
        <v>3.2631000000000001</v>
      </c>
      <c r="J1493" s="138">
        <v>4.6144999999999996</v>
      </c>
      <c r="K1493" s="138">
        <v>4.7873000000000001</v>
      </c>
      <c r="L1493" s="138">
        <v>4.157</v>
      </c>
      <c r="M1493" s="138">
        <v>4.4397000000000002</v>
      </c>
      <c r="N1493" s="138">
        <v>5.4706000000000001</v>
      </c>
      <c r="O1493" s="138">
        <v>4.5313999999999997</v>
      </c>
      <c r="P1493" s="138">
        <v>5.4950000000000001</v>
      </c>
      <c r="Q1493" s="138">
        <v>6.8376999999999999</v>
      </c>
      <c r="R1493" s="138">
        <v>6.5197000000000003</v>
      </c>
      <c r="S1493" s="120" t="s">
        <v>2006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34" t="s">
        <v>1201</v>
      </c>
      <c r="B1494" s="134" t="s">
        <v>1239</v>
      </c>
      <c r="C1494" s="134">
        <v>101847</v>
      </c>
      <c r="D1494" s="137">
        <v>44330</v>
      </c>
      <c r="E1494" s="138">
        <v>3658.9063999999998</v>
      </c>
      <c r="F1494" s="138">
        <v>3.5041000000000002</v>
      </c>
      <c r="G1494" s="138">
        <v>2.5709</v>
      </c>
      <c r="H1494" s="138">
        <v>2.7219000000000002</v>
      </c>
      <c r="I1494" s="138">
        <v>3.1252</v>
      </c>
      <c r="J1494" s="138">
        <v>4.4667000000000003</v>
      </c>
      <c r="K1494" s="138">
        <v>4.5993000000000004</v>
      </c>
      <c r="L1494" s="138">
        <v>3.9552999999999998</v>
      </c>
      <c r="M1494" s="138">
        <v>4.2359999999999998</v>
      </c>
      <c r="N1494" s="138">
        <v>5.2636000000000003</v>
      </c>
      <c r="O1494" s="138">
        <v>4.3739999999999997</v>
      </c>
      <c r="P1494" s="138">
        <v>5.3742999999999999</v>
      </c>
      <c r="Q1494" s="138">
        <v>6.8480999999999996</v>
      </c>
      <c r="R1494" s="138">
        <v>6.3396999999999997</v>
      </c>
      <c r="S1494" s="120" t="s">
        <v>2006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34" t="s">
        <v>1201</v>
      </c>
      <c r="B1495" s="134" t="s">
        <v>1240</v>
      </c>
      <c r="C1495" s="134">
        <v>120299</v>
      </c>
      <c r="D1495" s="137">
        <v>44330</v>
      </c>
      <c r="E1495" s="138">
        <v>2406.0879</v>
      </c>
      <c r="F1495" s="138">
        <v>3.7568000000000001</v>
      </c>
      <c r="G1495" s="138">
        <v>3.6029</v>
      </c>
      <c r="H1495" s="138">
        <v>3.3054000000000001</v>
      </c>
      <c r="I1495" s="138">
        <v>3.2037</v>
      </c>
      <c r="J1495" s="138">
        <v>4.0639000000000003</v>
      </c>
      <c r="K1495" s="138">
        <v>4.1872999999999996</v>
      </c>
      <c r="L1495" s="138">
        <v>3.794</v>
      </c>
      <c r="M1495" s="138">
        <v>4.0856000000000003</v>
      </c>
      <c r="N1495" s="138">
        <v>4.9806999999999997</v>
      </c>
      <c r="O1495" s="138">
        <v>6.9584999999999999</v>
      </c>
      <c r="P1495" s="138">
        <v>6.9960000000000004</v>
      </c>
      <c r="Q1495" s="138">
        <v>7.766</v>
      </c>
      <c r="R1495" s="138">
        <v>6.2561</v>
      </c>
      <c r="S1495" s="120" t="s">
        <v>2006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34" t="s">
        <v>1201</v>
      </c>
      <c r="B1496" s="134" t="s">
        <v>1241</v>
      </c>
      <c r="C1496" s="134">
        <v>112077</v>
      </c>
      <c r="D1496" s="137">
        <v>44330</v>
      </c>
      <c r="E1496" s="138">
        <v>2385.3679000000002</v>
      </c>
      <c r="F1496" s="138">
        <v>3.6669999999999998</v>
      </c>
      <c r="G1496" s="138">
        <v>3.5127000000000002</v>
      </c>
      <c r="H1496" s="138">
        <v>3.2155</v>
      </c>
      <c r="I1496" s="138">
        <v>3.1135999999999999</v>
      </c>
      <c r="J1496" s="138">
        <v>3.9735999999999998</v>
      </c>
      <c r="K1496" s="138">
        <v>4.0982000000000003</v>
      </c>
      <c r="L1496" s="138">
        <v>3.7031999999999998</v>
      </c>
      <c r="M1496" s="138">
        <v>3.9912000000000001</v>
      </c>
      <c r="N1496" s="138">
        <v>4.8823999999999996</v>
      </c>
      <c r="O1496" s="138">
        <v>6.8419999999999996</v>
      </c>
      <c r="P1496" s="138">
        <v>6.8783000000000003</v>
      </c>
      <c r="Q1496" s="138">
        <v>7.6089000000000002</v>
      </c>
      <c r="R1496" s="138">
        <v>6.1517999999999997</v>
      </c>
      <c r="S1496" s="120" t="s">
        <v>2006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39" t="s">
        <v>27</v>
      </c>
      <c r="B1497" s="134"/>
      <c r="C1497" s="134"/>
      <c r="D1497" s="134"/>
      <c r="E1497" s="134"/>
      <c r="F1497" s="140">
        <v>3.363018918918919</v>
      </c>
      <c r="G1497" s="140">
        <v>2.9124837837837836</v>
      </c>
      <c r="H1497" s="140">
        <v>2.880327027027028</v>
      </c>
      <c r="I1497" s="140">
        <v>2.9815594594594601</v>
      </c>
      <c r="J1497" s="140">
        <v>3.8976216216216213</v>
      </c>
      <c r="K1497" s="140">
        <v>3.9704270270270263</v>
      </c>
      <c r="L1497" s="140">
        <v>3.5273378378378375</v>
      </c>
      <c r="M1497" s="140">
        <v>3.7320405405405412</v>
      </c>
      <c r="N1497" s="140">
        <v>4.5276189189189182</v>
      </c>
      <c r="O1497" s="140">
        <v>6.8532724137931025</v>
      </c>
      <c r="P1497" s="140">
        <v>6.8501034482758616</v>
      </c>
      <c r="Q1497" s="140">
        <v>6.9803054054054066</v>
      </c>
      <c r="R1497" s="140">
        <v>6.336032258064515</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39" t="s">
        <v>408</v>
      </c>
      <c r="B1498" s="134"/>
      <c r="C1498" s="134"/>
      <c r="D1498" s="134"/>
      <c r="E1498" s="134"/>
      <c r="F1498" s="140">
        <v>3.5041000000000002</v>
      </c>
      <c r="G1498" s="140">
        <v>3.0369999999999999</v>
      </c>
      <c r="H1498" s="140">
        <v>2.9123999999999999</v>
      </c>
      <c r="I1498" s="140">
        <v>3.0508000000000002</v>
      </c>
      <c r="J1498" s="140">
        <v>4.0334000000000003</v>
      </c>
      <c r="K1498" s="140">
        <v>4.1231</v>
      </c>
      <c r="L1498" s="140">
        <v>3.6291000000000002</v>
      </c>
      <c r="M1498" s="140">
        <v>3.8572000000000002</v>
      </c>
      <c r="N1498" s="140">
        <v>4.7042000000000002</v>
      </c>
      <c r="O1498" s="140">
        <v>6.9142000000000001</v>
      </c>
      <c r="P1498" s="140">
        <v>6.8971999999999998</v>
      </c>
      <c r="Q1498" s="140">
        <v>7.3360000000000003</v>
      </c>
      <c r="R1498" s="140">
        <v>6.2671999999999999</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9"/>
      <c r="B1499" s="129"/>
      <c r="C1499" s="129"/>
      <c r="D1499" s="129"/>
      <c r="E1499" s="129"/>
      <c r="F1499" s="129"/>
      <c r="G1499" s="129"/>
      <c r="H1499" s="129"/>
      <c r="I1499" s="129"/>
      <c r="J1499" s="129"/>
      <c r="K1499" s="129"/>
      <c r="L1499" s="129"/>
      <c r="M1499" s="129"/>
      <c r="N1499" s="129"/>
      <c r="O1499" s="129"/>
      <c r="P1499" s="129"/>
      <c r="Q1499" s="129"/>
      <c r="R1499" s="129"/>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36" t="s">
        <v>1242</v>
      </c>
      <c r="B1500" s="136"/>
      <c r="C1500" s="136"/>
      <c r="D1500" s="136"/>
      <c r="E1500" s="136"/>
      <c r="F1500" s="136"/>
      <c r="G1500" s="136"/>
      <c r="H1500" s="136"/>
      <c r="I1500" s="136"/>
      <c r="J1500" s="136"/>
      <c r="K1500" s="136"/>
      <c r="L1500" s="136"/>
      <c r="M1500" s="136"/>
      <c r="N1500" s="136"/>
      <c r="O1500" s="136"/>
      <c r="P1500" s="136"/>
      <c r="Q1500" s="136"/>
      <c r="R1500" s="136"/>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34" t="s">
        <v>1243</v>
      </c>
      <c r="B1501" s="134" t="s">
        <v>1244</v>
      </c>
      <c r="C1501" s="134">
        <v>120524</v>
      </c>
      <c r="D1501" s="137">
        <v>44330</v>
      </c>
      <c r="E1501" s="138">
        <v>28.639199999999999</v>
      </c>
      <c r="F1501" s="138">
        <v>-0.46539999999999998</v>
      </c>
      <c r="G1501" s="138">
        <v>-1.1274999999999999</v>
      </c>
      <c r="H1501" s="138">
        <v>-0.85540000000000005</v>
      </c>
      <c r="I1501" s="138">
        <v>0.1234</v>
      </c>
      <c r="J1501" s="138">
        <v>1.8348</v>
      </c>
      <c r="K1501" s="138">
        <v>-9.1000000000000004E-3</v>
      </c>
      <c r="L1501" s="138">
        <v>11.9274</v>
      </c>
      <c r="M1501" s="138">
        <v>23.221800000000002</v>
      </c>
      <c r="N1501" s="138">
        <v>43.099400000000003</v>
      </c>
      <c r="O1501" s="138">
        <v>12.8986</v>
      </c>
      <c r="P1501" s="138">
        <v>12.0503</v>
      </c>
      <c r="Q1501" s="138">
        <v>10.216100000000001</v>
      </c>
      <c r="R1501" s="138">
        <v>19.608899999999998</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34" t="s">
        <v>1243</v>
      </c>
      <c r="B1502" s="134" t="s">
        <v>1245</v>
      </c>
      <c r="C1502" s="134">
        <v>113064</v>
      </c>
      <c r="D1502" s="137">
        <v>44330</v>
      </c>
      <c r="E1502" s="138">
        <v>26.0425</v>
      </c>
      <c r="F1502" s="138">
        <v>-0.47460000000000002</v>
      </c>
      <c r="G1502" s="138">
        <v>-1.1415</v>
      </c>
      <c r="H1502" s="138">
        <v>-0.88749999999999996</v>
      </c>
      <c r="I1502" s="138">
        <v>5.8400000000000001E-2</v>
      </c>
      <c r="J1502" s="138">
        <v>1.6839999999999999</v>
      </c>
      <c r="K1502" s="138">
        <v>-0.42099999999999999</v>
      </c>
      <c r="L1502" s="138">
        <v>11.0398</v>
      </c>
      <c r="M1502" s="138">
        <v>21.778099999999998</v>
      </c>
      <c r="N1502" s="138">
        <v>40.905099999999997</v>
      </c>
      <c r="O1502" s="138">
        <v>11.452199999999999</v>
      </c>
      <c r="P1502" s="138">
        <v>10.655799999999999</v>
      </c>
      <c r="Q1502" s="138">
        <v>9.3289000000000009</v>
      </c>
      <c r="R1502" s="138">
        <v>17.948499999999999</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34" t="s">
        <v>1243</v>
      </c>
      <c r="B1503" s="134" t="s">
        <v>1246</v>
      </c>
      <c r="C1503" s="134">
        <v>103131</v>
      </c>
      <c r="D1503" s="137">
        <v>44330</v>
      </c>
      <c r="E1503" s="138">
        <v>41.901000000000003</v>
      </c>
      <c r="F1503" s="138">
        <v>-0.10970000000000001</v>
      </c>
      <c r="G1503" s="138">
        <v>-0.44190000000000002</v>
      </c>
      <c r="H1503" s="138">
        <v>-0.19289999999999999</v>
      </c>
      <c r="I1503" s="138">
        <v>0.77439999999999998</v>
      </c>
      <c r="J1503" s="138">
        <v>1.8671</v>
      </c>
      <c r="K1503" s="138">
        <v>0.58089999999999997</v>
      </c>
      <c r="L1503" s="138">
        <v>11.801600000000001</v>
      </c>
      <c r="M1503" s="138">
        <v>18.578800000000001</v>
      </c>
      <c r="N1503" s="138">
        <v>43.811799999999998</v>
      </c>
      <c r="O1503" s="138">
        <v>10.174799999999999</v>
      </c>
      <c r="P1503" s="138">
        <v>9.8116000000000003</v>
      </c>
      <c r="Q1503" s="138">
        <v>9.5228000000000002</v>
      </c>
      <c r="R1503" s="138">
        <v>15.861800000000001</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34" t="s">
        <v>1243</v>
      </c>
      <c r="B1504" s="134" t="s">
        <v>1247</v>
      </c>
      <c r="C1504" s="134">
        <v>119131</v>
      </c>
      <c r="D1504" s="137">
        <v>44330</v>
      </c>
      <c r="E1504" s="138">
        <v>44.353999999999999</v>
      </c>
      <c r="F1504" s="138">
        <v>-0.1014</v>
      </c>
      <c r="G1504" s="138">
        <v>-0.42880000000000001</v>
      </c>
      <c r="H1504" s="138">
        <v>-0.15759999999999999</v>
      </c>
      <c r="I1504" s="138">
        <v>0.84119999999999995</v>
      </c>
      <c r="J1504" s="138">
        <v>2.0171999999999999</v>
      </c>
      <c r="K1504" s="138">
        <v>0.9859</v>
      </c>
      <c r="L1504" s="138">
        <v>12.5707</v>
      </c>
      <c r="M1504" s="138">
        <v>19.713899999999999</v>
      </c>
      <c r="N1504" s="138">
        <v>45.523099999999999</v>
      </c>
      <c r="O1504" s="138">
        <v>11.1188</v>
      </c>
      <c r="P1504" s="138">
        <v>10.626099999999999</v>
      </c>
      <c r="Q1504" s="138">
        <v>10.556100000000001</v>
      </c>
      <c r="R1504" s="138">
        <v>17.0275</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34" t="s">
        <v>1243</v>
      </c>
      <c r="B1505" s="134" t="s">
        <v>1248</v>
      </c>
      <c r="C1505" s="134">
        <v>101144</v>
      </c>
      <c r="D1505" s="137">
        <v>44330</v>
      </c>
      <c r="E1505" s="138">
        <v>349.0059</v>
      </c>
      <c r="F1505" s="138">
        <v>-0.60670000000000002</v>
      </c>
      <c r="G1505" s="138">
        <v>-1.274</v>
      </c>
      <c r="H1505" s="138">
        <v>0.63749999999999996</v>
      </c>
      <c r="I1505" s="138">
        <v>3.4855</v>
      </c>
      <c r="J1505" s="138">
        <v>5.7228000000000003</v>
      </c>
      <c r="K1505" s="138">
        <v>6.1943000000000001</v>
      </c>
      <c r="L1505" s="138">
        <v>26.956199999999999</v>
      </c>
      <c r="M1505" s="138">
        <v>31.1663</v>
      </c>
      <c r="N1505" s="138">
        <v>51.704599999999999</v>
      </c>
      <c r="O1505" s="138">
        <v>10.428599999999999</v>
      </c>
      <c r="P1505" s="138">
        <v>13.9741</v>
      </c>
      <c r="Q1505" s="138">
        <v>21.110199999999999</v>
      </c>
      <c r="R1505" s="138">
        <v>15.6744</v>
      </c>
      <c r="S1505" s="120" t="s">
        <v>2006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34" t="s">
        <v>1243</v>
      </c>
      <c r="B1506" s="134" t="s">
        <v>1249</v>
      </c>
      <c r="C1506" s="134">
        <v>120334</v>
      </c>
      <c r="D1506" s="137">
        <v>44330</v>
      </c>
      <c r="E1506" s="138">
        <v>373.05610000000001</v>
      </c>
      <c r="F1506" s="138">
        <v>-0.60329999999999995</v>
      </c>
      <c r="G1506" s="138">
        <v>-1.2688999999999999</v>
      </c>
      <c r="H1506" s="138">
        <v>0.64970000000000006</v>
      </c>
      <c r="I1506" s="138">
        <v>3.5097</v>
      </c>
      <c r="J1506" s="138">
        <v>5.78</v>
      </c>
      <c r="K1506" s="138">
        <v>6.3571</v>
      </c>
      <c r="L1506" s="138">
        <v>27.331900000000001</v>
      </c>
      <c r="M1506" s="138">
        <v>31.760300000000001</v>
      </c>
      <c r="N1506" s="138">
        <v>52.672400000000003</v>
      </c>
      <c r="O1506" s="138">
        <v>11.25</v>
      </c>
      <c r="P1506" s="138">
        <v>14.924300000000001</v>
      </c>
      <c r="Q1506" s="138">
        <v>14.8506</v>
      </c>
      <c r="R1506" s="138">
        <v>16.404699999999998</v>
      </c>
      <c r="S1506" s="120" t="s">
        <v>2006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34" t="s">
        <v>1243</v>
      </c>
      <c r="B1507" s="134" t="s">
        <v>1945</v>
      </c>
      <c r="C1507" s="134">
        <v>148454</v>
      </c>
      <c r="D1507" s="137">
        <v>44330</v>
      </c>
      <c r="E1507" s="138">
        <v>10.559699999999999</v>
      </c>
      <c r="F1507" s="138">
        <v>-0.1636</v>
      </c>
      <c r="G1507" s="138">
        <v>-0.3115</v>
      </c>
      <c r="H1507" s="138">
        <v>-0.2984</v>
      </c>
      <c r="I1507" s="138">
        <v>-0.1135</v>
      </c>
      <c r="J1507" s="138">
        <v>8.5300000000000001E-2</v>
      </c>
      <c r="K1507" s="138">
        <v>0.69610000000000005</v>
      </c>
      <c r="L1507" s="138">
        <v>2.4617</v>
      </c>
      <c r="M1507" s="138">
        <v>5.4524999999999997</v>
      </c>
      <c r="N1507" s="138"/>
      <c r="O1507" s="138"/>
      <c r="P1507" s="138"/>
      <c r="Q1507" s="138">
        <v>5.5970000000000004</v>
      </c>
      <c r="R1507" s="138"/>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34" t="s">
        <v>1243</v>
      </c>
      <c r="B1508" s="134" t="s">
        <v>1946</v>
      </c>
      <c r="C1508" s="134">
        <v>148455</v>
      </c>
      <c r="D1508" s="137">
        <v>44330</v>
      </c>
      <c r="E1508" s="138">
        <v>10.4352</v>
      </c>
      <c r="F1508" s="138">
        <v>-0.17219999999999999</v>
      </c>
      <c r="G1508" s="138">
        <v>-0.32379999999999998</v>
      </c>
      <c r="H1508" s="138">
        <v>-0.32669999999999999</v>
      </c>
      <c r="I1508" s="138">
        <v>-0.17119999999999999</v>
      </c>
      <c r="J1508" s="138">
        <v>-5.8400000000000001E-2</v>
      </c>
      <c r="K1508" s="138">
        <v>0.30470000000000003</v>
      </c>
      <c r="L1508" s="138">
        <v>1.6818</v>
      </c>
      <c r="M1508" s="138">
        <v>4.2591999999999999</v>
      </c>
      <c r="N1508" s="138"/>
      <c r="O1508" s="138"/>
      <c r="P1508" s="138"/>
      <c r="Q1508" s="138">
        <v>4.3520000000000003</v>
      </c>
      <c r="R1508" s="138"/>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34" t="s">
        <v>1243</v>
      </c>
      <c r="B1509" s="134" t="s">
        <v>2027</v>
      </c>
      <c r="C1509" s="134">
        <v>114855</v>
      </c>
      <c r="D1509" s="137">
        <v>44330</v>
      </c>
      <c r="E1509" s="138">
        <v>21.7988</v>
      </c>
      <c r="F1509" s="138">
        <v>-0.60460000000000003</v>
      </c>
      <c r="G1509" s="138">
        <v>-1.3281000000000001</v>
      </c>
      <c r="H1509" s="138">
        <v>-0.8014</v>
      </c>
      <c r="I1509" s="138">
        <v>0.32490000000000002</v>
      </c>
      <c r="J1509" s="138">
        <v>1.9088000000000001</v>
      </c>
      <c r="K1509" s="138">
        <v>-2.2536999999999998</v>
      </c>
      <c r="L1509" s="138">
        <v>8.4404000000000003</v>
      </c>
      <c r="M1509" s="138">
        <v>16.9376</v>
      </c>
      <c r="N1509" s="138">
        <v>35.508200000000002</v>
      </c>
      <c r="O1509" s="138">
        <v>8.0664999999999996</v>
      </c>
      <c r="P1509" s="138">
        <v>7.4847999999999999</v>
      </c>
      <c r="Q1509" s="138">
        <v>8.0085999999999995</v>
      </c>
      <c r="R1509" s="138">
        <v>11.514099999999999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34" t="s">
        <v>1243</v>
      </c>
      <c r="B1510" s="134" t="s">
        <v>2028</v>
      </c>
      <c r="C1510" s="134">
        <v>119176</v>
      </c>
      <c r="D1510" s="137">
        <v>44330</v>
      </c>
      <c r="E1510" s="138">
        <v>24.177199999999999</v>
      </c>
      <c r="F1510" s="138">
        <v>-0.59409999999999996</v>
      </c>
      <c r="G1510" s="138">
        <v>-1.3127</v>
      </c>
      <c r="H1510" s="138">
        <v>-0.7651</v>
      </c>
      <c r="I1510" s="138">
        <v>0.3987</v>
      </c>
      <c r="J1510" s="138">
        <v>2.0747</v>
      </c>
      <c r="K1510" s="138">
        <v>-1.7858000000000001</v>
      </c>
      <c r="L1510" s="138">
        <v>9.4713999999999992</v>
      </c>
      <c r="M1510" s="138">
        <v>18.417000000000002</v>
      </c>
      <c r="N1510" s="138">
        <v>37.7226</v>
      </c>
      <c r="O1510" s="138">
        <v>9.5657999999999994</v>
      </c>
      <c r="P1510" s="138">
        <v>8.9285999999999994</v>
      </c>
      <c r="Q1510" s="138">
        <v>8.7258999999999993</v>
      </c>
      <c r="R1510" s="138">
        <v>13.1884</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34" t="s">
        <v>1243</v>
      </c>
      <c r="B1511" s="134" t="s">
        <v>1947</v>
      </c>
      <c r="C1511" s="134">
        <v>148457</v>
      </c>
      <c r="D1511" s="137">
        <v>44330</v>
      </c>
      <c r="E1511" s="138">
        <v>11.679500000000001</v>
      </c>
      <c r="F1511" s="138">
        <v>0.1449</v>
      </c>
      <c r="G1511" s="138">
        <v>-0.6845</v>
      </c>
      <c r="H1511" s="138">
        <v>-0.66510000000000002</v>
      </c>
      <c r="I1511" s="138">
        <v>0.40660000000000002</v>
      </c>
      <c r="J1511" s="138">
        <v>1.2036</v>
      </c>
      <c r="K1511" s="138">
        <v>0.88009999999999999</v>
      </c>
      <c r="L1511" s="138">
        <v>11.599</v>
      </c>
      <c r="M1511" s="138"/>
      <c r="N1511" s="138"/>
      <c r="O1511" s="138"/>
      <c r="P1511" s="138"/>
      <c r="Q1511" s="138">
        <v>16.795000000000002</v>
      </c>
      <c r="R1511" s="138"/>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34" t="s">
        <v>1243</v>
      </c>
      <c r="B1512" s="134" t="s">
        <v>1948</v>
      </c>
      <c r="C1512" s="134">
        <v>148459</v>
      </c>
      <c r="D1512" s="137">
        <v>44330</v>
      </c>
      <c r="E1512" s="138">
        <v>11.539099999999999</v>
      </c>
      <c r="F1512" s="138">
        <v>0.1371</v>
      </c>
      <c r="G1512" s="138">
        <v>-0.69789999999999996</v>
      </c>
      <c r="H1512" s="138">
        <v>-0.6996</v>
      </c>
      <c r="I1512" s="138">
        <v>0.33650000000000002</v>
      </c>
      <c r="J1512" s="138">
        <v>1.0447</v>
      </c>
      <c r="K1512" s="138">
        <v>0.40899999999999997</v>
      </c>
      <c r="L1512" s="138">
        <v>10.6189</v>
      </c>
      <c r="M1512" s="138"/>
      <c r="N1512" s="138"/>
      <c r="O1512" s="138"/>
      <c r="P1512" s="138"/>
      <c r="Q1512" s="138">
        <v>15.391</v>
      </c>
      <c r="R1512" s="138"/>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34" t="s">
        <v>1243</v>
      </c>
      <c r="B1513" s="134" t="s">
        <v>1250</v>
      </c>
      <c r="C1513" s="134">
        <v>101072</v>
      </c>
      <c r="D1513" s="137">
        <v>44330</v>
      </c>
      <c r="E1513" s="138">
        <v>67.030799999999999</v>
      </c>
      <c r="F1513" s="138">
        <v>-0.1739</v>
      </c>
      <c r="G1513" s="138">
        <v>-0.34620000000000001</v>
      </c>
      <c r="H1513" s="138">
        <v>2.1324999999999998</v>
      </c>
      <c r="I1513" s="138">
        <v>9.5876000000000001</v>
      </c>
      <c r="J1513" s="138">
        <v>14.7104</v>
      </c>
      <c r="K1513" s="138">
        <v>30.764500000000002</v>
      </c>
      <c r="L1513" s="138">
        <v>39.51</v>
      </c>
      <c r="M1513" s="138">
        <v>45.2849</v>
      </c>
      <c r="N1513" s="138">
        <v>95.029899999999998</v>
      </c>
      <c r="O1513" s="138">
        <v>24.8596</v>
      </c>
      <c r="P1513" s="138">
        <v>16.543500000000002</v>
      </c>
      <c r="Q1513" s="138">
        <v>9.8947000000000003</v>
      </c>
      <c r="R1513" s="138">
        <v>34.696100000000001</v>
      </c>
      <c r="S1513" s="120" t="s">
        <v>2005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34" t="s">
        <v>1243</v>
      </c>
      <c r="B1514" s="134" t="s">
        <v>1251</v>
      </c>
      <c r="C1514" s="134">
        <v>120821</v>
      </c>
      <c r="D1514" s="137">
        <v>44330</v>
      </c>
      <c r="E1514" s="138">
        <v>67.430700000000002</v>
      </c>
      <c r="F1514" s="138">
        <v>-0.1646</v>
      </c>
      <c r="G1514" s="138">
        <v>-0.32729999999999998</v>
      </c>
      <c r="H1514" s="138">
        <v>2.1688000000000001</v>
      </c>
      <c r="I1514" s="138">
        <v>9.6724999999999994</v>
      </c>
      <c r="J1514" s="138">
        <v>15.009</v>
      </c>
      <c r="K1514" s="138">
        <v>31.544599999999999</v>
      </c>
      <c r="L1514" s="138">
        <v>40.565600000000003</v>
      </c>
      <c r="M1514" s="138">
        <v>46.321300000000001</v>
      </c>
      <c r="N1514" s="138">
        <v>96.729200000000006</v>
      </c>
      <c r="O1514" s="138">
        <v>25.107199999999999</v>
      </c>
      <c r="P1514" s="138">
        <v>16.682099999999998</v>
      </c>
      <c r="Q1514" s="138">
        <v>12.921799999999999</v>
      </c>
      <c r="R1514" s="138">
        <v>35.3675</v>
      </c>
      <c r="S1514" s="120" t="s">
        <v>2005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34" t="s">
        <v>1243</v>
      </c>
      <c r="B1515" s="134" t="s">
        <v>1252</v>
      </c>
      <c r="C1515" s="134">
        <v>119843</v>
      </c>
      <c r="D1515" s="137">
        <v>44330</v>
      </c>
      <c r="E1515" s="138">
        <v>36.435899999999997</v>
      </c>
      <c r="F1515" s="138">
        <v>-0.56599999999999995</v>
      </c>
      <c r="G1515" s="138">
        <v>-0.55840000000000001</v>
      </c>
      <c r="H1515" s="138">
        <v>0.53090000000000004</v>
      </c>
      <c r="I1515" s="138">
        <v>2.0581999999999998</v>
      </c>
      <c r="J1515" s="138">
        <v>4.0449000000000002</v>
      </c>
      <c r="K1515" s="138">
        <v>2.4361000000000002</v>
      </c>
      <c r="L1515" s="138">
        <v>9.3638999999999992</v>
      </c>
      <c r="M1515" s="138">
        <v>11.769</v>
      </c>
      <c r="N1515" s="138">
        <v>23.232500000000002</v>
      </c>
      <c r="O1515" s="138">
        <v>10.240500000000001</v>
      </c>
      <c r="P1515" s="138">
        <v>10.0322</v>
      </c>
      <c r="Q1515" s="138">
        <v>11.012</v>
      </c>
      <c r="R1515" s="138">
        <v>15.2249</v>
      </c>
      <c r="S1515" s="120" t="s">
        <v>2008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34" t="s">
        <v>1243</v>
      </c>
      <c r="B1516" s="134" t="s">
        <v>1253</v>
      </c>
      <c r="C1516" s="134">
        <v>103408</v>
      </c>
      <c r="D1516" s="137">
        <v>44330</v>
      </c>
      <c r="E1516" s="138">
        <v>34.116700000000002</v>
      </c>
      <c r="F1516" s="138">
        <v>-0.5706</v>
      </c>
      <c r="G1516" s="138">
        <v>-0.56510000000000005</v>
      </c>
      <c r="H1516" s="138">
        <v>0.51529999999999998</v>
      </c>
      <c r="I1516" s="138">
        <v>2.0266999999999999</v>
      </c>
      <c r="J1516" s="138">
        <v>3.9719000000000002</v>
      </c>
      <c r="K1516" s="138">
        <v>2.226</v>
      </c>
      <c r="L1516" s="138">
        <v>8.9481999999999999</v>
      </c>
      <c r="M1516" s="138">
        <v>11.1594</v>
      </c>
      <c r="N1516" s="138">
        <v>22.373699999999999</v>
      </c>
      <c r="O1516" s="138">
        <v>9.3641000000000005</v>
      </c>
      <c r="P1516" s="138">
        <v>9.0458999999999996</v>
      </c>
      <c r="Q1516" s="138">
        <v>8.2598000000000003</v>
      </c>
      <c r="R1516" s="138">
        <v>14.504799999999999</v>
      </c>
      <c r="S1516" s="120" t="s">
        <v>2008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34" t="s">
        <v>1243</v>
      </c>
      <c r="B1517" s="134" t="s">
        <v>1254</v>
      </c>
      <c r="C1517" s="134">
        <v>148053</v>
      </c>
      <c r="D1517" s="137">
        <v>44330</v>
      </c>
      <c r="E1517" s="138">
        <v>13.7821</v>
      </c>
      <c r="F1517" s="138">
        <v>-0.40899999999999997</v>
      </c>
      <c r="G1517" s="138">
        <v>-0.97789999999999999</v>
      </c>
      <c r="H1517" s="138">
        <v>-0.45579999999999998</v>
      </c>
      <c r="I1517" s="138">
        <v>0.69630000000000003</v>
      </c>
      <c r="J1517" s="138">
        <v>2.0011999999999999</v>
      </c>
      <c r="K1517" s="138">
        <v>1.7685</v>
      </c>
      <c r="L1517" s="138">
        <v>16.934200000000001</v>
      </c>
      <c r="M1517" s="138">
        <v>26.143899999999999</v>
      </c>
      <c r="N1517" s="138">
        <v>45.0717</v>
      </c>
      <c r="O1517" s="138"/>
      <c r="P1517" s="138"/>
      <c r="Q1517" s="138">
        <v>30.8063</v>
      </c>
      <c r="R1517" s="138"/>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34" t="s">
        <v>1243</v>
      </c>
      <c r="B1518" s="134" t="s">
        <v>1255</v>
      </c>
      <c r="C1518" s="134">
        <v>148050</v>
      </c>
      <c r="D1518" s="137">
        <v>44330</v>
      </c>
      <c r="E1518" s="138">
        <v>13.468999999999999</v>
      </c>
      <c r="F1518" s="138">
        <v>-0.41849999999999998</v>
      </c>
      <c r="G1518" s="138">
        <v>-0.99239999999999995</v>
      </c>
      <c r="H1518" s="138">
        <v>-0.49199999999999999</v>
      </c>
      <c r="I1518" s="138">
        <v>0.62380000000000002</v>
      </c>
      <c r="J1518" s="138">
        <v>1.8434999999999999</v>
      </c>
      <c r="K1518" s="138">
        <v>1.2836000000000001</v>
      </c>
      <c r="L1518" s="138">
        <v>15.7887</v>
      </c>
      <c r="M1518" s="138">
        <v>24.379000000000001</v>
      </c>
      <c r="N1518" s="138">
        <v>42.396500000000003</v>
      </c>
      <c r="O1518" s="138"/>
      <c r="P1518" s="138"/>
      <c r="Q1518" s="138">
        <v>28.3139</v>
      </c>
      <c r="R1518" s="138"/>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34" t="s">
        <v>1243</v>
      </c>
      <c r="B1519" s="134" t="s">
        <v>1256</v>
      </c>
      <c r="C1519" s="134">
        <v>120760</v>
      </c>
      <c r="D1519" s="137">
        <v>44330</v>
      </c>
      <c r="E1519" s="138">
        <v>42.906399999999998</v>
      </c>
      <c r="F1519" s="138">
        <v>-8.2000000000000007E-3</v>
      </c>
      <c r="G1519" s="138">
        <v>-0.4037</v>
      </c>
      <c r="H1519" s="138">
        <v>-0.25569999999999998</v>
      </c>
      <c r="I1519" s="138">
        <v>0.44030000000000002</v>
      </c>
      <c r="J1519" s="138">
        <v>1.0435000000000001</v>
      </c>
      <c r="K1519" s="138">
        <v>-0.50409999999999999</v>
      </c>
      <c r="L1519" s="138">
        <v>6.8150000000000004</v>
      </c>
      <c r="M1519" s="138">
        <v>12.3843</v>
      </c>
      <c r="N1519" s="138">
        <v>32.083100000000002</v>
      </c>
      <c r="O1519" s="138">
        <v>7.0269000000000004</v>
      </c>
      <c r="P1519" s="138">
        <v>8.9503000000000004</v>
      </c>
      <c r="Q1519" s="138">
        <v>7.3922999999999996</v>
      </c>
      <c r="R1519" s="138">
        <v>11.1219</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34" t="s">
        <v>1243</v>
      </c>
      <c r="B1520" s="134" t="s">
        <v>1257</v>
      </c>
      <c r="C1520" s="134">
        <v>111599</v>
      </c>
      <c r="D1520" s="137">
        <v>44330</v>
      </c>
      <c r="E1520" s="138">
        <v>40.226799999999997</v>
      </c>
      <c r="F1520" s="138">
        <v>-1.24E-2</v>
      </c>
      <c r="G1520" s="138">
        <v>-0.41049999999999998</v>
      </c>
      <c r="H1520" s="138">
        <v>-0.27050000000000002</v>
      </c>
      <c r="I1520" s="138">
        <v>0.41060000000000002</v>
      </c>
      <c r="J1520" s="138">
        <v>0.97719999999999996</v>
      </c>
      <c r="K1520" s="138">
        <v>-0.70299999999999996</v>
      </c>
      <c r="L1520" s="138">
        <v>6.3930999999999996</v>
      </c>
      <c r="M1520" s="138">
        <v>11.723699999999999</v>
      </c>
      <c r="N1520" s="138">
        <v>31.060099999999998</v>
      </c>
      <c r="O1520" s="138">
        <v>6.1276000000000002</v>
      </c>
      <c r="P1520" s="138">
        <v>8.0007999999999999</v>
      </c>
      <c r="Q1520" s="138">
        <v>11.8658</v>
      </c>
      <c r="R1520" s="138">
        <v>10.2462</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39" t="s">
        <v>27</v>
      </c>
      <c r="B1521" s="134"/>
      <c r="C1521" s="134"/>
      <c r="D1521" s="134"/>
      <c r="E1521" s="134"/>
      <c r="F1521" s="140">
        <v>-0.29684000000000005</v>
      </c>
      <c r="G1521" s="140">
        <v>-0.74613000000000007</v>
      </c>
      <c r="H1521" s="140">
        <v>-2.4450000000000038E-2</v>
      </c>
      <c r="I1521" s="140">
        <v>1.7745299999999999</v>
      </c>
      <c r="J1521" s="140">
        <v>3.43831</v>
      </c>
      <c r="K1521" s="140">
        <v>4.0377350000000005</v>
      </c>
      <c r="L1521" s="140">
        <v>14.510974999999997</v>
      </c>
      <c r="M1521" s="140">
        <v>21.136166666666664</v>
      </c>
      <c r="N1521" s="140">
        <v>46.182743750000007</v>
      </c>
      <c r="O1521" s="140">
        <v>11.977228571428572</v>
      </c>
      <c r="P1521" s="140">
        <v>11.265028571428569</v>
      </c>
      <c r="Q1521" s="140">
        <v>12.746039999999999</v>
      </c>
      <c r="R1521" s="140">
        <v>17.742121428571426</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39" t="s">
        <v>408</v>
      </c>
      <c r="B1522" s="134"/>
      <c r="C1522" s="134"/>
      <c r="D1522" s="134"/>
      <c r="E1522" s="134"/>
      <c r="F1522" s="140">
        <v>-0.29144999999999999</v>
      </c>
      <c r="G1522" s="140">
        <v>-0.62480000000000002</v>
      </c>
      <c r="H1522" s="140">
        <v>-0.28444999999999998</v>
      </c>
      <c r="I1522" s="140">
        <v>0.53205000000000002</v>
      </c>
      <c r="J1522" s="140">
        <v>1.88795</v>
      </c>
      <c r="K1522" s="140">
        <v>0.78810000000000002</v>
      </c>
      <c r="L1522" s="140">
        <v>11.3194</v>
      </c>
      <c r="M1522" s="140">
        <v>19.146349999999998</v>
      </c>
      <c r="N1522" s="140">
        <v>42.747950000000003</v>
      </c>
      <c r="O1522" s="140">
        <v>10.33455</v>
      </c>
      <c r="P1522" s="140">
        <v>10.329149999999998</v>
      </c>
      <c r="Q1522" s="140">
        <v>10.386100000000001</v>
      </c>
      <c r="R1522" s="140">
        <v>15.7681</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8"/>
      <c r="B1523" s="128"/>
      <c r="C1523" s="128"/>
      <c r="D1523" s="130"/>
      <c r="E1523" s="131"/>
      <c r="F1523" s="131"/>
      <c r="G1523" s="131"/>
      <c r="H1523" s="131"/>
      <c r="I1523" s="131"/>
      <c r="J1523" s="131"/>
      <c r="K1523" s="131"/>
      <c r="L1523" s="131"/>
      <c r="M1523" s="131"/>
      <c r="N1523" s="131"/>
      <c r="O1523" s="131"/>
      <c r="P1523" s="131"/>
      <c r="Q1523" s="131"/>
      <c r="R1523" s="131"/>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36" t="s">
        <v>1258</v>
      </c>
      <c r="B1524" s="136"/>
      <c r="C1524" s="136"/>
      <c r="D1524" s="136"/>
      <c r="E1524" s="136"/>
      <c r="F1524" s="136"/>
      <c r="G1524" s="136"/>
      <c r="H1524" s="136"/>
      <c r="I1524" s="136"/>
      <c r="J1524" s="136"/>
      <c r="K1524" s="136"/>
      <c r="L1524" s="136"/>
      <c r="M1524" s="136"/>
      <c r="N1524" s="136"/>
      <c r="O1524" s="136"/>
      <c r="P1524" s="136"/>
      <c r="Q1524" s="136"/>
      <c r="R1524" s="136"/>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34" t="s">
        <v>1259</v>
      </c>
      <c r="B1525" s="134" t="s">
        <v>1260</v>
      </c>
      <c r="C1525" s="134">
        <v>102020</v>
      </c>
      <c r="D1525" s="137">
        <v>44330</v>
      </c>
      <c r="E1525" s="138">
        <v>132.97</v>
      </c>
      <c r="F1525" s="138">
        <v>-1.0492999999999999</v>
      </c>
      <c r="G1525" s="138">
        <v>-2.2063999999999999</v>
      </c>
      <c r="H1525" s="138">
        <v>-0.85</v>
      </c>
      <c r="I1525" s="138">
        <v>7.5300000000000006E-2</v>
      </c>
      <c r="J1525" s="138">
        <v>3.3258000000000001</v>
      </c>
      <c r="K1525" s="138">
        <v>1.9786999999999999</v>
      </c>
      <c r="L1525" s="138">
        <v>23.177399999999999</v>
      </c>
      <c r="M1525" s="138">
        <v>38.150599999999997</v>
      </c>
      <c r="N1525" s="138">
        <v>64.995699999999999</v>
      </c>
      <c r="O1525" s="138">
        <v>9.94</v>
      </c>
      <c r="P1525" s="138">
        <v>12.7736</v>
      </c>
      <c r="Q1525" s="138">
        <v>15.7585</v>
      </c>
      <c r="R1525" s="138">
        <v>18.939299999999999</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34" t="s">
        <v>1259</v>
      </c>
      <c r="B1526" s="134" t="s">
        <v>1261</v>
      </c>
      <c r="C1526" s="134">
        <v>119354</v>
      </c>
      <c r="D1526" s="137">
        <v>44330</v>
      </c>
      <c r="E1526" s="138">
        <v>143.09</v>
      </c>
      <c r="F1526" s="138">
        <v>-1.0374000000000001</v>
      </c>
      <c r="G1526" s="138">
        <v>-2.1941000000000002</v>
      </c>
      <c r="H1526" s="138">
        <v>-0.83169999999999999</v>
      </c>
      <c r="I1526" s="138">
        <v>0.10489999999999999</v>
      </c>
      <c r="J1526" s="138">
        <v>3.3887</v>
      </c>
      <c r="K1526" s="138">
        <v>2.1852</v>
      </c>
      <c r="L1526" s="138">
        <v>23.694700000000001</v>
      </c>
      <c r="M1526" s="138">
        <v>39.003300000000003</v>
      </c>
      <c r="N1526" s="138">
        <v>66.306399999999996</v>
      </c>
      <c r="O1526" s="138">
        <v>10.8788</v>
      </c>
      <c r="P1526" s="138">
        <v>13.7844</v>
      </c>
      <c r="Q1526" s="138">
        <v>13.232100000000001</v>
      </c>
      <c r="R1526" s="138">
        <v>19.884599999999999</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34" t="s">
        <v>1259</v>
      </c>
      <c r="B1527" s="134" t="s">
        <v>1262</v>
      </c>
      <c r="C1527" s="134">
        <v>113460</v>
      </c>
      <c r="D1527" s="137">
        <v>44330</v>
      </c>
      <c r="E1527" s="138">
        <v>61.381</v>
      </c>
      <c r="F1527" s="138">
        <v>-0.7823</v>
      </c>
      <c r="G1527" s="138">
        <v>-1.502</v>
      </c>
      <c r="H1527" s="138">
        <v>-1.0526</v>
      </c>
      <c r="I1527" s="138">
        <v>0.59489999999999998</v>
      </c>
      <c r="J1527" s="138">
        <v>3.4901</v>
      </c>
      <c r="K1527" s="138">
        <v>2.6781999999999999</v>
      </c>
      <c r="L1527" s="138">
        <v>22.407</v>
      </c>
      <c r="M1527" s="138">
        <v>33.937800000000003</v>
      </c>
      <c r="N1527" s="138">
        <v>57.731000000000002</v>
      </c>
      <c r="O1527" s="138">
        <v>9.4762000000000004</v>
      </c>
      <c r="P1527" s="138">
        <v>12.4513</v>
      </c>
      <c r="Q1527" s="138">
        <v>12.275600000000001</v>
      </c>
      <c r="R1527" s="138">
        <v>16.889800000000001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34" t="s">
        <v>1259</v>
      </c>
      <c r="B1528" s="134" t="s">
        <v>1263</v>
      </c>
      <c r="C1528" s="134">
        <v>119988</v>
      </c>
      <c r="D1528" s="137">
        <v>44330</v>
      </c>
      <c r="E1528" s="138">
        <v>69.248999999999995</v>
      </c>
      <c r="F1528" s="138">
        <v>-0.7752</v>
      </c>
      <c r="G1528" s="138">
        <v>-1.4894000000000001</v>
      </c>
      <c r="H1528" s="138">
        <v>-1.0247999999999999</v>
      </c>
      <c r="I1528" s="138">
        <v>0.6482</v>
      </c>
      <c r="J1528" s="138">
        <v>3.6150000000000002</v>
      </c>
      <c r="K1528" s="138">
        <v>3.0459999999999998</v>
      </c>
      <c r="L1528" s="138">
        <v>23.3</v>
      </c>
      <c r="M1528" s="138">
        <v>35.381500000000003</v>
      </c>
      <c r="N1528" s="138">
        <v>59.987499999999997</v>
      </c>
      <c r="O1528" s="138">
        <v>11.053900000000001</v>
      </c>
      <c r="P1528" s="138">
        <v>14.1654</v>
      </c>
      <c r="Q1528" s="138">
        <v>15.4328</v>
      </c>
      <c r="R1528" s="138">
        <v>18.501000000000001</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34" t="s">
        <v>1259</v>
      </c>
      <c r="B1529" s="134" t="s">
        <v>1264</v>
      </c>
      <c r="C1529" s="134">
        <v>101228</v>
      </c>
      <c r="D1529" s="137">
        <v>44330</v>
      </c>
      <c r="E1529" s="138">
        <v>364.96</v>
      </c>
      <c r="F1529" s="138">
        <v>-0.5857</v>
      </c>
      <c r="G1529" s="138">
        <v>-1.1591</v>
      </c>
      <c r="H1529" s="138">
        <v>0.29399999999999998</v>
      </c>
      <c r="I1529" s="138">
        <v>1.6205000000000001</v>
      </c>
      <c r="J1529" s="138">
        <v>3.8883999999999999</v>
      </c>
      <c r="K1529" s="138">
        <v>-0.40389999999999998</v>
      </c>
      <c r="L1529" s="138">
        <v>25.2136</v>
      </c>
      <c r="M1529" s="138">
        <v>38.320999999999998</v>
      </c>
      <c r="N1529" s="138">
        <v>64.641099999999994</v>
      </c>
      <c r="O1529" s="138">
        <v>9.7655999999999992</v>
      </c>
      <c r="P1529" s="138">
        <v>12.7714</v>
      </c>
      <c r="Q1529" s="138">
        <v>14.4597</v>
      </c>
      <c r="R1529" s="138">
        <v>13.2201</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34" t="s">
        <v>1259</v>
      </c>
      <c r="B1530" s="134" t="s">
        <v>1265</v>
      </c>
      <c r="C1530" s="134">
        <v>120599</v>
      </c>
      <c r="D1530" s="137">
        <v>44330</v>
      </c>
      <c r="E1530" s="138">
        <v>393</v>
      </c>
      <c r="F1530" s="138">
        <v>-0.58179999999999998</v>
      </c>
      <c r="G1530" s="138">
        <v>-1.1519999999999999</v>
      </c>
      <c r="H1530" s="138">
        <v>0.31140000000000001</v>
      </c>
      <c r="I1530" s="138">
        <v>1.6528</v>
      </c>
      <c r="J1530" s="138">
        <v>3.9683000000000002</v>
      </c>
      <c r="K1530" s="138">
        <v>-0.18290000000000001</v>
      </c>
      <c r="L1530" s="138">
        <v>25.772099999999998</v>
      </c>
      <c r="M1530" s="138">
        <v>39.287599999999998</v>
      </c>
      <c r="N1530" s="138">
        <v>66.215500000000006</v>
      </c>
      <c r="O1530" s="138">
        <v>10.8187</v>
      </c>
      <c r="P1530" s="138">
        <v>13.934799999999999</v>
      </c>
      <c r="Q1530" s="138">
        <v>14.905799999999999</v>
      </c>
      <c r="R1530" s="138">
        <v>14.302899999999999</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34" t="s">
        <v>1259</v>
      </c>
      <c r="B1531" s="134" t="s">
        <v>1949</v>
      </c>
      <c r="C1531" s="134"/>
      <c r="D1531" s="137"/>
      <c r="E1531" s="138"/>
      <c r="F1531" s="138"/>
      <c r="G1531" s="138"/>
      <c r="H1531" s="138"/>
      <c r="I1531" s="138"/>
      <c r="J1531" s="138"/>
      <c r="K1531" s="138"/>
      <c r="L1531" s="138"/>
      <c r="M1531" s="138"/>
      <c r="N1531" s="138"/>
      <c r="O1531" s="138"/>
      <c r="P1531" s="138"/>
      <c r="Q1531" s="138"/>
      <c r="R1531" s="138"/>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34" t="s">
        <v>1259</v>
      </c>
      <c r="B1532" s="134" t="s">
        <v>1266</v>
      </c>
      <c r="C1532" s="134"/>
      <c r="D1532" s="137"/>
      <c r="E1532" s="138"/>
      <c r="F1532" s="138"/>
      <c r="G1532" s="138"/>
      <c r="H1532" s="138"/>
      <c r="I1532" s="138"/>
      <c r="J1532" s="138"/>
      <c r="K1532" s="138"/>
      <c r="L1532" s="138"/>
      <c r="M1532" s="138"/>
      <c r="N1532" s="138"/>
      <c r="O1532" s="138"/>
      <c r="P1532" s="138"/>
      <c r="Q1532" s="138"/>
      <c r="R1532" s="138"/>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34" t="s">
        <v>1259</v>
      </c>
      <c r="B1533" s="134" t="s">
        <v>1267</v>
      </c>
      <c r="C1533" s="134">
        <v>107353</v>
      </c>
      <c r="D1533" s="137">
        <v>44330</v>
      </c>
      <c r="E1533" s="138">
        <v>63.52</v>
      </c>
      <c r="F1533" s="138">
        <v>-0.93569999999999998</v>
      </c>
      <c r="G1533" s="138">
        <v>-1.6718</v>
      </c>
      <c r="H1533" s="138">
        <v>-0.64129999999999998</v>
      </c>
      <c r="I1533" s="138">
        <v>0.55410000000000004</v>
      </c>
      <c r="J1533" s="138">
        <v>3.9097</v>
      </c>
      <c r="K1533" s="138">
        <v>0.15770000000000001</v>
      </c>
      <c r="L1533" s="138">
        <v>23.8931</v>
      </c>
      <c r="M1533" s="138">
        <v>39.635100000000001</v>
      </c>
      <c r="N1533" s="138">
        <v>60.201799999999999</v>
      </c>
      <c r="O1533" s="138">
        <v>8.1671999999999993</v>
      </c>
      <c r="P1533" s="138">
        <v>12.7417</v>
      </c>
      <c r="Q1533" s="138">
        <v>15.074299999999999</v>
      </c>
      <c r="R1533" s="138">
        <v>19.324999999999999</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34" t="s">
        <v>1259</v>
      </c>
      <c r="B1534" s="134" t="s">
        <v>1268</v>
      </c>
      <c r="C1534" s="134">
        <v>120413</v>
      </c>
      <c r="D1534" s="137">
        <v>44330</v>
      </c>
      <c r="E1534" s="138">
        <v>71.58</v>
      </c>
      <c r="F1534" s="138">
        <v>-0.92730000000000001</v>
      </c>
      <c r="G1534" s="138">
        <v>-1.6623000000000001</v>
      </c>
      <c r="H1534" s="138">
        <v>-0.6109</v>
      </c>
      <c r="I1534" s="138">
        <v>0.60440000000000005</v>
      </c>
      <c r="J1534" s="138">
        <v>4.0407000000000002</v>
      </c>
      <c r="K1534" s="138">
        <v>0.50549999999999995</v>
      </c>
      <c r="L1534" s="138">
        <v>24.747299999999999</v>
      </c>
      <c r="M1534" s="138">
        <v>41.072099999999999</v>
      </c>
      <c r="N1534" s="138">
        <v>62.386600000000001</v>
      </c>
      <c r="O1534" s="138">
        <v>9.6918000000000006</v>
      </c>
      <c r="P1534" s="138">
        <v>14.465299999999999</v>
      </c>
      <c r="Q1534" s="138">
        <v>18.0886</v>
      </c>
      <c r="R1534" s="138">
        <v>20.9192</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34" t="s">
        <v>1259</v>
      </c>
      <c r="B1535" s="134" t="s">
        <v>1269</v>
      </c>
      <c r="C1535" s="134">
        <v>147183</v>
      </c>
      <c r="D1535" s="137">
        <v>44330</v>
      </c>
      <c r="E1535" s="138">
        <v>13.841200000000001</v>
      </c>
      <c r="F1535" s="138">
        <v>-0.86660000000000004</v>
      </c>
      <c r="G1535" s="138">
        <v>-1.0636000000000001</v>
      </c>
      <c r="H1535" s="138">
        <v>0.26</v>
      </c>
      <c r="I1535" s="138">
        <v>2.4379</v>
      </c>
      <c r="J1535" s="138">
        <v>4.3155000000000001</v>
      </c>
      <c r="K1535" s="138">
        <v>3.6701000000000001</v>
      </c>
      <c r="L1535" s="138">
        <v>28.1676</v>
      </c>
      <c r="M1535" s="138">
        <v>39.571800000000003</v>
      </c>
      <c r="N1535" s="138">
        <v>57.954099999999997</v>
      </c>
      <c r="O1535" s="138"/>
      <c r="P1535" s="138"/>
      <c r="Q1535" s="138">
        <v>17.648599999999998</v>
      </c>
      <c r="R1535" s="138"/>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34" t="s">
        <v>1259</v>
      </c>
      <c r="B1536" s="134" t="s">
        <v>1270</v>
      </c>
      <c r="C1536" s="134">
        <v>147184</v>
      </c>
      <c r="D1536" s="137">
        <v>44330</v>
      </c>
      <c r="E1536" s="138">
        <v>13.2616</v>
      </c>
      <c r="F1536" s="138">
        <v>-0.87819999999999998</v>
      </c>
      <c r="G1536" s="138">
        <v>-1.0815999999999999</v>
      </c>
      <c r="H1536" s="138">
        <v>0.21840000000000001</v>
      </c>
      <c r="I1536" s="138">
        <v>2.3532000000000002</v>
      </c>
      <c r="J1536" s="138">
        <v>4.1252000000000004</v>
      </c>
      <c r="K1536" s="138">
        <v>3.1172</v>
      </c>
      <c r="L1536" s="138">
        <v>26.810600000000001</v>
      </c>
      <c r="M1536" s="138">
        <v>37.359000000000002</v>
      </c>
      <c r="N1536" s="138">
        <v>54.609200000000001</v>
      </c>
      <c r="O1536" s="138"/>
      <c r="P1536" s="138"/>
      <c r="Q1536" s="138">
        <v>15.159000000000001</v>
      </c>
      <c r="R1536" s="138"/>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34" t="s">
        <v>1259</v>
      </c>
      <c r="B1537" s="134" t="s">
        <v>1271</v>
      </c>
      <c r="C1537" s="134">
        <v>141226</v>
      </c>
      <c r="D1537" s="137">
        <v>44330</v>
      </c>
      <c r="E1537" s="138">
        <v>17.5183</v>
      </c>
      <c r="F1537" s="138">
        <v>-1.0478000000000001</v>
      </c>
      <c r="G1537" s="138">
        <v>-1.7201</v>
      </c>
      <c r="H1537" s="138">
        <v>-0.1186</v>
      </c>
      <c r="I1537" s="138">
        <v>1.9567000000000001</v>
      </c>
      <c r="J1537" s="138">
        <v>5.6196999999999999</v>
      </c>
      <c r="K1537" s="138">
        <v>6.2996999999999996</v>
      </c>
      <c r="L1537" s="138">
        <v>29.975100000000001</v>
      </c>
      <c r="M1537" s="138">
        <v>45.1753</v>
      </c>
      <c r="N1537" s="138">
        <v>74.346100000000007</v>
      </c>
      <c r="O1537" s="138">
        <v>16.403199999999998</v>
      </c>
      <c r="P1537" s="138"/>
      <c r="Q1537" s="138">
        <v>15.0023</v>
      </c>
      <c r="R1537" s="138">
        <v>26.6831</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34" t="s">
        <v>1259</v>
      </c>
      <c r="B1538" s="134" t="s">
        <v>1272</v>
      </c>
      <c r="C1538" s="134">
        <v>141224</v>
      </c>
      <c r="D1538" s="137">
        <v>44330</v>
      </c>
      <c r="E1538" s="138">
        <v>16.160699999999999</v>
      </c>
      <c r="F1538" s="138">
        <v>-1.0572999999999999</v>
      </c>
      <c r="G1538" s="138">
        <v>-1.7336</v>
      </c>
      <c r="H1538" s="138">
        <v>-0.152</v>
      </c>
      <c r="I1538" s="138">
        <v>1.8895</v>
      </c>
      <c r="J1538" s="138">
        <v>5.4696999999999996</v>
      </c>
      <c r="K1538" s="138">
        <v>5.8461999999999996</v>
      </c>
      <c r="L1538" s="138">
        <v>28.873200000000001</v>
      </c>
      <c r="M1538" s="138">
        <v>43.314399999999999</v>
      </c>
      <c r="N1538" s="138">
        <v>71.346299999999999</v>
      </c>
      <c r="O1538" s="138">
        <v>14.3207</v>
      </c>
      <c r="P1538" s="138"/>
      <c r="Q1538" s="138">
        <v>12.7126</v>
      </c>
      <c r="R1538" s="138">
        <v>24.5533</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34" t="s">
        <v>1259</v>
      </c>
      <c r="B1539" s="134" t="s">
        <v>1273</v>
      </c>
      <c r="C1539" s="134">
        <v>101161</v>
      </c>
      <c r="D1539" s="137">
        <v>44330</v>
      </c>
      <c r="E1539" s="138">
        <v>113.8604</v>
      </c>
      <c r="F1539" s="138">
        <v>-0.83840000000000003</v>
      </c>
      <c r="G1539" s="138">
        <v>-1.5762</v>
      </c>
      <c r="H1539" s="138">
        <v>-0.17349999999999999</v>
      </c>
      <c r="I1539" s="138">
        <v>1.1639999999999999</v>
      </c>
      <c r="J1539" s="138">
        <v>3.5204</v>
      </c>
      <c r="K1539" s="138">
        <v>3.7450000000000001</v>
      </c>
      <c r="L1539" s="138">
        <v>29.509399999999999</v>
      </c>
      <c r="M1539" s="138">
        <v>41.7973</v>
      </c>
      <c r="N1539" s="138">
        <v>74.5929</v>
      </c>
      <c r="O1539" s="138">
        <v>6.7877000000000001</v>
      </c>
      <c r="P1539" s="138">
        <v>11.0663</v>
      </c>
      <c r="Q1539" s="138">
        <v>16.265699999999999</v>
      </c>
      <c r="R1539" s="138">
        <v>9.6556999999999995</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34" t="s">
        <v>1259</v>
      </c>
      <c r="B1540" s="134" t="s">
        <v>1274</v>
      </c>
      <c r="C1540" s="134">
        <v>118650</v>
      </c>
      <c r="D1540" s="137">
        <v>44330</v>
      </c>
      <c r="E1540" s="138">
        <v>121.0793</v>
      </c>
      <c r="F1540" s="138">
        <v>-0.83520000000000005</v>
      </c>
      <c r="G1540" s="138">
        <v>-1.5713999999999999</v>
      </c>
      <c r="H1540" s="138">
        <v>-0.16109999999999999</v>
      </c>
      <c r="I1540" s="138">
        <v>1.1891</v>
      </c>
      <c r="J1540" s="138">
        <v>3.5802999999999998</v>
      </c>
      <c r="K1540" s="138">
        <v>3.9173</v>
      </c>
      <c r="L1540" s="138">
        <v>29.922499999999999</v>
      </c>
      <c r="M1540" s="138">
        <v>42.495199999999997</v>
      </c>
      <c r="N1540" s="138">
        <v>75.753600000000006</v>
      </c>
      <c r="O1540" s="138">
        <v>7.5087999999999999</v>
      </c>
      <c r="P1540" s="138">
        <v>11.871700000000001</v>
      </c>
      <c r="Q1540" s="138">
        <v>12.6477</v>
      </c>
      <c r="R1540" s="138">
        <v>10.3932</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34" t="s">
        <v>1259</v>
      </c>
      <c r="B1541" s="134" t="s">
        <v>1275</v>
      </c>
      <c r="C1541" s="134">
        <v>100967</v>
      </c>
      <c r="D1541" s="137">
        <v>44330</v>
      </c>
      <c r="E1541" s="138">
        <v>181.52</v>
      </c>
      <c r="F1541" s="138">
        <v>-0.23080000000000001</v>
      </c>
      <c r="G1541" s="138">
        <v>-1.0359</v>
      </c>
      <c r="H1541" s="138">
        <v>-0.59150000000000003</v>
      </c>
      <c r="I1541" s="138">
        <v>0.60970000000000002</v>
      </c>
      <c r="J1541" s="138">
        <v>2.8616999999999999</v>
      </c>
      <c r="K1541" s="138">
        <v>-0.73280000000000001</v>
      </c>
      <c r="L1541" s="138">
        <v>20.339400000000001</v>
      </c>
      <c r="M1541" s="138">
        <v>34.929000000000002</v>
      </c>
      <c r="N1541" s="138">
        <v>62.158299999999997</v>
      </c>
      <c r="O1541" s="138">
        <v>7.6098999999999997</v>
      </c>
      <c r="P1541" s="138">
        <v>14.5092</v>
      </c>
      <c r="Q1541" s="138">
        <v>15.138</v>
      </c>
      <c r="R1541" s="138">
        <v>15.659599999999999</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34" t="s">
        <v>1259</v>
      </c>
      <c r="B1542" s="134" t="s">
        <v>1276</v>
      </c>
      <c r="C1542" s="134">
        <v>119452</v>
      </c>
      <c r="D1542" s="137">
        <v>44330</v>
      </c>
      <c r="E1542" s="138">
        <v>193.29</v>
      </c>
      <c r="F1542" s="138">
        <v>-0.222</v>
      </c>
      <c r="G1542" s="138">
        <v>-1.0291999999999999</v>
      </c>
      <c r="H1542" s="138">
        <v>-0.57609999999999995</v>
      </c>
      <c r="I1542" s="138">
        <v>0.64039999999999997</v>
      </c>
      <c r="J1542" s="138">
        <v>2.9287999999999998</v>
      </c>
      <c r="K1542" s="138">
        <v>-0.5403</v>
      </c>
      <c r="L1542" s="138">
        <v>20.7836</v>
      </c>
      <c r="M1542" s="138">
        <v>35.699199999999998</v>
      </c>
      <c r="N1542" s="138">
        <v>63.431100000000001</v>
      </c>
      <c r="O1542" s="138">
        <v>8.5632000000000001</v>
      </c>
      <c r="P1542" s="138">
        <v>15.4688</v>
      </c>
      <c r="Q1542" s="138">
        <v>15.4177</v>
      </c>
      <c r="R1542" s="138">
        <v>16.6252</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34" t="s">
        <v>1259</v>
      </c>
      <c r="B1543" s="134" t="s">
        <v>1277</v>
      </c>
      <c r="C1543" s="134">
        <v>100631</v>
      </c>
      <c r="D1543" s="137">
        <v>44330</v>
      </c>
      <c r="E1543" s="138">
        <v>343.69979999999998</v>
      </c>
      <c r="F1543" s="138">
        <v>-1.3539000000000001</v>
      </c>
      <c r="G1543" s="138">
        <v>-2.6551</v>
      </c>
      <c r="H1543" s="138">
        <v>-0.46679999999999999</v>
      </c>
      <c r="I1543" s="138">
        <v>5.0747999999999998</v>
      </c>
      <c r="J1543" s="138">
        <v>9.8767999999999994</v>
      </c>
      <c r="K1543" s="138">
        <v>21.552700000000002</v>
      </c>
      <c r="L1543" s="138">
        <v>48.624000000000002</v>
      </c>
      <c r="M1543" s="138">
        <v>61.211399999999998</v>
      </c>
      <c r="N1543" s="138">
        <v>114.4221</v>
      </c>
      <c r="O1543" s="138">
        <v>24.026199999999999</v>
      </c>
      <c r="P1543" s="138">
        <v>21.585699999999999</v>
      </c>
      <c r="Q1543" s="138">
        <v>19.174399999999999</v>
      </c>
      <c r="R1543" s="138">
        <v>40.756300000000003</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34" t="s">
        <v>1259</v>
      </c>
      <c r="B1544" s="134" t="s">
        <v>1278</v>
      </c>
      <c r="C1544" s="134">
        <v>120823</v>
      </c>
      <c r="D1544" s="137">
        <v>44330</v>
      </c>
      <c r="E1544" s="138">
        <v>354.52719999999999</v>
      </c>
      <c r="F1544" s="138">
        <v>-1.3446</v>
      </c>
      <c r="G1544" s="138">
        <v>-2.6362999999999999</v>
      </c>
      <c r="H1544" s="138">
        <v>-0.41760000000000003</v>
      </c>
      <c r="I1544" s="138">
        <v>5.1456</v>
      </c>
      <c r="J1544" s="138">
        <v>10.0459</v>
      </c>
      <c r="K1544" s="138">
        <v>22.161799999999999</v>
      </c>
      <c r="L1544" s="138">
        <v>50.165599999999998</v>
      </c>
      <c r="M1544" s="138">
        <v>63.612400000000001</v>
      </c>
      <c r="N1544" s="138">
        <v>118.1307</v>
      </c>
      <c r="O1544" s="138">
        <v>25.021999999999998</v>
      </c>
      <c r="P1544" s="138">
        <v>22.2331</v>
      </c>
      <c r="Q1544" s="138">
        <v>20.6495</v>
      </c>
      <c r="R1544" s="138">
        <v>42.049100000000003</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34" t="s">
        <v>1259</v>
      </c>
      <c r="B1545" s="134" t="s">
        <v>1279</v>
      </c>
      <c r="C1545" s="134">
        <v>147587</v>
      </c>
      <c r="D1545" s="137">
        <v>44330</v>
      </c>
      <c r="E1545" s="138">
        <v>13.761699999999999</v>
      </c>
      <c r="F1545" s="138">
        <v>-0.81299999999999994</v>
      </c>
      <c r="G1545" s="138">
        <v>-1.5875999999999999</v>
      </c>
      <c r="H1545" s="138">
        <v>-0.87660000000000005</v>
      </c>
      <c r="I1545" s="138">
        <v>0.40200000000000002</v>
      </c>
      <c r="J1545" s="138">
        <v>2.4127000000000001</v>
      </c>
      <c r="K1545" s="138">
        <v>0.3705</v>
      </c>
      <c r="L1545" s="138">
        <v>21.118300000000001</v>
      </c>
      <c r="M1545" s="138">
        <v>34.9358</v>
      </c>
      <c r="N1545" s="138">
        <v>65.305700000000002</v>
      </c>
      <c r="O1545" s="138"/>
      <c r="P1545" s="138"/>
      <c r="Q1545" s="138">
        <v>20.827999999999999</v>
      </c>
      <c r="R1545" s="138"/>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34" t="s">
        <v>1259</v>
      </c>
      <c r="B1546" s="134" t="s">
        <v>1280</v>
      </c>
      <c r="C1546" s="134">
        <v>147584</v>
      </c>
      <c r="D1546" s="137">
        <v>44330</v>
      </c>
      <c r="E1546" s="138">
        <v>13.323399999999999</v>
      </c>
      <c r="F1546" s="138">
        <v>-0.82179999999999997</v>
      </c>
      <c r="G1546" s="138">
        <v>-1.6012</v>
      </c>
      <c r="H1546" s="138">
        <v>-0.90810000000000002</v>
      </c>
      <c r="I1546" s="138">
        <v>0.33739999999999998</v>
      </c>
      <c r="J1546" s="138">
        <v>2.2650999999999999</v>
      </c>
      <c r="K1546" s="138">
        <v>5.3E-3</v>
      </c>
      <c r="L1546" s="138">
        <v>20.140999999999998</v>
      </c>
      <c r="M1546" s="138">
        <v>33.184699999999999</v>
      </c>
      <c r="N1546" s="138">
        <v>62.337899999999998</v>
      </c>
      <c r="O1546" s="138"/>
      <c r="P1546" s="138"/>
      <c r="Q1546" s="138">
        <v>18.532800000000002</v>
      </c>
      <c r="R1546" s="138"/>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39" t="s">
        <v>27</v>
      </c>
      <c r="B1547" s="134"/>
      <c r="C1547" s="134"/>
      <c r="D1547" s="134"/>
      <c r="E1547" s="134"/>
      <c r="F1547" s="140">
        <v>-0.84921499999999983</v>
      </c>
      <c r="G1547" s="140">
        <v>-1.6164449999999999</v>
      </c>
      <c r="H1547" s="140">
        <v>-0.41847000000000001</v>
      </c>
      <c r="I1547" s="140">
        <v>1.4527700000000001</v>
      </c>
      <c r="J1547" s="140">
        <v>4.3324250000000006</v>
      </c>
      <c r="K1547" s="140">
        <v>3.9688600000000003</v>
      </c>
      <c r="L1547" s="140">
        <v>27.331775</v>
      </c>
      <c r="M1547" s="140">
        <v>40.903724999999994</v>
      </c>
      <c r="N1547" s="140">
        <v>69.842680000000001</v>
      </c>
      <c r="O1547" s="140">
        <v>11.877118749999998</v>
      </c>
      <c r="P1547" s="140">
        <v>14.558764285714284</v>
      </c>
      <c r="Q1547" s="140">
        <v>15.920184999999998</v>
      </c>
      <c r="R1547" s="140">
        <v>20.522337500000003</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39" t="s">
        <v>408</v>
      </c>
      <c r="B1548" s="134"/>
      <c r="C1548" s="134"/>
      <c r="D1548" s="134"/>
      <c r="E1548" s="134"/>
      <c r="F1548" s="140">
        <v>-0.85250000000000004</v>
      </c>
      <c r="G1548" s="140">
        <v>-1.5819000000000001</v>
      </c>
      <c r="H1548" s="140">
        <v>-0.52144999999999997</v>
      </c>
      <c r="I1548" s="140">
        <v>0.90609999999999991</v>
      </c>
      <c r="J1548" s="140">
        <v>3.7517</v>
      </c>
      <c r="K1548" s="140">
        <v>2.4317000000000002</v>
      </c>
      <c r="L1548" s="140">
        <v>24.980449999999998</v>
      </c>
      <c r="M1548" s="140">
        <v>39.145449999999997</v>
      </c>
      <c r="N1548" s="140">
        <v>64.818399999999997</v>
      </c>
      <c r="O1548" s="140">
        <v>9.8527999999999984</v>
      </c>
      <c r="P1548" s="140">
        <v>13.8596</v>
      </c>
      <c r="Q1548" s="140">
        <v>15.288350000000001</v>
      </c>
      <c r="R1548" s="140">
        <v>18.72015</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8"/>
      <c r="B1549" s="128"/>
      <c r="C1549" s="128"/>
      <c r="D1549" s="130"/>
      <c r="E1549" s="131"/>
      <c r="F1549" s="131"/>
      <c r="G1549" s="131"/>
      <c r="H1549" s="131"/>
      <c r="I1549" s="131"/>
      <c r="J1549" s="131"/>
      <c r="K1549" s="131"/>
      <c r="L1549" s="131"/>
      <c r="M1549" s="131"/>
      <c r="N1549" s="131"/>
      <c r="O1549" s="131"/>
      <c r="P1549" s="131"/>
      <c r="Q1549" s="131"/>
      <c r="R1549" s="131"/>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36" t="s">
        <v>1281</v>
      </c>
      <c r="B1550" s="136"/>
      <c r="C1550" s="136"/>
      <c r="D1550" s="136"/>
      <c r="E1550" s="136"/>
      <c r="F1550" s="136"/>
      <c r="G1550" s="136"/>
      <c r="H1550" s="136"/>
      <c r="I1550" s="136"/>
      <c r="J1550" s="136"/>
      <c r="K1550" s="136"/>
      <c r="L1550" s="136"/>
      <c r="M1550" s="136"/>
      <c r="N1550" s="136"/>
      <c r="O1550" s="136"/>
      <c r="P1550" s="136"/>
      <c r="Q1550" s="136"/>
      <c r="R1550" s="136"/>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34" t="s">
        <v>1282</v>
      </c>
      <c r="B1551" s="134" t="s">
        <v>1283</v>
      </c>
      <c r="C1551" s="134">
        <v>145486</v>
      </c>
      <c r="D1551" s="137">
        <v>44332</v>
      </c>
      <c r="E1551" s="138">
        <v>1117.4529</v>
      </c>
      <c r="F1551" s="138">
        <v>3.2469999999999999</v>
      </c>
      <c r="G1551" s="138">
        <v>3.8140999999999998</v>
      </c>
      <c r="H1551" s="138">
        <v>3.4628000000000001</v>
      </c>
      <c r="I1551" s="138">
        <v>3.3207</v>
      </c>
      <c r="J1551" s="138">
        <v>3.2450000000000001</v>
      </c>
      <c r="K1551" s="138">
        <v>3.1461999999999999</v>
      </c>
      <c r="L1551" s="138">
        <v>3.0899000000000001</v>
      </c>
      <c r="M1551" s="138">
        <v>3.077</v>
      </c>
      <c r="N1551" s="138">
        <v>3.0720999999999998</v>
      </c>
      <c r="O1551" s="138"/>
      <c r="P1551" s="138"/>
      <c r="Q1551" s="138">
        <v>4.4695999999999998</v>
      </c>
      <c r="R1551" s="138">
        <v>3.9525999999999999</v>
      </c>
      <c r="S1551" s="120" t="s">
        <v>2006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34" t="s">
        <v>1282</v>
      </c>
      <c r="B1552" s="134" t="s">
        <v>1284</v>
      </c>
      <c r="C1552" s="134">
        <v>145481</v>
      </c>
      <c r="D1552" s="137">
        <v>44332</v>
      </c>
      <c r="E1552" s="138">
        <v>1113.9005999999999</v>
      </c>
      <c r="F1552" s="138">
        <v>3.1459999999999999</v>
      </c>
      <c r="G1552" s="138">
        <v>3.2000999999999999</v>
      </c>
      <c r="H1552" s="138">
        <v>3.1419999999999999</v>
      </c>
      <c r="I1552" s="138">
        <v>3.1101000000000001</v>
      </c>
      <c r="J1552" s="138">
        <v>3.0931000000000002</v>
      </c>
      <c r="K1552" s="138">
        <v>3.028</v>
      </c>
      <c r="L1552" s="138">
        <v>2.9756</v>
      </c>
      <c r="M1552" s="138">
        <v>2.9592000000000001</v>
      </c>
      <c r="N1552" s="138">
        <v>2.9523999999999999</v>
      </c>
      <c r="O1552" s="138"/>
      <c r="P1552" s="138"/>
      <c r="Q1552" s="138">
        <v>4.3387000000000002</v>
      </c>
      <c r="R1552" s="138">
        <v>3.8260999999999998</v>
      </c>
      <c r="S1552" s="120" t="s">
        <v>2006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34" t="s">
        <v>1282</v>
      </c>
      <c r="B1553" s="134" t="s">
        <v>1285</v>
      </c>
      <c r="C1553" s="134">
        <v>146675</v>
      </c>
      <c r="D1553" s="137">
        <v>44332</v>
      </c>
      <c r="E1553" s="138">
        <v>1092.2568000000001</v>
      </c>
      <c r="F1553" s="138">
        <v>3.2785000000000002</v>
      </c>
      <c r="G1553" s="138">
        <v>3.2734999999999999</v>
      </c>
      <c r="H1553" s="138">
        <v>3.2444000000000002</v>
      </c>
      <c r="I1553" s="138">
        <v>3.2292000000000001</v>
      </c>
      <c r="J1553" s="138">
        <v>3.2035999999999998</v>
      </c>
      <c r="K1553" s="138">
        <v>3.1295999999999999</v>
      </c>
      <c r="L1553" s="138">
        <v>3.0844</v>
      </c>
      <c r="M1553" s="138">
        <v>3.0821999999999998</v>
      </c>
      <c r="N1553" s="138">
        <v>3.0947</v>
      </c>
      <c r="O1553" s="138"/>
      <c r="P1553" s="138"/>
      <c r="Q1553" s="138">
        <v>4.1454000000000004</v>
      </c>
      <c r="R1553" s="138">
        <v>3.9619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34" t="s">
        <v>1282</v>
      </c>
      <c r="B1554" s="134" t="s">
        <v>1286</v>
      </c>
      <c r="C1554" s="134">
        <v>146678</v>
      </c>
      <c r="D1554" s="137">
        <v>44332</v>
      </c>
      <c r="E1554" s="138">
        <v>1090.8580999999999</v>
      </c>
      <c r="F1554" s="138">
        <v>3.2191000000000001</v>
      </c>
      <c r="G1554" s="138">
        <v>3.2130000000000001</v>
      </c>
      <c r="H1554" s="138">
        <v>3.1844999999999999</v>
      </c>
      <c r="I1554" s="138">
        <v>3.1692</v>
      </c>
      <c r="J1554" s="138">
        <v>3.1434000000000002</v>
      </c>
      <c r="K1554" s="138">
        <v>3.0709</v>
      </c>
      <c r="L1554" s="138">
        <v>3.0295000000000001</v>
      </c>
      <c r="M1554" s="138">
        <v>3.0283000000000002</v>
      </c>
      <c r="N1554" s="138">
        <v>3.0411000000000001</v>
      </c>
      <c r="O1554" s="138"/>
      <c r="P1554" s="138"/>
      <c r="Q1554" s="138">
        <v>4.0839999999999996</v>
      </c>
      <c r="R1554" s="138">
        <v>3.9089999999999998</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34" t="s">
        <v>1282</v>
      </c>
      <c r="B1555" s="134" t="s">
        <v>1287</v>
      </c>
      <c r="C1555" s="134">
        <v>147196</v>
      </c>
      <c r="D1555" s="137">
        <v>44332</v>
      </c>
      <c r="E1555" s="138">
        <v>1085.2403999999999</v>
      </c>
      <c r="F1555" s="138">
        <v>3.2391999999999999</v>
      </c>
      <c r="G1555" s="138">
        <v>3.2307999999999999</v>
      </c>
      <c r="H1555" s="138">
        <v>3.2130000000000001</v>
      </c>
      <c r="I1555" s="138">
        <v>3.18</v>
      </c>
      <c r="J1555" s="138">
        <v>3.1655000000000002</v>
      </c>
      <c r="K1555" s="138">
        <v>3.1261999999999999</v>
      </c>
      <c r="L1555" s="138">
        <v>3.0895000000000001</v>
      </c>
      <c r="M1555" s="138">
        <v>3.0979999999999999</v>
      </c>
      <c r="N1555" s="138">
        <v>3.0996999999999999</v>
      </c>
      <c r="O1555" s="138"/>
      <c r="P1555" s="138"/>
      <c r="Q1555" s="138">
        <v>4.0416999999999996</v>
      </c>
      <c r="R1555" s="138">
        <v>3.9836</v>
      </c>
      <c r="S1555" s="120" t="s">
        <v>2006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34" t="s">
        <v>1282</v>
      </c>
      <c r="B1556" s="134" t="s">
        <v>1288</v>
      </c>
      <c r="C1556" s="134">
        <v>147193</v>
      </c>
      <c r="D1556" s="137">
        <v>44332</v>
      </c>
      <c r="E1556" s="138">
        <v>1084.0093999999999</v>
      </c>
      <c r="F1556" s="138">
        <v>3.1890000000000001</v>
      </c>
      <c r="G1556" s="138">
        <v>3.1804999999999999</v>
      </c>
      <c r="H1556" s="138">
        <v>3.1627000000000001</v>
      </c>
      <c r="I1556" s="138">
        <v>3.1301000000000001</v>
      </c>
      <c r="J1556" s="138">
        <v>3.1153</v>
      </c>
      <c r="K1556" s="138">
        <v>3.0758000000000001</v>
      </c>
      <c r="L1556" s="138">
        <v>3.0364</v>
      </c>
      <c r="M1556" s="138">
        <v>3.0350000000000001</v>
      </c>
      <c r="N1556" s="138">
        <v>3.0371999999999999</v>
      </c>
      <c r="O1556" s="138"/>
      <c r="P1556" s="138"/>
      <c r="Q1556" s="138">
        <v>3.9843999999999999</v>
      </c>
      <c r="R1556" s="138">
        <v>3.9262000000000001</v>
      </c>
      <c r="S1556" s="120" t="s">
        <v>2006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34" t="s">
        <v>1282</v>
      </c>
      <c r="B1557" s="134" t="s">
        <v>1289</v>
      </c>
      <c r="C1557" s="134">
        <v>147125</v>
      </c>
      <c r="D1557" s="137">
        <v>44332</v>
      </c>
      <c r="E1557" s="138">
        <v>1087.5351000000001</v>
      </c>
      <c r="F1557" s="138">
        <v>3.2040999999999999</v>
      </c>
      <c r="G1557" s="138">
        <v>3.1947999999999999</v>
      </c>
      <c r="H1557" s="138">
        <v>3.1783999999999999</v>
      </c>
      <c r="I1557" s="138">
        <v>3.1635</v>
      </c>
      <c r="J1557" s="138">
        <v>3.1507999999999998</v>
      </c>
      <c r="K1557" s="138">
        <v>3.1034000000000002</v>
      </c>
      <c r="L1557" s="138">
        <v>3.0842999999999998</v>
      </c>
      <c r="M1557" s="138">
        <v>3.0821000000000001</v>
      </c>
      <c r="N1557" s="138">
        <v>3.0876000000000001</v>
      </c>
      <c r="O1557" s="138"/>
      <c r="P1557" s="138"/>
      <c r="Q1557" s="138">
        <v>4.0740999999999996</v>
      </c>
      <c r="R1557" s="138">
        <v>3.9754999999999998</v>
      </c>
      <c r="S1557" s="120" t="s">
        <v>2006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34" t="s">
        <v>1282</v>
      </c>
      <c r="B1558" s="134" t="s">
        <v>1290</v>
      </c>
      <c r="C1558" s="134">
        <v>147124</v>
      </c>
      <c r="D1558" s="137">
        <v>44332</v>
      </c>
      <c r="E1558" s="138">
        <v>1085.0543</v>
      </c>
      <c r="F1558" s="138">
        <v>3.1036999999999999</v>
      </c>
      <c r="G1558" s="138">
        <v>3.0933000000000002</v>
      </c>
      <c r="H1558" s="138">
        <v>3.0779000000000001</v>
      </c>
      <c r="I1558" s="138">
        <v>3.0630000000000002</v>
      </c>
      <c r="J1558" s="138">
        <v>3.0508999999999999</v>
      </c>
      <c r="K1558" s="138">
        <v>3.0024000000000002</v>
      </c>
      <c r="L1558" s="138">
        <v>2.9826000000000001</v>
      </c>
      <c r="M1558" s="138">
        <v>2.9796999999999998</v>
      </c>
      <c r="N1558" s="138">
        <v>2.9843999999999999</v>
      </c>
      <c r="O1558" s="138"/>
      <c r="P1558" s="138"/>
      <c r="Q1558" s="138">
        <v>3.9609000000000001</v>
      </c>
      <c r="R1558" s="138">
        <v>3.8632</v>
      </c>
      <c r="S1558" s="120" t="s">
        <v>2006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34" t="s">
        <v>1282</v>
      </c>
      <c r="B1559" s="134" t="s">
        <v>1291</v>
      </c>
      <c r="C1559" s="134">
        <v>147951</v>
      </c>
      <c r="D1559" s="137">
        <v>44332</v>
      </c>
      <c r="E1559" s="138">
        <v>1045.0590999999999</v>
      </c>
      <c r="F1559" s="138">
        <v>3.3148</v>
      </c>
      <c r="G1559" s="138">
        <v>3.3166000000000002</v>
      </c>
      <c r="H1559" s="138">
        <v>3.2930999999999999</v>
      </c>
      <c r="I1559" s="138">
        <v>3.2782</v>
      </c>
      <c r="J1559" s="138">
        <v>3.2246000000000001</v>
      </c>
      <c r="K1559" s="138">
        <v>3.1655000000000002</v>
      </c>
      <c r="L1559" s="138">
        <v>3.1278999999999999</v>
      </c>
      <c r="M1559" s="138">
        <v>3.1574</v>
      </c>
      <c r="N1559" s="138">
        <v>3.1879</v>
      </c>
      <c r="O1559" s="138"/>
      <c r="P1559" s="138"/>
      <c r="Q1559" s="138">
        <v>3.4419</v>
      </c>
      <c r="R1559" s="138"/>
      <c r="S1559" s="120" t="s">
        <v>2005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34" t="s">
        <v>1282</v>
      </c>
      <c r="B1560" s="134" t="s">
        <v>1292</v>
      </c>
      <c r="C1560" s="134">
        <v>147936</v>
      </c>
      <c r="D1560" s="137">
        <v>44332</v>
      </c>
      <c r="E1560" s="138">
        <v>1043.7871</v>
      </c>
      <c r="F1560" s="138">
        <v>3.2383999999999999</v>
      </c>
      <c r="G1560" s="138">
        <v>3.2366000000000001</v>
      </c>
      <c r="H1560" s="138">
        <v>3.2136</v>
      </c>
      <c r="I1560" s="138">
        <v>3.1985999999999999</v>
      </c>
      <c r="J1560" s="138">
        <v>3.1404000000000001</v>
      </c>
      <c r="K1560" s="138">
        <v>3.0768</v>
      </c>
      <c r="L1560" s="138">
        <v>3.0348000000000002</v>
      </c>
      <c r="M1560" s="138">
        <v>3.0632000000000001</v>
      </c>
      <c r="N1560" s="138">
        <v>3.0929000000000002</v>
      </c>
      <c r="O1560" s="138"/>
      <c r="P1560" s="138"/>
      <c r="Q1560" s="138">
        <v>3.3452000000000002</v>
      </c>
      <c r="R1560" s="138"/>
      <c r="S1560" s="120" t="s">
        <v>2005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34" t="s">
        <v>1282</v>
      </c>
      <c r="B1561" s="134" t="s">
        <v>1293</v>
      </c>
      <c r="C1561" s="134">
        <v>147531</v>
      </c>
      <c r="D1561" s="137">
        <v>44332</v>
      </c>
      <c r="E1561" s="138">
        <v>1069.9384</v>
      </c>
      <c r="F1561" s="138">
        <v>3.1558000000000002</v>
      </c>
      <c r="G1561" s="138">
        <v>3.1575000000000002</v>
      </c>
      <c r="H1561" s="138">
        <v>3.1530999999999998</v>
      </c>
      <c r="I1561" s="138">
        <v>3.1354000000000002</v>
      </c>
      <c r="J1561" s="138">
        <v>3.1251000000000002</v>
      </c>
      <c r="K1561" s="138">
        <v>3.0726</v>
      </c>
      <c r="L1561" s="138">
        <v>3.0356999999999998</v>
      </c>
      <c r="M1561" s="138">
        <v>3.0516999999999999</v>
      </c>
      <c r="N1561" s="138">
        <v>3.0710000000000002</v>
      </c>
      <c r="O1561" s="138"/>
      <c r="P1561" s="138"/>
      <c r="Q1561" s="138">
        <v>3.7863000000000002</v>
      </c>
      <c r="R1561" s="138"/>
      <c r="S1561" s="120" t="s">
        <v>2005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34" t="s">
        <v>1282</v>
      </c>
      <c r="B1562" s="134" t="s">
        <v>1294</v>
      </c>
      <c r="C1562" s="134">
        <v>147534</v>
      </c>
      <c r="D1562" s="137">
        <v>44332</v>
      </c>
      <c r="E1562" s="138">
        <v>1069.3985</v>
      </c>
      <c r="F1562" s="138">
        <v>3.1404000000000001</v>
      </c>
      <c r="G1562" s="138">
        <v>3.1375000000000002</v>
      </c>
      <c r="H1562" s="138">
        <v>3.1332</v>
      </c>
      <c r="I1562" s="138">
        <v>3.1154999999999999</v>
      </c>
      <c r="J1562" s="138">
        <v>3.1051000000000002</v>
      </c>
      <c r="K1562" s="138">
        <v>3.0613999999999999</v>
      </c>
      <c r="L1562" s="138">
        <v>3.0196999999999998</v>
      </c>
      <c r="M1562" s="138">
        <v>3.0341</v>
      </c>
      <c r="N1562" s="138">
        <v>3.0525000000000002</v>
      </c>
      <c r="O1562" s="138"/>
      <c r="P1562" s="138"/>
      <c r="Q1562" s="138">
        <v>3.7574999999999998</v>
      </c>
      <c r="R1562" s="138"/>
      <c r="S1562" s="120" t="s">
        <v>2005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34" t="s">
        <v>1282</v>
      </c>
      <c r="B1563" s="134" t="s">
        <v>1295</v>
      </c>
      <c r="C1563" s="134">
        <v>146062</v>
      </c>
      <c r="D1563" s="137">
        <v>44332</v>
      </c>
      <c r="E1563" s="138">
        <v>1106.5444</v>
      </c>
      <c r="F1563" s="138">
        <v>3.1193</v>
      </c>
      <c r="G1563" s="138">
        <v>3.1179000000000001</v>
      </c>
      <c r="H1563" s="138">
        <v>3.1227999999999998</v>
      </c>
      <c r="I1563" s="138">
        <v>3.1128</v>
      </c>
      <c r="J1563" s="138">
        <v>3.1105999999999998</v>
      </c>
      <c r="K1563" s="138">
        <v>3.0750999999999999</v>
      </c>
      <c r="L1563" s="138">
        <v>3.0545</v>
      </c>
      <c r="M1563" s="138">
        <v>3.0726</v>
      </c>
      <c r="N1563" s="138">
        <v>3.0954999999999999</v>
      </c>
      <c r="O1563" s="138"/>
      <c r="P1563" s="138"/>
      <c r="Q1563" s="138">
        <v>4.3930999999999996</v>
      </c>
      <c r="R1563" s="138">
        <v>4.0407000000000002</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34" t="s">
        <v>1282</v>
      </c>
      <c r="B1564" s="134" t="s">
        <v>1296</v>
      </c>
      <c r="C1564" s="134">
        <v>146061</v>
      </c>
      <c r="D1564" s="137">
        <v>44332</v>
      </c>
      <c r="E1564" s="138">
        <v>1104.2630999999999</v>
      </c>
      <c r="F1564" s="138">
        <v>3.0497000000000001</v>
      </c>
      <c r="G1564" s="138">
        <v>3.0482999999999998</v>
      </c>
      <c r="H1564" s="138">
        <v>3.0526</v>
      </c>
      <c r="I1564" s="138">
        <v>3.0428000000000002</v>
      </c>
      <c r="J1564" s="138">
        <v>3.036</v>
      </c>
      <c r="K1564" s="138">
        <v>2.9925999999999999</v>
      </c>
      <c r="L1564" s="138">
        <v>2.9695999999999998</v>
      </c>
      <c r="M1564" s="138">
        <v>2.9933000000000001</v>
      </c>
      <c r="N1564" s="138">
        <v>3.0177999999999998</v>
      </c>
      <c r="O1564" s="138"/>
      <c r="P1564" s="138"/>
      <c r="Q1564" s="138">
        <v>4.3015999999999996</v>
      </c>
      <c r="R1564" s="138">
        <v>3.9518</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34" t="s">
        <v>1282</v>
      </c>
      <c r="B1565" s="134" t="s">
        <v>1297</v>
      </c>
      <c r="C1565" s="134">
        <v>147570</v>
      </c>
      <c r="D1565" s="137">
        <v>44332</v>
      </c>
      <c r="E1565" s="138">
        <v>1071.8363999999999</v>
      </c>
      <c r="F1565" s="138">
        <v>3.1570999999999998</v>
      </c>
      <c r="G1565" s="138">
        <v>3.1576</v>
      </c>
      <c r="H1565" s="138">
        <v>3.1431</v>
      </c>
      <c r="I1565" s="138">
        <v>3.1265000000000001</v>
      </c>
      <c r="J1565" s="138">
        <v>3.1332</v>
      </c>
      <c r="K1565" s="138">
        <v>3.0629</v>
      </c>
      <c r="L1565" s="138">
        <v>3.0724999999999998</v>
      </c>
      <c r="M1565" s="138">
        <v>3.1156999999999999</v>
      </c>
      <c r="N1565" s="138">
        <v>3.1343000000000001</v>
      </c>
      <c r="O1565" s="138"/>
      <c r="P1565" s="138"/>
      <c r="Q1565" s="138">
        <v>3.8902000000000001</v>
      </c>
      <c r="R1565" s="138"/>
      <c r="S1565" s="120" t="s">
        <v>2006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34" t="s">
        <v>1282</v>
      </c>
      <c r="B1566" s="134" t="s">
        <v>1298</v>
      </c>
      <c r="C1566" s="134">
        <v>147569</v>
      </c>
      <c r="D1566" s="137">
        <v>44332</v>
      </c>
      <c r="E1566" s="138">
        <v>1070.5546999999999</v>
      </c>
      <c r="F1566" s="138">
        <v>3.1097000000000001</v>
      </c>
      <c r="G1566" s="138">
        <v>3.1091000000000002</v>
      </c>
      <c r="H1566" s="138">
        <v>3.0931999999999999</v>
      </c>
      <c r="I1566" s="138">
        <v>3.0764999999999998</v>
      </c>
      <c r="J1566" s="138">
        <v>3.0831</v>
      </c>
      <c r="K1566" s="138">
        <v>3.0125999999999999</v>
      </c>
      <c r="L1566" s="138">
        <v>3.0217999999999998</v>
      </c>
      <c r="M1566" s="138">
        <v>3.0646</v>
      </c>
      <c r="N1566" s="138">
        <v>3.0828000000000002</v>
      </c>
      <c r="O1566" s="138"/>
      <c r="P1566" s="138"/>
      <c r="Q1566" s="138">
        <v>3.8218999999999999</v>
      </c>
      <c r="R1566" s="138"/>
      <c r="S1566" s="120" t="s">
        <v>2006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34" t="s">
        <v>1282</v>
      </c>
      <c r="B1567" s="134" t="s">
        <v>1299</v>
      </c>
      <c r="C1567" s="134">
        <v>147213</v>
      </c>
      <c r="D1567" s="137">
        <v>44332</v>
      </c>
      <c r="E1567" s="138">
        <v>1078.4561000000001</v>
      </c>
      <c r="F1567" s="138">
        <v>3.1023999999999998</v>
      </c>
      <c r="G1567" s="138">
        <v>3.0952999999999999</v>
      </c>
      <c r="H1567" s="138">
        <v>3.0807000000000002</v>
      </c>
      <c r="I1567" s="138">
        <v>3.0571000000000002</v>
      </c>
      <c r="J1567" s="138">
        <v>3.0434999999999999</v>
      </c>
      <c r="K1567" s="138">
        <v>2.9826000000000001</v>
      </c>
      <c r="L1567" s="138">
        <v>2.948</v>
      </c>
      <c r="M1567" s="138">
        <v>2.9558</v>
      </c>
      <c r="N1567" s="138">
        <v>2.9420999999999999</v>
      </c>
      <c r="O1567" s="138"/>
      <c r="P1567" s="138"/>
      <c r="Q1567" s="138">
        <v>3.8010000000000002</v>
      </c>
      <c r="R1567" s="138">
        <v>3.7786</v>
      </c>
      <c r="S1567" s="120" t="s">
        <v>2006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34" t="s">
        <v>1282</v>
      </c>
      <c r="B1568" s="134" t="s">
        <v>1300</v>
      </c>
      <c r="C1568" s="134">
        <v>147214</v>
      </c>
      <c r="D1568" s="137">
        <v>44332</v>
      </c>
      <c r="E1568" s="138">
        <v>1079.7129</v>
      </c>
      <c r="F1568" s="138">
        <v>3.1528999999999998</v>
      </c>
      <c r="G1568" s="138">
        <v>3.1457999999999999</v>
      </c>
      <c r="H1568" s="138">
        <v>3.1318000000000001</v>
      </c>
      <c r="I1568" s="138">
        <v>3.1082000000000001</v>
      </c>
      <c r="J1568" s="138">
        <v>3.0945</v>
      </c>
      <c r="K1568" s="138">
        <v>3.0337999999999998</v>
      </c>
      <c r="L1568" s="138">
        <v>2.9994999999999998</v>
      </c>
      <c r="M1568" s="138">
        <v>3.0076000000000001</v>
      </c>
      <c r="N1568" s="138">
        <v>2.9984000000000002</v>
      </c>
      <c r="O1568" s="138"/>
      <c r="P1568" s="138"/>
      <c r="Q1568" s="138">
        <v>3.8607</v>
      </c>
      <c r="R1568" s="138">
        <v>3.8384</v>
      </c>
      <c r="S1568" s="120" t="s">
        <v>2006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34" t="s">
        <v>1282</v>
      </c>
      <c r="B1569" s="134" t="s">
        <v>1301</v>
      </c>
      <c r="C1569" s="134">
        <v>101996</v>
      </c>
      <c r="D1569" s="137">
        <v>44332</v>
      </c>
      <c r="E1569" s="138">
        <v>3051.8874000000001</v>
      </c>
      <c r="F1569" s="138">
        <v>3.1387999999999998</v>
      </c>
      <c r="G1569" s="138">
        <v>3.0912000000000002</v>
      </c>
      <c r="H1569" s="138">
        <v>3.0962000000000001</v>
      </c>
      <c r="I1569" s="138">
        <v>3.0697000000000001</v>
      </c>
      <c r="J1569" s="138">
        <v>3.0447000000000002</v>
      </c>
      <c r="K1569" s="138">
        <v>2.9759000000000002</v>
      </c>
      <c r="L1569" s="138">
        <v>2.9388999999999998</v>
      </c>
      <c r="M1569" s="138">
        <v>2.9333999999999998</v>
      </c>
      <c r="N1569" s="138">
        <v>2.9300999999999999</v>
      </c>
      <c r="O1569" s="138">
        <v>4.5941999999999998</v>
      </c>
      <c r="P1569" s="138">
        <v>5.1539000000000001</v>
      </c>
      <c r="Q1569" s="138">
        <v>5.9562999999999997</v>
      </c>
      <c r="R1569" s="138">
        <v>3.8012999999999999</v>
      </c>
      <c r="S1569" s="120" t="s">
        <v>2006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34" t="s">
        <v>1282</v>
      </c>
      <c r="B1570" s="134" t="s">
        <v>1302</v>
      </c>
      <c r="C1570" s="134">
        <v>119110</v>
      </c>
      <c r="D1570" s="137">
        <v>44332</v>
      </c>
      <c r="E1570" s="138">
        <v>3070.0953</v>
      </c>
      <c r="F1570" s="138">
        <v>3.2391000000000001</v>
      </c>
      <c r="G1570" s="138">
        <v>3.1913999999999998</v>
      </c>
      <c r="H1570" s="138">
        <v>3.1962999999999999</v>
      </c>
      <c r="I1570" s="138">
        <v>3.1699000000000002</v>
      </c>
      <c r="J1570" s="138">
        <v>3.1448999999999998</v>
      </c>
      <c r="K1570" s="138">
        <v>3.0766</v>
      </c>
      <c r="L1570" s="138">
        <v>3.0406</v>
      </c>
      <c r="M1570" s="138">
        <v>3.0358999999999998</v>
      </c>
      <c r="N1570" s="138">
        <v>3.0333999999999999</v>
      </c>
      <c r="O1570" s="138">
        <v>4.6943999999999999</v>
      </c>
      <c r="P1570" s="138">
        <v>5.2350000000000003</v>
      </c>
      <c r="Q1570" s="138">
        <v>6.2702999999999998</v>
      </c>
      <c r="R1570" s="138">
        <v>3.9056999999999999</v>
      </c>
      <c r="S1570" s="120" t="s">
        <v>2006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34" t="s">
        <v>1282</v>
      </c>
      <c r="B1571" s="134" t="s">
        <v>1303</v>
      </c>
      <c r="C1571" s="134">
        <v>147287</v>
      </c>
      <c r="D1571" s="137">
        <v>44332</v>
      </c>
      <c r="E1571" s="138">
        <v>1080.4313999999999</v>
      </c>
      <c r="F1571" s="138">
        <v>3.2774999999999999</v>
      </c>
      <c r="G1571" s="138">
        <v>3.262</v>
      </c>
      <c r="H1571" s="138">
        <v>3.2461000000000002</v>
      </c>
      <c r="I1571" s="138">
        <v>3.2281</v>
      </c>
      <c r="J1571" s="138">
        <v>3.2090999999999998</v>
      </c>
      <c r="K1571" s="138">
        <v>3.1673</v>
      </c>
      <c r="L1571" s="138">
        <v>3.1131000000000002</v>
      </c>
      <c r="M1571" s="138">
        <v>3.1194000000000002</v>
      </c>
      <c r="N1571" s="138">
        <v>3.1261000000000001</v>
      </c>
      <c r="O1571" s="138"/>
      <c r="P1571" s="138"/>
      <c r="Q1571" s="138">
        <v>3.9630999999999998</v>
      </c>
      <c r="R1571" s="138"/>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34" t="s">
        <v>1282</v>
      </c>
      <c r="B1572" s="134" t="s">
        <v>1304</v>
      </c>
      <c r="C1572" s="134">
        <v>147290</v>
      </c>
      <c r="D1572" s="137">
        <v>44332</v>
      </c>
      <c r="E1572" s="138">
        <v>1077.2040999999999</v>
      </c>
      <c r="F1572" s="138">
        <v>3.1280000000000001</v>
      </c>
      <c r="G1572" s="138">
        <v>3.1124999999999998</v>
      </c>
      <c r="H1572" s="138">
        <v>3.0964</v>
      </c>
      <c r="I1572" s="138">
        <v>3.0781000000000001</v>
      </c>
      <c r="J1572" s="138">
        <v>3.0587</v>
      </c>
      <c r="K1572" s="138">
        <v>3.0160999999999998</v>
      </c>
      <c r="L1572" s="138">
        <v>2.9607000000000001</v>
      </c>
      <c r="M1572" s="138">
        <v>2.9659</v>
      </c>
      <c r="N1572" s="138">
        <v>2.9714</v>
      </c>
      <c r="O1572" s="138"/>
      <c r="P1572" s="138"/>
      <c r="Q1572" s="138">
        <v>3.8069000000000002</v>
      </c>
      <c r="R1572" s="138"/>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34" t="s">
        <v>1282</v>
      </c>
      <c r="B1573" s="134" t="s">
        <v>1305</v>
      </c>
      <c r="C1573" s="134">
        <v>145535</v>
      </c>
      <c r="D1573" s="137">
        <v>44332</v>
      </c>
      <c r="E1573" s="138">
        <v>111.1442</v>
      </c>
      <c r="F1573" s="138">
        <v>3.4489000000000001</v>
      </c>
      <c r="G1573" s="138">
        <v>3.4382000000000001</v>
      </c>
      <c r="H1573" s="138">
        <v>3.2391000000000001</v>
      </c>
      <c r="I1573" s="138">
        <v>3.1446999999999998</v>
      </c>
      <c r="J1573" s="138">
        <v>3.0827</v>
      </c>
      <c r="K1573" s="138">
        <v>3.004</v>
      </c>
      <c r="L1573" s="138">
        <v>2.9523000000000001</v>
      </c>
      <c r="M1573" s="138">
        <v>2.9504999999999999</v>
      </c>
      <c r="N1573" s="138">
        <v>2.9462000000000002</v>
      </c>
      <c r="O1573" s="138"/>
      <c r="P1573" s="138"/>
      <c r="Q1573" s="138">
        <v>4.3079999999999998</v>
      </c>
      <c r="R1573" s="138">
        <v>3.8226</v>
      </c>
      <c r="S1573" s="120" t="s">
        <v>2005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34" t="s">
        <v>1282</v>
      </c>
      <c r="B1574" s="134" t="s">
        <v>1306</v>
      </c>
      <c r="C1574" s="134">
        <v>145536</v>
      </c>
      <c r="D1574" s="137">
        <v>44332</v>
      </c>
      <c r="E1574" s="138">
        <v>111.4228</v>
      </c>
      <c r="F1574" s="138">
        <v>3.5548999999999999</v>
      </c>
      <c r="G1574" s="138">
        <v>3.5388999999999999</v>
      </c>
      <c r="H1574" s="138">
        <v>3.3340999999999998</v>
      </c>
      <c r="I1574" s="138">
        <v>3.2446999999999999</v>
      </c>
      <c r="J1574" s="138">
        <v>3.1825999999999999</v>
      </c>
      <c r="K1574" s="138">
        <v>3.1048</v>
      </c>
      <c r="L1574" s="138">
        <v>3.0537000000000001</v>
      </c>
      <c r="M1574" s="138">
        <v>3.0529000000000002</v>
      </c>
      <c r="N1574" s="138">
        <v>3.0493999999999999</v>
      </c>
      <c r="O1574" s="138"/>
      <c r="P1574" s="138"/>
      <c r="Q1574" s="138">
        <v>4.4123000000000001</v>
      </c>
      <c r="R1574" s="138">
        <v>3.9264999999999999</v>
      </c>
      <c r="S1574" s="120" t="s">
        <v>2005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34" t="s">
        <v>1282</v>
      </c>
      <c r="B1575" s="134" t="s">
        <v>1307</v>
      </c>
      <c r="C1575" s="134">
        <v>146191</v>
      </c>
      <c r="D1575" s="137">
        <v>44332</v>
      </c>
      <c r="E1575" s="138">
        <v>1102.2119</v>
      </c>
      <c r="F1575" s="138">
        <v>3.1793</v>
      </c>
      <c r="G1575" s="138">
        <v>3.1798999999999999</v>
      </c>
      <c r="H1575" s="138">
        <v>3.1739000000000002</v>
      </c>
      <c r="I1575" s="138">
        <v>3.1543000000000001</v>
      </c>
      <c r="J1575" s="138">
        <v>3.1440000000000001</v>
      </c>
      <c r="K1575" s="138">
        <v>3.0880999999999998</v>
      </c>
      <c r="L1575" s="138">
        <v>3.0369999999999999</v>
      </c>
      <c r="M1575" s="138">
        <v>3.0501999999999998</v>
      </c>
      <c r="N1575" s="138">
        <v>3.0535999999999999</v>
      </c>
      <c r="O1575" s="138"/>
      <c r="P1575" s="138"/>
      <c r="Q1575" s="138">
        <v>4.2727000000000004</v>
      </c>
      <c r="R1575" s="138">
        <v>3.9323999999999999</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34" t="s">
        <v>1282</v>
      </c>
      <c r="B1576" s="134" t="s">
        <v>1308</v>
      </c>
      <c r="C1576" s="134">
        <v>146187</v>
      </c>
      <c r="D1576" s="137">
        <v>44332</v>
      </c>
      <c r="E1576" s="138">
        <v>1099.0779</v>
      </c>
      <c r="F1576" s="138">
        <v>3.0788000000000002</v>
      </c>
      <c r="G1576" s="138">
        <v>3.0792999999999999</v>
      </c>
      <c r="H1576" s="138">
        <v>3.0737000000000001</v>
      </c>
      <c r="I1576" s="138">
        <v>3.0535999999999999</v>
      </c>
      <c r="J1576" s="138">
        <v>3.0434000000000001</v>
      </c>
      <c r="K1576" s="138">
        <v>2.9864000000000002</v>
      </c>
      <c r="L1576" s="138">
        <v>2.9251</v>
      </c>
      <c r="M1576" s="138">
        <v>2.9306000000000001</v>
      </c>
      <c r="N1576" s="138">
        <v>2.9297</v>
      </c>
      <c r="O1576" s="138"/>
      <c r="P1576" s="138"/>
      <c r="Q1576" s="138">
        <v>4.1451000000000002</v>
      </c>
      <c r="R1576" s="138">
        <v>3.8020999999999998</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34" t="s">
        <v>1282</v>
      </c>
      <c r="B1577" s="134" t="s">
        <v>1309</v>
      </c>
      <c r="C1577" s="134">
        <v>147450</v>
      </c>
      <c r="D1577" s="137">
        <v>44332</v>
      </c>
      <c r="E1577" s="138">
        <v>1071.3687</v>
      </c>
      <c r="F1577" s="138">
        <v>3.1448</v>
      </c>
      <c r="G1577" s="138">
        <v>3.1453000000000002</v>
      </c>
      <c r="H1577" s="138">
        <v>3.1244999999999998</v>
      </c>
      <c r="I1577" s="138">
        <v>3.101</v>
      </c>
      <c r="J1577" s="138">
        <v>3.0901000000000001</v>
      </c>
      <c r="K1577" s="138">
        <v>3.0356999999999998</v>
      </c>
      <c r="L1577" s="138">
        <v>2.9988000000000001</v>
      </c>
      <c r="M1577" s="138">
        <v>3.0003000000000002</v>
      </c>
      <c r="N1577" s="138">
        <v>3.0049000000000001</v>
      </c>
      <c r="O1577" s="138"/>
      <c r="P1577" s="138"/>
      <c r="Q1577" s="138">
        <v>3.7808999999999999</v>
      </c>
      <c r="R1577" s="138"/>
      <c r="S1577" s="120" t="s">
        <v>2006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34" t="s">
        <v>1282</v>
      </c>
      <c r="B1578" s="134" t="s">
        <v>1310</v>
      </c>
      <c r="C1578" s="134">
        <v>147454</v>
      </c>
      <c r="D1578" s="137">
        <v>44332</v>
      </c>
      <c r="E1578" s="138">
        <v>1069.3689999999999</v>
      </c>
      <c r="F1578" s="138">
        <v>3.0449000000000002</v>
      </c>
      <c r="G1578" s="138">
        <v>3.0453999999999999</v>
      </c>
      <c r="H1578" s="138">
        <v>3.0234000000000001</v>
      </c>
      <c r="I1578" s="138">
        <v>3.0003000000000002</v>
      </c>
      <c r="J1578" s="138">
        <v>2.99</v>
      </c>
      <c r="K1578" s="138">
        <v>2.9344000000000001</v>
      </c>
      <c r="L1578" s="138">
        <v>2.8974000000000002</v>
      </c>
      <c r="M1578" s="138">
        <v>2.8980000000000001</v>
      </c>
      <c r="N1578" s="138">
        <v>2.9018999999999999</v>
      </c>
      <c r="O1578" s="138"/>
      <c r="P1578" s="138"/>
      <c r="Q1578" s="138">
        <v>3.6766000000000001</v>
      </c>
      <c r="R1578" s="138"/>
      <c r="S1578" s="120" t="s">
        <v>2006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34" t="s">
        <v>1282</v>
      </c>
      <c r="B1579" s="134" t="s">
        <v>1311</v>
      </c>
      <c r="C1579" s="134">
        <v>147883</v>
      </c>
      <c r="D1579" s="137">
        <v>44332</v>
      </c>
      <c r="E1579" s="138">
        <v>1044.5414000000001</v>
      </c>
      <c r="F1579" s="138">
        <v>3.1697000000000002</v>
      </c>
      <c r="G1579" s="138">
        <v>3.1724999999999999</v>
      </c>
      <c r="H1579" s="138">
        <v>3.1623000000000001</v>
      </c>
      <c r="I1579" s="138">
        <v>3.1526999999999998</v>
      </c>
      <c r="J1579" s="138">
        <v>3.1396999999999999</v>
      </c>
      <c r="K1579" s="138">
        <v>3.0901000000000001</v>
      </c>
      <c r="L1579" s="138">
        <v>3.0451999999999999</v>
      </c>
      <c r="M1579" s="138">
        <v>3.0436000000000001</v>
      </c>
      <c r="N1579" s="138">
        <v>3.0472000000000001</v>
      </c>
      <c r="O1579" s="138"/>
      <c r="P1579" s="138"/>
      <c r="Q1579" s="138">
        <v>3.2722000000000002</v>
      </c>
      <c r="R1579" s="138"/>
      <c r="S1579" s="120" t="s">
        <v>2005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34" t="s">
        <v>1282</v>
      </c>
      <c r="B1580" s="134" t="s">
        <v>1312</v>
      </c>
      <c r="C1580" s="134">
        <v>147878</v>
      </c>
      <c r="D1580" s="137">
        <v>44332</v>
      </c>
      <c r="E1580" s="138">
        <v>1043.69</v>
      </c>
      <c r="F1580" s="138">
        <v>3.1128</v>
      </c>
      <c r="G1580" s="138">
        <v>3.1133000000000002</v>
      </c>
      <c r="H1580" s="138">
        <v>3.1029</v>
      </c>
      <c r="I1580" s="138">
        <v>3.0929000000000002</v>
      </c>
      <c r="J1580" s="138">
        <v>3.0796999999999999</v>
      </c>
      <c r="K1580" s="138">
        <v>3.0295999999999998</v>
      </c>
      <c r="L1580" s="138">
        <v>2.9843000000000002</v>
      </c>
      <c r="M1580" s="138">
        <v>2.9822000000000002</v>
      </c>
      <c r="N1580" s="138">
        <v>2.9853000000000001</v>
      </c>
      <c r="O1580" s="138"/>
      <c r="P1580" s="138"/>
      <c r="Q1580" s="138">
        <v>3.21</v>
      </c>
      <c r="R1580" s="138"/>
      <c r="S1580" s="120" t="s">
        <v>2005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34" t="s">
        <v>1282</v>
      </c>
      <c r="B1581" s="134" t="s">
        <v>1313</v>
      </c>
      <c r="C1581" s="134">
        <v>147713</v>
      </c>
      <c r="D1581" s="137">
        <v>44332</v>
      </c>
      <c r="E1581" s="138">
        <v>1054.6115</v>
      </c>
      <c r="F1581" s="138">
        <v>3.1602000000000001</v>
      </c>
      <c r="G1581" s="138">
        <v>3.1596000000000002</v>
      </c>
      <c r="H1581" s="138">
        <v>3.1335999999999999</v>
      </c>
      <c r="I1581" s="138">
        <v>3.105</v>
      </c>
      <c r="J1581" s="138">
        <v>3.1031</v>
      </c>
      <c r="K1581" s="138">
        <v>3.0142000000000002</v>
      </c>
      <c r="L1581" s="138">
        <v>2.9855</v>
      </c>
      <c r="M1581" s="138">
        <v>2.9925999999999999</v>
      </c>
      <c r="N1581" s="138">
        <v>3.0034999999999998</v>
      </c>
      <c r="O1581" s="138"/>
      <c r="P1581" s="138"/>
      <c r="Q1581" s="138">
        <v>3.4634999999999998</v>
      </c>
      <c r="R1581" s="138"/>
      <c r="S1581" s="120" t="s">
        <v>2005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34" t="s">
        <v>1282</v>
      </c>
      <c r="B1582" s="134" t="s">
        <v>1314</v>
      </c>
      <c r="C1582" s="134">
        <v>147714</v>
      </c>
      <c r="D1582" s="137">
        <v>44332</v>
      </c>
      <c r="E1582" s="138">
        <v>1052.9672</v>
      </c>
      <c r="F1582" s="138">
        <v>3.0611000000000002</v>
      </c>
      <c r="G1582" s="138">
        <v>3.0592999999999999</v>
      </c>
      <c r="H1582" s="138">
        <v>3.0339</v>
      </c>
      <c r="I1582" s="138">
        <v>3.0030999999999999</v>
      </c>
      <c r="J1582" s="138">
        <v>3.0019999999999998</v>
      </c>
      <c r="K1582" s="138">
        <v>2.9131999999999998</v>
      </c>
      <c r="L1582" s="138">
        <v>2.8839000000000001</v>
      </c>
      <c r="M1582" s="138">
        <v>2.8900999999999999</v>
      </c>
      <c r="N1582" s="138">
        <v>2.9007000000000001</v>
      </c>
      <c r="O1582" s="138"/>
      <c r="P1582" s="138"/>
      <c r="Q1582" s="138">
        <v>3.3601999999999999</v>
      </c>
      <c r="R1582" s="138"/>
      <c r="S1582" s="120" t="s">
        <v>2005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34" t="s">
        <v>1282</v>
      </c>
      <c r="B1583" s="134" t="s">
        <v>1315</v>
      </c>
      <c r="C1583" s="134">
        <v>147837</v>
      </c>
      <c r="D1583" s="137">
        <v>44332</v>
      </c>
      <c r="E1583" s="138">
        <v>1050.2394999999999</v>
      </c>
      <c r="F1583" s="138">
        <v>3.2081</v>
      </c>
      <c r="G1583" s="138">
        <v>3.2063000000000001</v>
      </c>
      <c r="H1583" s="138">
        <v>3.1987999999999999</v>
      </c>
      <c r="I1583" s="138">
        <v>3.1863999999999999</v>
      </c>
      <c r="J1583" s="138">
        <v>3.3195000000000001</v>
      </c>
      <c r="K1583" s="138">
        <v>3.1964000000000001</v>
      </c>
      <c r="L1583" s="138">
        <v>3.1131000000000002</v>
      </c>
      <c r="M1583" s="138">
        <v>3.1023999999999998</v>
      </c>
      <c r="N1583" s="138">
        <v>3.1004999999999998</v>
      </c>
      <c r="O1583" s="138"/>
      <c r="P1583" s="138"/>
      <c r="Q1583" s="138">
        <v>3.4333999999999998</v>
      </c>
      <c r="R1583" s="138"/>
      <c r="S1583" s="120" t="s">
        <v>2006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34" t="s">
        <v>1282</v>
      </c>
      <c r="B1584" s="134" t="s">
        <v>1316</v>
      </c>
      <c r="C1584" s="134">
        <v>147836</v>
      </c>
      <c r="D1584" s="137">
        <v>44332</v>
      </c>
      <c r="E1584" s="138">
        <v>1049.1832999999999</v>
      </c>
      <c r="F1584" s="138">
        <v>3.1347999999999998</v>
      </c>
      <c r="G1584" s="138">
        <v>3.1353</v>
      </c>
      <c r="H1584" s="138">
        <v>3.1284000000000001</v>
      </c>
      <c r="I1584" s="138">
        <v>3.1162999999999998</v>
      </c>
      <c r="J1584" s="138">
        <v>3.2494000000000001</v>
      </c>
      <c r="K1584" s="138">
        <v>3.1259000000000001</v>
      </c>
      <c r="L1584" s="138">
        <v>3.0421999999999998</v>
      </c>
      <c r="M1584" s="138">
        <v>3.0308000000000002</v>
      </c>
      <c r="N1584" s="138">
        <v>3.0284</v>
      </c>
      <c r="O1584" s="138"/>
      <c r="P1584" s="138"/>
      <c r="Q1584" s="138">
        <v>3.3618000000000001</v>
      </c>
      <c r="R1584" s="138"/>
      <c r="S1584" s="120" t="s">
        <v>2006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34" t="s">
        <v>1282</v>
      </c>
      <c r="B1585" s="134" t="s">
        <v>1317</v>
      </c>
      <c r="C1585" s="134">
        <v>146141</v>
      </c>
      <c r="D1585" s="137">
        <v>44332</v>
      </c>
      <c r="E1585" s="138">
        <v>1102.2276999999999</v>
      </c>
      <c r="F1585" s="138">
        <v>3.1945000000000001</v>
      </c>
      <c r="G1585" s="138">
        <v>3.1941999999999999</v>
      </c>
      <c r="H1585" s="138">
        <v>3.1861999999999999</v>
      </c>
      <c r="I1585" s="138">
        <v>3.1617999999999999</v>
      </c>
      <c r="J1585" s="138">
        <v>3.1351</v>
      </c>
      <c r="K1585" s="138">
        <v>3.0684999999999998</v>
      </c>
      <c r="L1585" s="138">
        <v>3.0466000000000002</v>
      </c>
      <c r="M1585" s="138">
        <v>3.052</v>
      </c>
      <c r="N1585" s="138">
        <v>3.0465</v>
      </c>
      <c r="O1585" s="138"/>
      <c r="P1585" s="138"/>
      <c r="Q1585" s="138">
        <v>4.258</v>
      </c>
      <c r="R1585" s="138">
        <v>3.9238</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34" t="s">
        <v>1282</v>
      </c>
      <c r="B1586" s="134" t="s">
        <v>1318</v>
      </c>
      <c r="C1586" s="134">
        <v>146142</v>
      </c>
      <c r="D1586" s="137">
        <v>44332</v>
      </c>
      <c r="E1586" s="138">
        <v>1100.3290999999999</v>
      </c>
      <c r="F1586" s="138">
        <v>3.0937999999999999</v>
      </c>
      <c r="G1586" s="138">
        <v>3.0935000000000001</v>
      </c>
      <c r="H1586" s="138">
        <v>3.0859000000000001</v>
      </c>
      <c r="I1586" s="138">
        <v>3.0615999999999999</v>
      </c>
      <c r="J1586" s="138">
        <v>3.0346000000000002</v>
      </c>
      <c r="K1586" s="138">
        <v>2.9674999999999998</v>
      </c>
      <c r="L1586" s="138">
        <v>2.9449999999999998</v>
      </c>
      <c r="M1586" s="138">
        <v>2.9496000000000002</v>
      </c>
      <c r="N1586" s="138">
        <v>2.9432999999999998</v>
      </c>
      <c r="O1586" s="138"/>
      <c r="P1586" s="138"/>
      <c r="Q1586" s="138">
        <v>4.181</v>
      </c>
      <c r="R1586" s="138">
        <v>3.8431999999999999</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34" t="s">
        <v>1282</v>
      </c>
      <c r="B1587" s="134" t="s">
        <v>1319</v>
      </c>
      <c r="C1587" s="134">
        <v>119283</v>
      </c>
      <c r="D1587" s="137">
        <v>44332</v>
      </c>
      <c r="E1587" s="138">
        <v>2686.7823333333299</v>
      </c>
      <c r="F1587" s="138">
        <v>3.2267000000000001</v>
      </c>
      <c r="G1587" s="138">
        <v>3.2265000000000001</v>
      </c>
      <c r="H1587" s="138">
        <v>3.2092999999999998</v>
      </c>
      <c r="I1587" s="138">
        <v>3.2583000000000002</v>
      </c>
      <c r="J1587" s="138">
        <v>3.1995</v>
      </c>
      <c r="K1587" s="138">
        <v>3.1164999999999998</v>
      </c>
      <c r="L1587" s="138">
        <v>3.0666000000000002</v>
      </c>
      <c r="M1587" s="138">
        <v>3.0672000000000001</v>
      </c>
      <c r="N1587" s="138">
        <v>3.0657000000000001</v>
      </c>
      <c r="O1587" s="138">
        <v>4.7260999999999997</v>
      </c>
      <c r="P1587" s="138">
        <v>5.4229000000000003</v>
      </c>
      <c r="Q1587" s="138">
        <v>6.6859999999999999</v>
      </c>
      <c r="R1587" s="138">
        <v>3.9527000000000001</v>
      </c>
      <c r="S1587" s="120" t="s">
        <v>2006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34" t="s">
        <v>1282</v>
      </c>
      <c r="B1588" s="134" t="s">
        <v>1320</v>
      </c>
      <c r="C1588" s="134">
        <v>118058</v>
      </c>
      <c r="D1588" s="137">
        <v>44332</v>
      </c>
      <c r="E1588" s="138">
        <v>2558.4409999999998</v>
      </c>
      <c r="F1588" s="138">
        <v>3.1269999999999998</v>
      </c>
      <c r="G1588" s="138">
        <v>3.1267999999999998</v>
      </c>
      <c r="H1588" s="138">
        <v>3.1095999999999999</v>
      </c>
      <c r="I1588" s="138">
        <v>3.1581999999999999</v>
      </c>
      <c r="J1588" s="138">
        <v>3.0992999999999999</v>
      </c>
      <c r="K1588" s="138">
        <v>3.0158</v>
      </c>
      <c r="L1588" s="138">
        <v>2.9651000000000001</v>
      </c>
      <c r="M1588" s="138">
        <v>2.9632000000000001</v>
      </c>
      <c r="N1588" s="138">
        <v>2.9611999999999998</v>
      </c>
      <c r="O1588" s="138">
        <v>4.1955999999999998</v>
      </c>
      <c r="P1588" s="138">
        <v>4.7660999999999998</v>
      </c>
      <c r="Q1588" s="138">
        <v>6.7042000000000002</v>
      </c>
      <c r="R1588" s="138">
        <v>3.5575999999999999</v>
      </c>
      <c r="S1588" s="120" t="s">
        <v>2006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34" t="s">
        <v>1282</v>
      </c>
      <c r="B1589" s="134" t="s">
        <v>1321</v>
      </c>
      <c r="C1589" s="134">
        <v>147515</v>
      </c>
      <c r="D1589" s="137">
        <v>44332</v>
      </c>
      <c r="E1589" s="138">
        <v>1070.8045999999999</v>
      </c>
      <c r="F1589" s="138">
        <v>3.2658</v>
      </c>
      <c r="G1589" s="138">
        <v>3.2561</v>
      </c>
      <c r="H1589" s="138">
        <v>3.2528999999999999</v>
      </c>
      <c r="I1589" s="138">
        <v>3.2397999999999998</v>
      </c>
      <c r="J1589" s="138">
        <v>3.1884000000000001</v>
      </c>
      <c r="K1589" s="138">
        <v>3.1091000000000002</v>
      </c>
      <c r="L1589" s="138">
        <v>3.056</v>
      </c>
      <c r="M1589" s="138">
        <v>3.0567000000000002</v>
      </c>
      <c r="N1589" s="138">
        <v>3.0552999999999999</v>
      </c>
      <c r="O1589" s="138"/>
      <c r="P1589" s="138"/>
      <c r="Q1589" s="138">
        <v>3.7774000000000001</v>
      </c>
      <c r="R1589" s="138"/>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34" t="s">
        <v>1282</v>
      </c>
      <c r="B1590" s="134" t="s">
        <v>1322</v>
      </c>
      <c r="C1590" s="134">
        <v>147519</v>
      </c>
      <c r="D1590" s="137">
        <v>44332</v>
      </c>
      <c r="E1590" s="138">
        <v>1068.2559000000001</v>
      </c>
      <c r="F1590" s="138">
        <v>3.1335000000000002</v>
      </c>
      <c r="G1590" s="138">
        <v>3.1259999999999999</v>
      </c>
      <c r="H1590" s="138">
        <v>3.1229</v>
      </c>
      <c r="I1590" s="138">
        <v>3.1093000000000002</v>
      </c>
      <c r="J1590" s="138">
        <v>3.0581</v>
      </c>
      <c r="K1590" s="138">
        <v>2.9780000000000002</v>
      </c>
      <c r="L1590" s="138">
        <v>2.9239000000000002</v>
      </c>
      <c r="M1590" s="138">
        <v>2.9236</v>
      </c>
      <c r="N1590" s="138">
        <v>2.9213</v>
      </c>
      <c r="O1590" s="138"/>
      <c r="P1590" s="138"/>
      <c r="Q1590" s="138">
        <v>3.6425000000000001</v>
      </c>
      <c r="R1590" s="138"/>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34" t="s">
        <v>1282</v>
      </c>
      <c r="B1591" s="134" t="s">
        <v>1323</v>
      </c>
      <c r="C1591" s="134">
        <v>147564</v>
      </c>
      <c r="D1591" s="137">
        <v>44332</v>
      </c>
      <c r="E1591" s="138">
        <v>1069.1775</v>
      </c>
      <c r="F1591" s="138">
        <v>3.2980999999999998</v>
      </c>
      <c r="G1591" s="138">
        <v>3.3008999999999999</v>
      </c>
      <c r="H1591" s="138">
        <v>3.2578999999999998</v>
      </c>
      <c r="I1591" s="138">
        <v>3.2477</v>
      </c>
      <c r="J1591" s="138">
        <v>3.2467000000000001</v>
      </c>
      <c r="K1591" s="138">
        <v>3.1465000000000001</v>
      </c>
      <c r="L1591" s="138">
        <v>3.0870000000000002</v>
      </c>
      <c r="M1591" s="138">
        <v>3.0954999999999999</v>
      </c>
      <c r="N1591" s="138">
        <v>3.1103000000000001</v>
      </c>
      <c r="O1591" s="138"/>
      <c r="P1591" s="138"/>
      <c r="Q1591" s="138">
        <v>3.7511000000000001</v>
      </c>
      <c r="R1591" s="138"/>
      <c r="S1591" s="120" t="s">
        <v>2006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34" t="s">
        <v>1282</v>
      </c>
      <c r="B1592" s="134" t="s">
        <v>1324</v>
      </c>
      <c r="C1592" s="134">
        <v>147565</v>
      </c>
      <c r="D1592" s="137">
        <v>44332</v>
      </c>
      <c r="E1592" s="138">
        <v>1067.212</v>
      </c>
      <c r="F1592" s="138">
        <v>3.1981000000000002</v>
      </c>
      <c r="G1592" s="138">
        <v>3.1998000000000002</v>
      </c>
      <c r="H1592" s="138">
        <v>3.1581999999999999</v>
      </c>
      <c r="I1592" s="138">
        <v>3.1474000000000002</v>
      </c>
      <c r="J1592" s="138">
        <v>3.1463000000000001</v>
      </c>
      <c r="K1592" s="138">
        <v>3.0457000000000001</v>
      </c>
      <c r="L1592" s="138">
        <v>2.9855</v>
      </c>
      <c r="M1592" s="138">
        <v>2.9931000000000001</v>
      </c>
      <c r="N1592" s="138">
        <v>3.0072000000000001</v>
      </c>
      <c r="O1592" s="138"/>
      <c r="P1592" s="138"/>
      <c r="Q1592" s="138">
        <v>3.6461000000000001</v>
      </c>
      <c r="R1592" s="138"/>
      <c r="S1592" s="120" t="s">
        <v>2006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34" t="s">
        <v>1282</v>
      </c>
      <c r="B1593" s="134" t="s">
        <v>1325</v>
      </c>
      <c r="C1593" s="134">
        <v>147736</v>
      </c>
      <c r="D1593" s="137">
        <v>44332</v>
      </c>
      <c r="E1593" s="138">
        <v>1058.5355999999999</v>
      </c>
      <c r="F1593" s="138">
        <v>3.2831999999999999</v>
      </c>
      <c r="G1593" s="138">
        <v>3.2824</v>
      </c>
      <c r="H1593" s="138">
        <v>3.2545999999999999</v>
      </c>
      <c r="I1593" s="138">
        <v>3.2757000000000001</v>
      </c>
      <c r="J1593" s="138">
        <v>3.2322000000000002</v>
      </c>
      <c r="K1593" s="138">
        <v>3.1581000000000001</v>
      </c>
      <c r="L1593" s="138">
        <v>3.1278999999999999</v>
      </c>
      <c r="M1593" s="138">
        <v>3.1385000000000001</v>
      </c>
      <c r="N1593" s="138">
        <v>3.1492</v>
      </c>
      <c r="O1593" s="138"/>
      <c r="P1593" s="138"/>
      <c r="Q1593" s="138">
        <v>3.6511999999999998</v>
      </c>
      <c r="R1593" s="138"/>
      <c r="S1593" s="120" t="s">
        <v>2006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34" t="s">
        <v>1282</v>
      </c>
      <c r="B1594" s="134" t="s">
        <v>1326</v>
      </c>
      <c r="C1594" s="134">
        <v>147739</v>
      </c>
      <c r="D1594" s="137">
        <v>44332</v>
      </c>
      <c r="E1594" s="138">
        <v>1056.8411000000001</v>
      </c>
      <c r="F1594" s="138">
        <v>3.1848999999999998</v>
      </c>
      <c r="G1594" s="138">
        <v>3.1850999999999998</v>
      </c>
      <c r="H1594" s="138">
        <v>3.1570999999999998</v>
      </c>
      <c r="I1594" s="138">
        <v>3.1776</v>
      </c>
      <c r="J1594" s="138">
        <v>3.1341999999999999</v>
      </c>
      <c r="K1594" s="138">
        <v>3.0598000000000001</v>
      </c>
      <c r="L1594" s="138">
        <v>3.0295000000000001</v>
      </c>
      <c r="M1594" s="138">
        <v>3.0381999999999998</v>
      </c>
      <c r="N1594" s="138">
        <v>3.0497000000000001</v>
      </c>
      <c r="O1594" s="138"/>
      <c r="P1594" s="138"/>
      <c r="Q1594" s="138">
        <v>3.5466000000000002</v>
      </c>
      <c r="R1594" s="138"/>
      <c r="S1594" s="120" t="s">
        <v>2006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34" t="s">
        <v>1282</v>
      </c>
      <c r="B1595" s="134" t="s">
        <v>1327</v>
      </c>
      <c r="C1595" s="134">
        <v>145810</v>
      </c>
      <c r="D1595" s="137">
        <v>44332</v>
      </c>
      <c r="E1595" s="138">
        <v>110.90940000000001</v>
      </c>
      <c r="F1595" s="138">
        <v>3.2092999999999998</v>
      </c>
      <c r="G1595" s="138">
        <v>3.2040999999999999</v>
      </c>
      <c r="H1595" s="138">
        <v>3.1848000000000001</v>
      </c>
      <c r="I1595" s="138">
        <v>3.1655000000000002</v>
      </c>
      <c r="J1595" s="138">
        <v>3.1499000000000001</v>
      </c>
      <c r="K1595" s="138">
        <v>3.0840000000000001</v>
      </c>
      <c r="L1595" s="138">
        <v>3.05</v>
      </c>
      <c r="M1595" s="138">
        <v>3.0590000000000002</v>
      </c>
      <c r="N1595" s="138">
        <v>3.0699000000000001</v>
      </c>
      <c r="O1595" s="138"/>
      <c r="P1595" s="138"/>
      <c r="Q1595" s="138">
        <v>4.3883000000000001</v>
      </c>
      <c r="R1595" s="138">
        <v>3.9786999999999999</v>
      </c>
      <c r="S1595" s="120" t="s">
        <v>2006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34" t="s">
        <v>1282</v>
      </c>
      <c r="B1596" s="134" t="s">
        <v>1328</v>
      </c>
      <c r="C1596" s="134">
        <v>145811</v>
      </c>
      <c r="D1596" s="137">
        <v>44332</v>
      </c>
      <c r="E1596" s="138">
        <v>110.65089999999999</v>
      </c>
      <c r="F1596" s="138">
        <v>3.1177999999999999</v>
      </c>
      <c r="G1596" s="138">
        <v>3.1124999999999998</v>
      </c>
      <c r="H1596" s="138">
        <v>3.0979000000000001</v>
      </c>
      <c r="I1596" s="138">
        <v>3.0760999999999998</v>
      </c>
      <c r="J1596" s="138">
        <v>3.0589</v>
      </c>
      <c r="K1596" s="138">
        <v>2.9935</v>
      </c>
      <c r="L1596" s="138">
        <v>2.9586999999999999</v>
      </c>
      <c r="M1596" s="138">
        <v>2.9670000000000001</v>
      </c>
      <c r="N1596" s="138">
        <v>2.9750000000000001</v>
      </c>
      <c r="O1596" s="138"/>
      <c r="P1596" s="138"/>
      <c r="Q1596" s="138">
        <v>4.2873000000000001</v>
      </c>
      <c r="R1596" s="138">
        <v>3.879</v>
      </c>
      <c r="S1596" s="120" t="s">
        <v>2006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34" t="s">
        <v>1282</v>
      </c>
      <c r="B1597" s="134" t="s">
        <v>1329</v>
      </c>
      <c r="C1597" s="134">
        <v>147606</v>
      </c>
      <c r="D1597" s="137">
        <v>44332</v>
      </c>
      <c r="E1597" s="138">
        <v>1066.2846</v>
      </c>
      <c r="F1597" s="138">
        <v>3.3344</v>
      </c>
      <c r="G1597" s="138">
        <v>3.3555999999999999</v>
      </c>
      <c r="H1597" s="138">
        <v>3.3005</v>
      </c>
      <c r="I1597" s="138">
        <v>3.2658</v>
      </c>
      <c r="J1597" s="138">
        <v>3.2359</v>
      </c>
      <c r="K1597" s="138">
        <v>3.1583000000000001</v>
      </c>
      <c r="L1597" s="138">
        <v>3.1160000000000001</v>
      </c>
      <c r="M1597" s="138">
        <v>3.1158999999999999</v>
      </c>
      <c r="N1597" s="138">
        <v>3.1291000000000002</v>
      </c>
      <c r="O1597" s="138"/>
      <c r="P1597" s="138"/>
      <c r="Q1597" s="138">
        <v>3.8007</v>
      </c>
      <c r="R1597" s="138"/>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34" t="s">
        <v>1282</v>
      </c>
      <c r="B1598" s="134" t="s">
        <v>1330</v>
      </c>
      <c r="C1598" s="134">
        <v>147600</v>
      </c>
      <c r="D1598" s="137">
        <v>44332</v>
      </c>
      <c r="E1598" s="138">
        <v>1064.4063000000001</v>
      </c>
      <c r="F1598" s="138">
        <v>3.2854000000000001</v>
      </c>
      <c r="G1598" s="138">
        <v>3.3054000000000001</v>
      </c>
      <c r="H1598" s="138">
        <v>3.2509000000000001</v>
      </c>
      <c r="I1598" s="138">
        <v>3.2155999999999998</v>
      </c>
      <c r="J1598" s="138">
        <v>3.1856</v>
      </c>
      <c r="K1598" s="138">
        <v>3.0834999999999999</v>
      </c>
      <c r="L1598" s="138">
        <v>3.0270999999999999</v>
      </c>
      <c r="M1598" s="138">
        <v>3.0219999999999998</v>
      </c>
      <c r="N1598" s="138">
        <v>3.0310000000000001</v>
      </c>
      <c r="O1598" s="138"/>
      <c r="P1598" s="138"/>
      <c r="Q1598" s="138">
        <v>3.6943999999999999</v>
      </c>
      <c r="R1598" s="138"/>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34" t="s">
        <v>1282</v>
      </c>
      <c r="B1599" s="134" t="s">
        <v>1331</v>
      </c>
      <c r="C1599" s="134">
        <v>119833</v>
      </c>
      <c r="D1599" s="137">
        <v>44332</v>
      </c>
      <c r="E1599" s="138">
        <v>3365.0542999999998</v>
      </c>
      <c r="F1599" s="138">
        <v>3.2488999999999999</v>
      </c>
      <c r="G1599" s="138">
        <v>3.2357</v>
      </c>
      <c r="H1599" s="138">
        <v>3.2162000000000002</v>
      </c>
      <c r="I1599" s="138">
        <v>3.1978</v>
      </c>
      <c r="J1599" s="138">
        <v>3.1785000000000001</v>
      </c>
      <c r="K1599" s="138">
        <v>3.0954000000000002</v>
      </c>
      <c r="L1599" s="138">
        <v>3.0447000000000002</v>
      </c>
      <c r="M1599" s="138">
        <v>3.0451999999999999</v>
      </c>
      <c r="N1599" s="138">
        <v>3.0516000000000001</v>
      </c>
      <c r="O1599" s="138">
        <v>4.7191000000000001</v>
      </c>
      <c r="P1599" s="138">
        <v>5.2736999999999998</v>
      </c>
      <c r="Q1599" s="138">
        <v>6.5739000000000001</v>
      </c>
      <c r="R1599" s="138">
        <v>3.9279999999999999</v>
      </c>
      <c r="S1599" s="120" t="s">
        <v>2006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34" t="s">
        <v>1282</v>
      </c>
      <c r="B1600" s="134" t="s">
        <v>1332</v>
      </c>
      <c r="C1600" s="134">
        <v>101206</v>
      </c>
      <c r="D1600" s="137">
        <v>44332</v>
      </c>
      <c r="E1600" s="138">
        <v>3332.2260000000001</v>
      </c>
      <c r="F1600" s="138">
        <v>3.1779000000000002</v>
      </c>
      <c r="G1600" s="138">
        <v>3.1657000000000002</v>
      </c>
      <c r="H1600" s="138">
        <v>3.1461000000000001</v>
      </c>
      <c r="I1600" s="138">
        <v>3.1276000000000002</v>
      </c>
      <c r="J1600" s="138">
        <v>3.1082000000000001</v>
      </c>
      <c r="K1600" s="138">
        <v>3.0247999999999999</v>
      </c>
      <c r="L1600" s="138">
        <v>2.9735999999999998</v>
      </c>
      <c r="M1600" s="138">
        <v>2.9735</v>
      </c>
      <c r="N1600" s="138">
        <v>2.9794</v>
      </c>
      <c r="O1600" s="138">
        <v>4.6500000000000004</v>
      </c>
      <c r="P1600" s="138">
        <v>5.1832000000000003</v>
      </c>
      <c r="Q1600" s="138">
        <v>6.6649000000000003</v>
      </c>
      <c r="R1600" s="138">
        <v>3.8551000000000002</v>
      </c>
      <c r="S1600" s="120" t="s">
        <v>2006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34" t="s">
        <v>1282</v>
      </c>
      <c r="B1601" s="134" t="s">
        <v>1333</v>
      </c>
      <c r="C1601" s="134">
        <v>146963</v>
      </c>
      <c r="D1601" s="137">
        <v>44332</v>
      </c>
      <c r="E1601" s="138">
        <v>1098.7083</v>
      </c>
      <c r="F1601" s="138">
        <v>3.2892000000000001</v>
      </c>
      <c r="G1601" s="138">
        <v>3.2753000000000001</v>
      </c>
      <c r="H1601" s="138">
        <v>3.2519999999999998</v>
      </c>
      <c r="I1601" s="138">
        <v>3.2195</v>
      </c>
      <c r="J1601" s="138">
        <v>3.1524000000000001</v>
      </c>
      <c r="K1601" s="138">
        <v>3.0606</v>
      </c>
      <c r="L1601" s="138">
        <v>3.0253000000000001</v>
      </c>
      <c r="M1601" s="138">
        <v>3.0263</v>
      </c>
      <c r="N1601" s="138">
        <v>3.0283000000000002</v>
      </c>
      <c r="O1601" s="138"/>
      <c r="P1601" s="138"/>
      <c r="Q1601" s="138">
        <v>4.4568000000000003</v>
      </c>
      <c r="R1601" s="138">
        <v>3.9874000000000001</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34" t="s">
        <v>1282</v>
      </c>
      <c r="B1602" s="134" t="s">
        <v>1334</v>
      </c>
      <c r="C1602" s="134">
        <v>146959</v>
      </c>
      <c r="D1602" s="137">
        <v>44332</v>
      </c>
      <c r="E1602" s="138">
        <v>1096.2317</v>
      </c>
      <c r="F1602" s="138">
        <v>3.0701000000000001</v>
      </c>
      <c r="G1602" s="138">
        <v>3.0550999999999999</v>
      </c>
      <c r="H1602" s="138">
        <v>3.0306999999999999</v>
      </c>
      <c r="I1602" s="138">
        <v>3.0219999999999998</v>
      </c>
      <c r="J1602" s="138">
        <v>3</v>
      </c>
      <c r="K1602" s="138">
        <v>2.9384999999999999</v>
      </c>
      <c r="L1602" s="138">
        <v>2.9131999999999998</v>
      </c>
      <c r="M1602" s="138">
        <v>2.9169999999999998</v>
      </c>
      <c r="N1602" s="138">
        <v>2.92</v>
      </c>
      <c r="O1602" s="138"/>
      <c r="P1602" s="138"/>
      <c r="Q1602" s="138">
        <v>4.3476999999999997</v>
      </c>
      <c r="R1602" s="138">
        <v>3.8784000000000001</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34" t="s">
        <v>1282</v>
      </c>
      <c r="B1603" s="134" t="s">
        <v>1335</v>
      </c>
      <c r="C1603" s="134">
        <v>146980</v>
      </c>
      <c r="D1603" s="137">
        <v>44332</v>
      </c>
      <c r="E1603" s="138">
        <v>1090.2217000000001</v>
      </c>
      <c r="F1603" s="138">
        <v>3.1976</v>
      </c>
      <c r="G1603" s="138">
        <v>3.1991999999999998</v>
      </c>
      <c r="H1603" s="138">
        <v>3.1916000000000002</v>
      </c>
      <c r="I1603" s="138">
        <v>3.1804000000000001</v>
      </c>
      <c r="J1603" s="138">
        <v>3.1644999999999999</v>
      </c>
      <c r="K1603" s="138">
        <v>3.1438999999999999</v>
      </c>
      <c r="L1603" s="138">
        <v>3.0903</v>
      </c>
      <c r="M1603" s="138">
        <v>3.0901000000000001</v>
      </c>
      <c r="N1603" s="138">
        <v>3.089</v>
      </c>
      <c r="O1603" s="138"/>
      <c r="P1603" s="138"/>
      <c r="Q1603" s="138">
        <v>4.1032999999999999</v>
      </c>
      <c r="R1603" s="138">
        <v>3.9638</v>
      </c>
      <c r="S1603" s="120" t="s">
        <v>2006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34" t="s">
        <v>1282</v>
      </c>
      <c r="B1604" s="134" t="s">
        <v>1336</v>
      </c>
      <c r="C1604" s="134">
        <v>146977</v>
      </c>
      <c r="D1604" s="137">
        <v>44332</v>
      </c>
      <c r="E1604" s="138">
        <v>1087.7389000000001</v>
      </c>
      <c r="F1604" s="138">
        <v>3.1008</v>
      </c>
      <c r="G1604" s="138">
        <v>3.1002000000000001</v>
      </c>
      <c r="H1604" s="138">
        <v>3.0914000000000001</v>
      </c>
      <c r="I1604" s="138">
        <v>3.0802</v>
      </c>
      <c r="J1604" s="138">
        <v>3.0644</v>
      </c>
      <c r="K1604" s="138">
        <v>3.0005999999999999</v>
      </c>
      <c r="L1604" s="138">
        <v>2.9674999999999998</v>
      </c>
      <c r="M1604" s="138">
        <v>2.9735999999999998</v>
      </c>
      <c r="N1604" s="138">
        <v>2.9748999999999999</v>
      </c>
      <c r="O1604" s="138"/>
      <c r="P1604" s="138"/>
      <c r="Q1604" s="138">
        <v>3.9925999999999999</v>
      </c>
      <c r="R1604" s="138">
        <v>3.8529</v>
      </c>
      <c r="S1604" s="120" t="s">
        <v>2006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34" t="s">
        <v>1282</v>
      </c>
      <c r="B1605" s="134" t="s">
        <v>1337</v>
      </c>
      <c r="C1605" s="134">
        <v>147003</v>
      </c>
      <c r="D1605" s="137">
        <v>44332</v>
      </c>
      <c r="E1605" s="138">
        <v>1088.0214000000001</v>
      </c>
      <c r="F1605" s="138">
        <v>3.3315000000000001</v>
      </c>
      <c r="G1605" s="138">
        <v>3.2940999999999998</v>
      </c>
      <c r="H1605" s="138">
        <v>3.2282999999999999</v>
      </c>
      <c r="I1605" s="138">
        <v>3.1945000000000001</v>
      </c>
      <c r="J1605" s="138">
        <v>3.1602000000000001</v>
      </c>
      <c r="K1605" s="138">
        <v>3.0663999999999998</v>
      </c>
      <c r="L1605" s="138">
        <v>3.0398999999999998</v>
      </c>
      <c r="M1605" s="138">
        <v>3.0486</v>
      </c>
      <c r="N1605" s="138">
        <v>3.0417999999999998</v>
      </c>
      <c r="O1605" s="138"/>
      <c r="P1605" s="138"/>
      <c r="Q1605" s="138">
        <v>4.0133999999999999</v>
      </c>
      <c r="R1605" s="138">
        <v>3.8755999999999999</v>
      </c>
      <c r="S1605" s="120" t="s">
        <v>2006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34" t="s">
        <v>1282</v>
      </c>
      <c r="B1606" s="134" t="s">
        <v>1338</v>
      </c>
      <c r="C1606" s="134">
        <v>146997</v>
      </c>
      <c r="D1606" s="137">
        <v>44332</v>
      </c>
      <c r="E1606" s="138">
        <v>1085.7221</v>
      </c>
      <c r="F1606" s="138">
        <v>3.2343999999999999</v>
      </c>
      <c r="G1606" s="138">
        <v>3.1945999999999999</v>
      </c>
      <c r="H1606" s="138">
        <v>3.1269</v>
      </c>
      <c r="I1606" s="138">
        <v>3.0939000000000001</v>
      </c>
      <c r="J1606" s="138">
        <v>3.0594999999999999</v>
      </c>
      <c r="K1606" s="138">
        <v>2.9701</v>
      </c>
      <c r="L1606" s="138">
        <v>2.9437000000000002</v>
      </c>
      <c r="M1606" s="138">
        <v>2.9498000000000002</v>
      </c>
      <c r="N1606" s="138">
        <v>2.9409999999999998</v>
      </c>
      <c r="O1606" s="138"/>
      <c r="P1606" s="138"/>
      <c r="Q1606" s="138">
        <v>3.9108000000000001</v>
      </c>
      <c r="R1606" s="138">
        <v>3.7732000000000001</v>
      </c>
      <c r="S1606" s="120" t="s">
        <v>2006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34" t="s">
        <v>1282</v>
      </c>
      <c r="B1607" s="134" t="s">
        <v>1339</v>
      </c>
      <c r="C1607" s="134">
        <v>120785</v>
      </c>
      <c r="D1607" s="137">
        <v>44332</v>
      </c>
      <c r="E1607" s="138">
        <v>2828.7568999999999</v>
      </c>
      <c r="F1607" s="138">
        <v>3.2158000000000002</v>
      </c>
      <c r="G1607" s="138">
        <v>3.2136999999999998</v>
      </c>
      <c r="H1607" s="138">
        <v>3.1964000000000001</v>
      </c>
      <c r="I1607" s="138">
        <v>3.1827999999999999</v>
      </c>
      <c r="J1607" s="138">
        <v>3.1707000000000001</v>
      </c>
      <c r="K1607" s="138">
        <v>3.0941999999999998</v>
      </c>
      <c r="L1607" s="138">
        <v>3.0539000000000001</v>
      </c>
      <c r="M1607" s="138">
        <v>3.0636000000000001</v>
      </c>
      <c r="N1607" s="138">
        <v>3.0712999999999999</v>
      </c>
      <c r="O1607" s="138">
        <v>4.7564000000000002</v>
      </c>
      <c r="P1607" s="138">
        <v>5.5952000000000002</v>
      </c>
      <c r="Q1607" s="138">
        <v>6.6780999999999997</v>
      </c>
      <c r="R1607" s="138">
        <v>3.964</v>
      </c>
      <c r="S1607" s="120" t="s">
        <v>2006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34" t="s">
        <v>1282</v>
      </c>
      <c r="B1608" s="134" t="s">
        <v>1340</v>
      </c>
      <c r="C1608" s="134">
        <v>100814</v>
      </c>
      <c r="D1608" s="137">
        <v>44332</v>
      </c>
      <c r="E1608" s="138">
        <v>2804.4836</v>
      </c>
      <c r="F1608" s="138">
        <v>3.1551</v>
      </c>
      <c r="G1608" s="138">
        <v>3.1539000000000001</v>
      </c>
      <c r="H1608" s="138">
        <v>3.1364000000000001</v>
      </c>
      <c r="I1608" s="138">
        <v>3.1227999999999998</v>
      </c>
      <c r="J1608" s="138">
        <v>3.1105999999999998</v>
      </c>
      <c r="K1608" s="138">
        <v>3.0339999999999998</v>
      </c>
      <c r="L1608" s="138">
        <v>2.9929999999999999</v>
      </c>
      <c r="M1608" s="138">
        <v>3.0043000000000002</v>
      </c>
      <c r="N1608" s="138">
        <v>3.0108000000000001</v>
      </c>
      <c r="O1608" s="138">
        <v>4.6875999999999998</v>
      </c>
      <c r="P1608" s="138">
        <v>5.4809000000000001</v>
      </c>
      <c r="Q1608" s="138">
        <v>6.0888999999999998</v>
      </c>
      <c r="R1608" s="138">
        <v>3.89</v>
      </c>
      <c r="S1608" s="120" t="s">
        <v>2006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34" t="s">
        <v>1282</v>
      </c>
      <c r="B1609" s="134" t="s">
        <v>1341</v>
      </c>
      <c r="C1609" s="134">
        <v>147593</v>
      </c>
      <c r="D1609" s="137">
        <v>44332</v>
      </c>
      <c r="E1609" s="138">
        <v>1063.1603</v>
      </c>
      <c r="F1609" s="138">
        <v>3.1023999999999998</v>
      </c>
      <c r="G1609" s="138">
        <v>3.1055000000000001</v>
      </c>
      <c r="H1609" s="138">
        <v>3.0897000000000001</v>
      </c>
      <c r="I1609" s="138">
        <v>3.0682</v>
      </c>
      <c r="J1609" s="138">
        <v>3.0526</v>
      </c>
      <c r="K1609" s="138">
        <v>2.9834999999999998</v>
      </c>
      <c r="L1609" s="138">
        <v>2.9502999999999999</v>
      </c>
      <c r="M1609" s="138">
        <v>2.9523999999999999</v>
      </c>
      <c r="N1609" s="138">
        <v>2.9350000000000001</v>
      </c>
      <c r="O1609" s="138"/>
      <c r="P1609" s="138"/>
      <c r="Q1609" s="138">
        <v>3.6004</v>
      </c>
      <c r="R1609" s="138"/>
      <c r="S1609" s="120" t="s">
        <v>2006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34" t="s">
        <v>1282</v>
      </c>
      <c r="B1610" s="134" t="s">
        <v>1342</v>
      </c>
      <c r="C1610" s="134">
        <v>147590</v>
      </c>
      <c r="D1610" s="137">
        <v>44332</v>
      </c>
      <c r="E1610" s="138">
        <v>1062.0491999999999</v>
      </c>
      <c r="F1610" s="138">
        <v>3.0402999999999998</v>
      </c>
      <c r="G1610" s="138">
        <v>2.9689000000000001</v>
      </c>
      <c r="H1610" s="138">
        <v>3.0009999999999999</v>
      </c>
      <c r="I1610" s="138">
        <v>2.9643999999999999</v>
      </c>
      <c r="J1610" s="138">
        <v>2.9904000000000002</v>
      </c>
      <c r="K1610" s="138">
        <v>2.9138000000000002</v>
      </c>
      <c r="L1610" s="138">
        <v>2.8826999999999998</v>
      </c>
      <c r="M1610" s="138">
        <v>2.8908</v>
      </c>
      <c r="N1610" s="138">
        <v>2.8717999999999999</v>
      </c>
      <c r="O1610" s="138"/>
      <c r="P1610" s="138"/>
      <c r="Q1610" s="138">
        <v>3.5379</v>
      </c>
      <c r="R1610" s="138"/>
      <c r="S1610" s="120" t="s">
        <v>2006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39" t="s">
        <v>27</v>
      </c>
      <c r="B1611" s="134"/>
      <c r="C1611" s="134"/>
      <c r="D1611" s="134"/>
      <c r="E1611" s="134"/>
      <c r="F1611" s="140">
        <v>3.1894216666666662</v>
      </c>
      <c r="G1611" s="140">
        <v>3.1930583333333331</v>
      </c>
      <c r="H1611" s="140">
        <v>3.1630316666666669</v>
      </c>
      <c r="I1611" s="140">
        <v>3.1422116666666668</v>
      </c>
      <c r="J1611" s="140">
        <v>3.1244000000000005</v>
      </c>
      <c r="K1611" s="140">
        <v>3.0547949999999995</v>
      </c>
      <c r="L1611" s="140">
        <v>3.0148500000000005</v>
      </c>
      <c r="M1611" s="140">
        <v>3.0202166666666672</v>
      </c>
      <c r="N1611" s="140">
        <v>3.0247716666666666</v>
      </c>
      <c r="O1611" s="140">
        <v>4.6279249999999994</v>
      </c>
      <c r="P1611" s="140">
        <v>5.2638624999999992</v>
      </c>
      <c r="Q1611" s="140">
        <v>4.2362499999999992</v>
      </c>
      <c r="R1611" s="140">
        <v>3.8912235294117643</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39" t="s">
        <v>408</v>
      </c>
      <c r="B1612" s="134"/>
      <c r="C1612" s="134"/>
      <c r="D1612" s="134"/>
      <c r="E1612" s="134"/>
      <c r="F1612" s="140">
        <v>3.1786000000000003</v>
      </c>
      <c r="G1612" s="140">
        <v>3.1802000000000001</v>
      </c>
      <c r="H1612" s="140">
        <v>3.1551</v>
      </c>
      <c r="I1612" s="140">
        <v>3.14005</v>
      </c>
      <c r="J1612" s="140">
        <v>3.1291500000000001</v>
      </c>
      <c r="K1612" s="140">
        <v>3.0621499999999999</v>
      </c>
      <c r="L1612" s="140">
        <v>3.0282999999999998</v>
      </c>
      <c r="M1612" s="140">
        <v>3.0324499999999999</v>
      </c>
      <c r="N1612" s="140">
        <v>3.0352999999999999</v>
      </c>
      <c r="O1612" s="140">
        <v>4.6909999999999998</v>
      </c>
      <c r="P1612" s="140">
        <v>5.2543500000000005</v>
      </c>
      <c r="Q1612" s="140">
        <v>3.9737499999999999</v>
      </c>
      <c r="R1612" s="140">
        <v>3.9073500000000001</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8"/>
      <c r="B1613" s="128"/>
      <c r="C1613" s="128"/>
      <c r="D1613" s="130"/>
      <c r="E1613" s="131"/>
      <c r="F1613" s="131"/>
      <c r="G1613" s="131"/>
      <c r="H1613" s="131"/>
      <c r="I1613" s="131"/>
      <c r="J1613" s="131"/>
      <c r="K1613" s="131"/>
      <c r="L1613" s="131"/>
      <c r="M1613" s="131"/>
      <c r="N1613" s="131"/>
      <c r="O1613" s="131"/>
      <c r="P1613" s="131"/>
      <c r="Q1613" s="131"/>
      <c r="R1613" s="131"/>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36" t="s">
        <v>1343</v>
      </c>
      <c r="B1614" s="136"/>
      <c r="C1614" s="136"/>
      <c r="D1614" s="136"/>
      <c r="E1614" s="136"/>
      <c r="F1614" s="136"/>
      <c r="G1614" s="136"/>
      <c r="H1614" s="136"/>
      <c r="I1614" s="136"/>
      <c r="J1614" s="136"/>
      <c r="K1614" s="136"/>
      <c r="L1614" s="136"/>
      <c r="M1614" s="136"/>
      <c r="N1614" s="136"/>
      <c r="O1614" s="136"/>
      <c r="P1614" s="136"/>
      <c r="Q1614" s="136"/>
      <c r="R1614" s="136"/>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34" t="s">
        <v>1344</v>
      </c>
      <c r="B1615" s="134" t="s">
        <v>1345</v>
      </c>
      <c r="C1615" s="134">
        <v>100058</v>
      </c>
      <c r="D1615" s="137">
        <v>44330</v>
      </c>
      <c r="E1615" s="138">
        <v>63.926699999999997</v>
      </c>
      <c r="F1615" s="138">
        <v>-2.4548000000000001</v>
      </c>
      <c r="G1615" s="138">
        <v>3.6934</v>
      </c>
      <c r="H1615" s="138">
        <v>5.2744999999999997</v>
      </c>
      <c r="I1615" s="138">
        <v>10.926600000000001</v>
      </c>
      <c r="J1615" s="138">
        <v>9.0968</v>
      </c>
      <c r="K1615" s="138">
        <v>5.9897999999999998</v>
      </c>
      <c r="L1615" s="138">
        <v>2.3317000000000001</v>
      </c>
      <c r="M1615" s="138">
        <v>4.0088999999999997</v>
      </c>
      <c r="N1615" s="138">
        <v>4.8592000000000004</v>
      </c>
      <c r="O1615" s="138">
        <v>10.294600000000001</v>
      </c>
      <c r="P1615" s="138">
        <v>9.1722999999999999</v>
      </c>
      <c r="Q1615" s="138">
        <v>8.9658999999999995</v>
      </c>
      <c r="R1615" s="138">
        <v>10.4549</v>
      </c>
      <c r="S1615" s="120" t="s">
        <v>2008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34" t="s">
        <v>1344</v>
      </c>
      <c r="B1616" s="134" t="s">
        <v>1950</v>
      </c>
      <c r="C1616" s="134">
        <v>119605</v>
      </c>
      <c r="D1616" s="137">
        <v>44330</v>
      </c>
      <c r="E1616" s="138">
        <v>66.861000000000004</v>
      </c>
      <c r="F1616" s="138">
        <v>-1.8286</v>
      </c>
      <c r="G1616" s="138">
        <v>4.3323999999999998</v>
      </c>
      <c r="H1616" s="138">
        <v>5.9180999999999999</v>
      </c>
      <c r="I1616" s="138">
        <v>11.5777</v>
      </c>
      <c r="J1616" s="138">
        <v>9.7521000000000004</v>
      </c>
      <c r="K1616" s="138">
        <v>6.6478999999999999</v>
      </c>
      <c r="L1616" s="138">
        <v>2.9638</v>
      </c>
      <c r="M1616" s="138">
        <v>4.6448</v>
      </c>
      <c r="N1616" s="138">
        <v>5.5015999999999998</v>
      </c>
      <c r="O1616" s="138">
        <v>10.9612</v>
      </c>
      <c r="P1616" s="138">
        <v>9.7813999999999997</v>
      </c>
      <c r="Q1616" s="138">
        <v>9.9749999999999996</v>
      </c>
      <c r="R1616" s="138">
        <v>11.1248</v>
      </c>
      <c r="S1616" s="120" t="s">
        <v>2008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34" t="s">
        <v>1344</v>
      </c>
      <c r="B1617" s="134" t="s">
        <v>1346</v>
      </c>
      <c r="C1617" s="134"/>
      <c r="D1617" s="137">
        <v>44330</v>
      </c>
      <c r="E1617" s="138">
        <v>66.861000000000004</v>
      </c>
      <c r="F1617" s="138">
        <v>-1.8286</v>
      </c>
      <c r="G1617" s="138">
        <v>4.3323999999999998</v>
      </c>
      <c r="H1617" s="138">
        <v>5.9180999999999999</v>
      </c>
      <c r="I1617" s="138">
        <v>11.5777</v>
      </c>
      <c r="J1617" s="138">
        <v>9.7521000000000004</v>
      </c>
      <c r="K1617" s="138">
        <v>6.6478999999999999</v>
      </c>
      <c r="L1617" s="138">
        <v>2.9638</v>
      </c>
      <c r="M1617" s="138">
        <v>4.6448</v>
      </c>
      <c r="N1617" s="138">
        <v>5.5015999999999998</v>
      </c>
      <c r="O1617" s="138">
        <v>10.9612</v>
      </c>
      <c r="P1617" s="138">
        <v>9.7813999999999997</v>
      </c>
      <c r="Q1617" s="138">
        <v>9.9749999999999996</v>
      </c>
      <c r="R1617" s="138">
        <v>11.1248</v>
      </c>
      <c r="S1617" s="120" t="s">
        <v>2008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34" t="s">
        <v>1344</v>
      </c>
      <c r="B1618" s="134" t="s">
        <v>1347</v>
      </c>
      <c r="C1618" s="134">
        <v>120447</v>
      </c>
      <c r="D1618" s="137">
        <v>44330</v>
      </c>
      <c r="E1618" s="138">
        <v>20.8308</v>
      </c>
      <c r="F1618" s="138">
        <v>-27.468299999999999</v>
      </c>
      <c r="G1618" s="138">
        <v>-8.0548000000000002</v>
      </c>
      <c r="H1618" s="138">
        <v>-3.6271</v>
      </c>
      <c r="I1618" s="138">
        <v>4.8902999999999999</v>
      </c>
      <c r="J1618" s="138">
        <v>8.3786000000000005</v>
      </c>
      <c r="K1618" s="138">
        <v>3.802</v>
      </c>
      <c r="L1618" s="138">
        <v>2.9939</v>
      </c>
      <c r="M1618" s="138">
        <v>5.8281000000000001</v>
      </c>
      <c r="N1618" s="138">
        <v>6.1436999999999999</v>
      </c>
      <c r="O1618" s="138">
        <v>11.106199999999999</v>
      </c>
      <c r="P1618" s="138">
        <v>8.7752999999999997</v>
      </c>
      <c r="Q1618" s="138">
        <v>8.3018000000000001</v>
      </c>
      <c r="R1618" s="138">
        <v>11.901199999999999</v>
      </c>
      <c r="S1618" s="120" t="s">
        <v>2005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34" t="s">
        <v>1344</v>
      </c>
      <c r="B1619" s="134" t="s">
        <v>1348</v>
      </c>
      <c r="C1619" s="134">
        <v>116471</v>
      </c>
      <c r="D1619" s="137">
        <v>44330</v>
      </c>
      <c r="E1619" s="138">
        <v>19.957599999999999</v>
      </c>
      <c r="F1619" s="138">
        <v>-28.030100000000001</v>
      </c>
      <c r="G1619" s="138">
        <v>-8.6504999999999992</v>
      </c>
      <c r="H1619" s="138">
        <v>-4.2290999999999999</v>
      </c>
      <c r="I1619" s="138">
        <v>4.2919</v>
      </c>
      <c r="J1619" s="138">
        <v>7.7680999999999996</v>
      </c>
      <c r="K1619" s="138">
        <v>3.1945999999999999</v>
      </c>
      <c r="L1619" s="138">
        <v>2.3834</v>
      </c>
      <c r="M1619" s="138">
        <v>5.2104999999999997</v>
      </c>
      <c r="N1619" s="138">
        <v>5.5515999999999996</v>
      </c>
      <c r="O1619" s="138">
        <v>10.551500000000001</v>
      </c>
      <c r="P1619" s="138">
        <v>8.2228999999999992</v>
      </c>
      <c r="Q1619" s="138">
        <v>7.7027999999999999</v>
      </c>
      <c r="R1619" s="138">
        <v>11.337</v>
      </c>
      <c r="S1619" s="120" t="s">
        <v>2005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34" t="s">
        <v>1344</v>
      </c>
      <c r="B1620" s="134" t="s">
        <v>1349</v>
      </c>
      <c r="C1620" s="134">
        <v>101187</v>
      </c>
      <c r="D1620" s="137">
        <v>44330</v>
      </c>
      <c r="E1620" s="138">
        <v>33.397100000000002</v>
      </c>
      <c r="F1620" s="138">
        <v>2.1314000000000002</v>
      </c>
      <c r="G1620" s="138">
        <v>0.83799999999999997</v>
      </c>
      <c r="H1620" s="138">
        <v>1.6243000000000001</v>
      </c>
      <c r="I1620" s="138">
        <v>7.2332000000000001</v>
      </c>
      <c r="J1620" s="138">
        <v>7.0101000000000004</v>
      </c>
      <c r="K1620" s="138">
        <v>4.3916000000000004</v>
      </c>
      <c r="L1620" s="138">
        <v>0.81820000000000004</v>
      </c>
      <c r="M1620" s="138">
        <v>2.4792000000000001</v>
      </c>
      <c r="N1620" s="138">
        <v>3.8929</v>
      </c>
      <c r="O1620" s="138">
        <v>8.3909000000000002</v>
      </c>
      <c r="P1620" s="138">
        <v>7.0354999999999999</v>
      </c>
      <c r="Q1620" s="138">
        <v>6.4954999999999998</v>
      </c>
      <c r="R1620" s="138">
        <v>8.1984999999999992</v>
      </c>
      <c r="S1620" s="120" t="s">
        <v>2008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34" t="s">
        <v>1344</v>
      </c>
      <c r="B1621" s="134" t="s">
        <v>1350</v>
      </c>
      <c r="C1621" s="134">
        <v>119341</v>
      </c>
      <c r="D1621" s="137">
        <v>44330</v>
      </c>
      <c r="E1621" s="138">
        <v>35.892400000000002</v>
      </c>
      <c r="F1621" s="138">
        <v>2.8986999999999998</v>
      </c>
      <c r="G1621" s="138">
        <v>1.5933999999999999</v>
      </c>
      <c r="H1621" s="138">
        <v>2.3835999999999999</v>
      </c>
      <c r="I1621" s="138">
        <v>8.0074000000000005</v>
      </c>
      <c r="J1621" s="138">
        <v>7.7813999999999997</v>
      </c>
      <c r="K1621" s="138">
        <v>5.1750999999999996</v>
      </c>
      <c r="L1621" s="138">
        <v>1.6006</v>
      </c>
      <c r="M1621" s="138">
        <v>3.2738999999999998</v>
      </c>
      <c r="N1621" s="138">
        <v>4.7032999999999996</v>
      </c>
      <c r="O1621" s="138">
        <v>9.2398000000000007</v>
      </c>
      <c r="P1621" s="138">
        <v>7.8864000000000001</v>
      </c>
      <c r="Q1621" s="138">
        <v>8.5883000000000003</v>
      </c>
      <c r="R1621" s="138">
        <v>9.0434000000000001</v>
      </c>
      <c r="S1621" s="120" t="s">
        <v>2008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34" t="s">
        <v>1344</v>
      </c>
      <c r="B1622" s="134" t="s">
        <v>1351</v>
      </c>
      <c r="C1622" s="134">
        <v>118299</v>
      </c>
      <c r="D1622" s="137">
        <v>44330</v>
      </c>
      <c r="E1622" s="138">
        <v>63.097900000000003</v>
      </c>
      <c r="F1622" s="138">
        <v>-2.8919000000000001</v>
      </c>
      <c r="G1622" s="138">
        <v>1.1762999999999999</v>
      </c>
      <c r="H1622" s="138">
        <v>1.7939000000000001</v>
      </c>
      <c r="I1622" s="138">
        <v>7.3422999999999998</v>
      </c>
      <c r="J1622" s="138">
        <v>5.5712999999999999</v>
      </c>
      <c r="K1622" s="138">
        <v>4.1398999999999999</v>
      </c>
      <c r="L1622" s="138">
        <v>1.9386000000000001</v>
      </c>
      <c r="M1622" s="138">
        <v>3.6737000000000002</v>
      </c>
      <c r="N1622" s="138">
        <v>4.8319000000000001</v>
      </c>
      <c r="O1622" s="138">
        <v>9.1498000000000008</v>
      </c>
      <c r="P1622" s="138">
        <v>8.8316999999999997</v>
      </c>
      <c r="Q1622" s="138">
        <v>9.0921000000000003</v>
      </c>
      <c r="R1622" s="138">
        <v>9.7560000000000002</v>
      </c>
      <c r="S1622" s="120" t="s">
        <v>2008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34" t="s">
        <v>1344</v>
      </c>
      <c r="B1623" s="134" t="s">
        <v>1352</v>
      </c>
      <c r="C1623" s="134">
        <v>100597</v>
      </c>
      <c r="D1623" s="137">
        <v>44330</v>
      </c>
      <c r="E1623" s="138">
        <v>60.316899999999997</v>
      </c>
      <c r="F1623" s="138">
        <v>-3.6602999999999999</v>
      </c>
      <c r="G1623" s="138">
        <v>0.42359999999999998</v>
      </c>
      <c r="H1623" s="138">
        <v>1.0376000000000001</v>
      </c>
      <c r="I1623" s="138">
        <v>6.5867000000000004</v>
      </c>
      <c r="J1623" s="138">
        <v>4.8159999999999998</v>
      </c>
      <c r="K1623" s="138">
        <v>3.4121999999999999</v>
      </c>
      <c r="L1623" s="138">
        <v>1.1698</v>
      </c>
      <c r="M1623" s="138">
        <v>2.8938999999999999</v>
      </c>
      <c r="N1623" s="138">
        <v>4.0599999999999996</v>
      </c>
      <c r="O1623" s="138">
        <v>8.4174000000000007</v>
      </c>
      <c r="P1623" s="138">
        <v>8.1335999999999995</v>
      </c>
      <c r="Q1623" s="138">
        <v>8.7646999999999995</v>
      </c>
      <c r="R1623" s="138">
        <v>9.0017999999999994</v>
      </c>
      <c r="S1623" s="120" t="s">
        <v>2008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34" t="s">
        <v>1344</v>
      </c>
      <c r="B1624" s="134" t="s">
        <v>1353</v>
      </c>
      <c r="C1624" s="134">
        <v>119099</v>
      </c>
      <c r="D1624" s="137">
        <v>44330</v>
      </c>
      <c r="E1624" s="138">
        <v>77.329099999999997</v>
      </c>
      <c r="F1624" s="138">
        <v>-4.8604000000000003</v>
      </c>
      <c r="G1624" s="138">
        <v>1.4634</v>
      </c>
      <c r="H1624" s="138">
        <v>1.6659999999999999</v>
      </c>
      <c r="I1624" s="138">
        <v>10.2422</v>
      </c>
      <c r="J1624" s="138">
        <v>7.2572999999999999</v>
      </c>
      <c r="K1624" s="138">
        <v>5.7958999999999996</v>
      </c>
      <c r="L1624" s="138">
        <v>2.8386999999999998</v>
      </c>
      <c r="M1624" s="138">
        <v>5.2293000000000003</v>
      </c>
      <c r="N1624" s="138">
        <v>6.1726000000000001</v>
      </c>
      <c r="O1624" s="138">
        <v>11.724399999999999</v>
      </c>
      <c r="P1624" s="138">
        <v>9.8511000000000006</v>
      </c>
      <c r="Q1624" s="138">
        <v>9.0699000000000005</v>
      </c>
      <c r="R1624" s="138">
        <v>11.995900000000001</v>
      </c>
      <c r="S1624" s="120" t="s">
        <v>2008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34" t="s">
        <v>1344</v>
      </c>
      <c r="B1625" s="134" t="s">
        <v>1354</v>
      </c>
      <c r="C1625" s="134">
        <v>100084</v>
      </c>
      <c r="D1625" s="137">
        <v>44330</v>
      </c>
      <c r="E1625" s="138">
        <v>74.279700000000005</v>
      </c>
      <c r="F1625" s="138">
        <v>-5.3791000000000002</v>
      </c>
      <c r="G1625" s="138">
        <v>0.95009999999999994</v>
      </c>
      <c r="H1625" s="138">
        <v>1.1445000000000001</v>
      </c>
      <c r="I1625" s="138">
        <v>9.7164000000000001</v>
      </c>
      <c r="J1625" s="138">
        <v>6.7237999999999998</v>
      </c>
      <c r="K1625" s="138">
        <v>5.2534000000000001</v>
      </c>
      <c r="L1625" s="138">
        <v>2.2993999999999999</v>
      </c>
      <c r="M1625" s="138">
        <v>4.6933999999999996</v>
      </c>
      <c r="N1625" s="138">
        <v>5.6235999999999997</v>
      </c>
      <c r="O1625" s="138">
        <v>11.0238</v>
      </c>
      <c r="P1625" s="138">
        <v>9.1577999999999999</v>
      </c>
      <c r="Q1625" s="138">
        <v>9.7113999999999994</v>
      </c>
      <c r="R1625" s="138">
        <v>11.3864</v>
      </c>
      <c r="S1625" s="120" t="s">
        <v>2008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34" t="s">
        <v>1344</v>
      </c>
      <c r="B1626" s="134" t="s">
        <v>1355</v>
      </c>
      <c r="C1626" s="134">
        <v>140298</v>
      </c>
      <c r="D1626" s="137">
        <v>44330</v>
      </c>
      <c r="E1626" s="138">
        <v>20.0273</v>
      </c>
      <c r="F1626" s="138">
        <v>-40.188800000000001</v>
      </c>
      <c r="G1626" s="138">
        <v>-15.9564</v>
      </c>
      <c r="H1626" s="138">
        <v>-6.8384999999999998</v>
      </c>
      <c r="I1626" s="138">
        <v>11.099299999999999</v>
      </c>
      <c r="J1626" s="138">
        <v>10.217000000000001</v>
      </c>
      <c r="K1626" s="138">
        <v>10.9793</v>
      </c>
      <c r="L1626" s="138">
        <v>6.5957999999999997</v>
      </c>
      <c r="M1626" s="138">
        <v>9.0311000000000003</v>
      </c>
      <c r="N1626" s="138">
        <v>8.9049999999999994</v>
      </c>
      <c r="O1626" s="138">
        <v>11.1448</v>
      </c>
      <c r="P1626" s="138">
        <v>9.4177</v>
      </c>
      <c r="Q1626" s="138">
        <v>10.0503</v>
      </c>
      <c r="R1626" s="138">
        <v>12.266500000000001</v>
      </c>
      <c r="S1626" s="120" t="s">
        <v>2008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34" t="s">
        <v>1344</v>
      </c>
      <c r="B1627" s="134" t="s">
        <v>1356</v>
      </c>
      <c r="C1627" s="134">
        <v>140297</v>
      </c>
      <c r="D1627" s="137">
        <v>44330</v>
      </c>
      <c r="E1627" s="138">
        <v>19.349900000000002</v>
      </c>
      <c r="F1627" s="138">
        <v>-40.8414</v>
      </c>
      <c r="G1627" s="138">
        <v>-16.639700000000001</v>
      </c>
      <c r="H1627" s="138">
        <v>-7.5880999999999998</v>
      </c>
      <c r="I1627" s="138">
        <v>10.3619</v>
      </c>
      <c r="J1627" s="138">
        <v>9.4682999999999993</v>
      </c>
      <c r="K1627" s="138">
        <v>10.2051</v>
      </c>
      <c r="L1627" s="138">
        <v>5.9550000000000001</v>
      </c>
      <c r="M1627" s="138">
        <v>8.42</v>
      </c>
      <c r="N1627" s="138">
        <v>8.3033000000000001</v>
      </c>
      <c r="O1627" s="138">
        <v>10.606199999999999</v>
      </c>
      <c r="P1627" s="138">
        <v>8.8817000000000004</v>
      </c>
      <c r="Q1627" s="138">
        <v>9.5294000000000008</v>
      </c>
      <c r="R1627" s="138">
        <v>11.7028</v>
      </c>
      <c r="S1627" s="120" t="s">
        <v>2008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34" t="s">
        <v>1344</v>
      </c>
      <c r="B1628" s="134" t="s">
        <v>1357</v>
      </c>
      <c r="C1628" s="134">
        <v>100493</v>
      </c>
      <c r="D1628" s="137">
        <v>44330</v>
      </c>
      <c r="E1628" s="138">
        <v>47.580100000000002</v>
      </c>
      <c r="F1628" s="138">
        <v>-7.6296999999999997</v>
      </c>
      <c r="G1628" s="138">
        <v>-1.4574</v>
      </c>
      <c r="H1628" s="138">
        <v>-0.75609999999999999</v>
      </c>
      <c r="I1628" s="138">
        <v>4.4898999999999996</v>
      </c>
      <c r="J1628" s="138">
        <v>9.5851000000000006</v>
      </c>
      <c r="K1628" s="138">
        <v>4.5380000000000003</v>
      </c>
      <c r="L1628" s="138">
        <v>1.4832000000000001</v>
      </c>
      <c r="M1628" s="138">
        <v>2.2143999999999999</v>
      </c>
      <c r="N1628" s="138">
        <v>2.4474999999999998</v>
      </c>
      <c r="O1628" s="138">
        <v>7.8228999999999997</v>
      </c>
      <c r="P1628" s="138">
        <v>6.1750999999999996</v>
      </c>
      <c r="Q1628" s="138">
        <v>8.3515999999999995</v>
      </c>
      <c r="R1628" s="138">
        <v>6.9566999999999997</v>
      </c>
      <c r="S1628" s="120" t="s">
        <v>2008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34" t="s">
        <v>1344</v>
      </c>
      <c r="B1629" s="134" t="s">
        <v>1358</v>
      </c>
      <c r="C1629" s="134">
        <v>118498</v>
      </c>
      <c r="D1629" s="137">
        <v>44330</v>
      </c>
      <c r="E1629" s="138">
        <v>51.101599999999998</v>
      </c>
      <c r="F1629" s="138">
        <v>-7.2111999999999998</v>
      </c>
      <c r="G1629" s="138">
        <v>-1.0237000000000001</v>
      </c>
      <c r="H1629" s="138">
        <v>-0.3367</v>
      </c>
      <c r="I1629" s="138">
        <v>4.907</v>
      </c>
      <c r="J1629" s="138">
        <v>10.006399999999999</v>
      </c>
      <c r="K1629" s="138">
        <v>4.9607999999999999</v>
      </c>
      <c r="L1629" s="138">
        <v>1.9188000000000001</v>
      </c>
      <c r="M1629" s="138">
        <v>2.6638999999999999</v>
      </c>
      <c r="N1629" s="138">
        <v>2.9180999999999999</v>
      </c>
      <c r="O1629" s="138">
        <v>8.4984000000000002</v>
      </c>
      <c r="P1629" s="138">
        <v>6.9843999999999999</v>
      </c>
      <c r="Q1629" s="138">
        <v>8.0043000000000006</v>
      </c>
      <c r="R1629" s="138">
        <v>7.4619999999999997</v>
      </c>
      <c r="S1629" s="120" t="s">
        <v>2008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34" t="s">
        <v>1344</v>
      </c>
      <c r="B1630" s="134" t="s">
        <v>1359</v>
      </c>
      <c r="C1630" s="134">
        <v>101083</v>
      </c>
      <c r="D1630" s="137">
        <v>44330</v>
      </c>
      <c r="E1630" s="138">
        <v>43.753799999999998</v>
      </c>
      <c r="F1630" s="138">
        <v>-6.7129000000000003</v>
      </c>
      <c r="G1630" s="138">
        <v>-1.5014000000000001</v>
      </c>
      <c r="H1630" s="138">
        <v>0.52439999999999998</v>
      </c>
      <c r="I1630" s="138">
        <v>5.8646000000000003</v>
      </c>
      <c r="J1630" s="138">
        <v>6.8685999999999998</v>
      </c>
      <c r="K1630" s="138">
        <v>3.8435999999999999</v>
      </c>
      <c r="L1630" s="138">
        <v>1.1687000000000001</v>
      </c>
      <c r="M1630" s="138">
        <v>3.2671999999999999</v>
      </c>
      <c r="N1630" s="138">
        <v>4.4452999999999996</v>
      </c>
      <c r="O1630" s="138">
        <v>8.1106999999999996</v>
      </c>
      <c r="P1630" s="138">
        <v>7.3251999999999997</v>
      </c>
      <c r="Q1630" s="138">
        <v>7.7327000000000004</v>
      </c>
      <c r="R1630" s="138">
        <v>8.1178000000000008</v>
      </c>
      <c r="S1630" s="120" t="s">
        <v>2008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34" t="s">
        <v>1344</v>
      </c>
      <c r="B1631" s="134" t="s">
        <v>1360</v>
      </c>
      <c r="C1631" s="134">
        <v>119116</v>
      </c>
      <c r="D1631" s="137">
        <v>44330</v>
      </c>
      <c r="E1631" s="138">
        <v>45.2393</v>
      </c>
      <c r="F1631" s="138">
        <v>-6.2910000000000004</v>
      </c>
      <c r="G1631" s="138">
        <v>-1.0757000000000001</v>
      </c>
      <c r="H1631" s="138">
        <v>0.93379999999999996</v>
      </c>
      <c r="I1631" s="138">
        <v>6.2736999999999998</v>
      </c>
      <c r="J1631" s="138">
        <v>7.2542999999999997</v>
      </c>
      <c r="K1631" s="138">
        <v>4.2732999999999999</v>
      </c>
      <c r="L1631" s="138">
        <v>1.6275999999999999</v>
      </c>
      <c r="M1631" s="138">
        <v>3.7347999999999999</v>
      </c>
      <c r="N1631" s="138">
        <v>4.9089999999999998</v>
      </c>
      <c r="O1631" s="138">
        <v>8.5409000000000006</v>
      </c>
      <c r="P1631" s="138">
        <v>7.7622</v>
      </c>
      <c r="Q1631" s="138">
        <v>8.5053999999999998</v>
      </c>
      <c r="R1631" s="138">
        <v>8.5736000000000008</v>
      </c>
      <c r="S1631" s="120" t="s">
        <v>2008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34" t="s">
        <v>1344</v>
      </c>
      <c r="B1632" s="134" t="s">
        <v>1361</v>
      </c>
      <c r="C1632" s="134">
        <v>100369</v>
      </c>
      <c r="D1632" s="137">
        <v>44330</v>
      </c>
      <c r="E1632" s="138">
        <v>78.378500000000003</v>
      </c>
      <c r="F1632" s="138">
        <v>4.5648999999999997</v>
      </c>
      <c r="G1632" s="138">
        <v>7.782</v>
      </c>
      <c r="H1632" s="138">
        <v>6.3611000000000004</v>
      </c>
      <c r="I1632" s="138">
        <v>8.4664000000000001</v>
      </c>
      <c r="J1632" s="138">
        <v>6.6307</v>
      </c>
      <c r="K1632" s="138">
        <v>4.3796999999999997</v>
      </c>
      <c r="L1632" s="138">
        <v>2.8355000000000001</v>
      </c>
      <c r="M1632" s="138">
        <v>4.1737000000000002</v>
      </c>
      <c r="N1632" s="138">
        <v>5.8304</v>
      </c>
      <c r="O1632" s="138">
        <v>9.8209</v>
      </c>
      <c r="P1632" s="138">
        <v>8.9928000000000008</v>
      </c>
      <c r="Q1632" s="138">
        <v>9.9286999999999992</v>
      </c>
      <c r="R1632" s="138">
        <v>10.7157</v>
      </c>
      <c r="S1632" s="120" t="s">
        <v>2008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34" t="s">
        <v>1344</v>
      </c>
      <c r="B1633" s="134" t="s">
        <v>1362</v>
      </c>
      <c r="C1633" s="134">
        <v>120590</v>
      </c>
      <c r="D1633" s="137">
        <v>44330</v>
      </c>
      <c r="E1633" s="138">
        <v>82.550600000000003</v>
      </c>
      <c r="F1633" s="138">
        <v>5.1746999999999996</v>
      </c>
      <c r="G1633" s="138">
        <v>8.3919999999999995</v>
      </c>
      <c r="H1633" s="138">
        <v>6.9701000000000004</v>
      </c>
      <c r="I1633" s="138">
        <v>9.0767000000000007</v>
      </c>
      <c r="J1633" s="138">
        <v>7.2445000000000004</v>
      </c>
      <c r="K1633" s="138">
        <v>4.9965999999999999</v>
      </c>
      <c r="L1633" s="138">
        <v>3.4548000000000001</v>
      </c>
      <c r="M1633" s="138">
        <v>4.8041</v>
      </c>
      <c r="N1633" s="138">
        <v>6.4526000000000003</v>
      </c>
      <c r="O1633" s="138">
        <v>10.3908</v>
      </c>
      <c r="P1633" s="138">
        <v>9.5862999999999996</v>
      </c>
      <c r="Q1633" s="138">
        <v>9.3795000000000002</v>
      </c>
      <c r="R1633" s="138">
        <v>11.2995</v>
      </c>
      <c r="S1633" s="120" t="s">
        <v>2008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34" t="s">
        <v>1344</v>
      </c>
      <c r="B1634" s="134" t="s">
        <v>1363</v>
      </c>
      <c r="C1634" s="134">
        <v>118030</v>
      </c>
      <c r="D1634" s="137">
        <v>44330</v>
      </c>
      <c r="E1634" s="138">
        <v>17.267099999999999</v>
      </c>
      <c r="F1634" s="138">
        <v>-14.468400000000001</v>
      </c>
      <c r="G1634" s="138">
        <v>-5.2119</v>
      </c>
      <c r="H1634" s="138">
        <v>-2.8370000000000002</v>
      </c>
      <c r="I1634" s="138">
        <v>7.7384000000000004</v>
      </c>
      <c r="J1634" s="138">
        <v>10.479699999999999</v>
      </c>
      <c r="K1634" s="138">
        <v>4.8762999999999996</v>
      </c>
      <c r="L1634" s="138">
        <v>2.286</v>
      </c>
      <c r="M1634" s="138">
        <v>3.5710999999999999</v>
      </c>
      <c r="N1634" s="138">
        <v>3.1888000000000001</v>
      </c>
      <c r="O1634" s="138">
        <v>7.7502000000000004</v>
      </c>
      <c r="P1634" s="138">
        <v>5.9345999999999997</v>
      </c>
      <c r="Q1634" s="138">
        <v>6.7187000000000001</v>
      </c>
      <c r="R1634" s="138">
        <v>6.8513999999999999</v>
      </c>
      <c r="S1634" s="120" t="s">
        <v>2008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34" t="s">
        <v>1344</v>
      </c>
      <c r="B1635" s="134" t="s">
        <v>1364</v>
      </c>
      <c r="C1635" s="134">
        <v>118341</v>
      </c>
      <c r="D1635" s="137">
        <v>44330</v>
      </c>
      <c r="E1635" s="138">
        <v>18.273800000000001</v>
      </c>
      <c r="F1635" s="138">
        <v>-13.671900000000001</v>
      </c>
      <c r="G1635" s="138">
        <v>-4.4592000000000001</v>
      </c>
      <c r="H1635" s="138">
        <v>-2.0537000000000001</v>
      </c>
      <c r="I1635" s="138">
        <v>8.5167000000000002</v>
      </c>
      <c r="J1635" s="138">
        <v>11.257999999999999</v>
      </c>
      <c r="K1635" s="138">
        <v>5.6627999999999998</v>
      </c>
      <c r="L1635" s="138">
        <v>3.0573999999999999</v>
      </c>
      <c r="M1635" s="138">
        <v>4.3795000000000002</v>
      </c>
      <c r="N1635" s="138">
        <v>4.0305999999999997</v>
      </c>
      <c r="O1635" s="138">
        <v>8.6033000000000008</v>
      </c>
      <c r="P1635" s="138">
        <v>6.8872999999999998</v>
      </c>
      <c r="Q1635" s="138">
        <v>7.3912000000000004</v>
      </c>
      <c r="R1635" s="138">
        <v>7.7393999999999998</v>
      </c>
      <c r="S1635" s="120" t="s">
        <v>2008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34" t="s">
        <v>1344</v>
      </c>
      <c r="B1636" s="134" t="s">
        <v>1365</v>
      </c>
      <c r="C1636" s="134">
        <v>118464</v>
      </c>
      <c r="D1636" s="137">
        <v>44330</v>
      </c>
      <c r="E1636" s="138">
        <v>29.345300000000002</v>
      </c>
      <c r="F1636" s="138">
        <v>-8.0190999999999999</v>
      </c>
      <c r="G1636" s="138">
        <v>-0.95350000000000001</v>
      </c>
      <c r="H1636" s="138">
        <v>1.2441</v>
      </c>
      <c r="I1636" s="138">
        <v>9.4246999999999996</v>
      </c>
      <c r="J1636" s="138">
        <v>12.1463</v>
      </c>
      <c r="K1636" s="138">
        <v>4.9550999999999998</v>
      </c>
      <c r="L1636" s="138">
        <v>1.8749</v>
      </c>
      <c r="M1636" s="138">
        <v>4.2152000000000003</v>
      </c>
      <c r="N1636" s="138">
        <v>5.9099000000000004</v>
      </c>
      <c r="O1636" s="138">
        <v>12.1236</v>
      </c>
      <c r="P1636" s="138">
        <v>10.1044</v>
      </c>
      <c r="Q1636" s="138">
        <v>10.074400000000001</v>
      </c>
      <c r="R1636" s="138">
        <v>12.2041</v>
      </c>
      <c r="S1636" s="120" t="s">
        <v>2008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34" t="s">
        <v>1344</v>
      </c>
      <c r="B1637" s="134" t="s">
        <v>1366</v>
      </c>
      <c r="C1637" s="134">
        <v>111525</v>
      </c>
      <c r="D1637" s="137">
        <v>44330</v>
      </c>
      <c r="E1637" s="138">
        <v>27.8538</v>
      </c>
      <c r="F1637" s="138">
        <v>-8.6446000000000005</v>
      </c>
      <c r="G1637" s="138">
        <v>-1.6160000000000001</v>
      </c>
      <c r="H1637" s="138">
        <v>0.61780000000000002</v>
      </c>
      <c r="I1637" s="138">
        <v>8.8000000000000007</v>
      </c>
      <c r="J1637" s="138">
        <v>11.515700000000001</v>
      </c>
      <c r="K1637" s="138">
        <v>4.3215000000000003</v>
      </c>
      <c r="L1637" s="138">
        <v>1.2439</v>
      </c>
      <c r="M1637" s="138">
        <v>3.5724999999999998</v>
      </c>
      <c r="N1637" s="138">
        <v>5.2529000000000003</v>
      </c>
      <c r="O1637" s="138">
        <v>11.4588</v>
      </c>
      <c r="P1637" s="138">
        <v>9.4620999999999995</v>
      </c>
      <c r="Q1637" s="138">
        <v>8.5818999999999992</v>
      </c>
      <c r="R1637" s="138">
        <v>11.5343</v>
      </c>
      <c r="S1637" s="120" t="s">
        <v>2008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34" t="s">
        <v>1344</v>
      </c>
      <c r="B1638" s="134" t="s">
        <v>1951</v>
      </c>
      <c r="C1638" s="134">
        <v>148789</v>
      </c>
      <c r="D1638" s="137">
        <v>44330</v>
      </c>
      <c r="E1638" s="138">
        <v>10.1602</v>
      </c>
      <c r="F1638" s="138">
        <v>1.7964</v>
      </c>
      <c r="G1638" s="138">
        <v>0.5988</v>
      </c>
      <c r="H1638" s="138">
        <v>2.5158999999999998</v>
      </c>
      <c r="I1638" s="138">
        <v>9.8651</v>
      </c>
      <c r="J1638" s="138">
        <v>9.2805999999999997</v>
      </c>
      <c r="K1638" s="138"/>
      <c r="L1638" s="138"/>
      <c r="M1638" s="138"/>
      <c r="N1638" s="138"/>
      <c r="O1638" s="138"/>
      <c r="P1638" s="138"/>
      <c r="Q1638" s="138">
        <v>11.2448</v>
      </c>
      <c r="R1638" s="138"/>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34" t="s">
        <v>1344</v>
      </c>
      <c r="B1639" s="134" t="s">
        <v>1952</v>
      </c>
      <c r="C1639" s="134">
        <v>148786</v>
      </c>
      <c r="D1639" s="137">
        <v>44330</v>
      </c>
      <c r="E1639" s="138">
        <v>10.156700000000001</v>
      </c>
      <c r="F1639" s="138">
        <v>1.2579</v>
      </c>
      <c r="G1639" s="138">
        <v>0.23960000000000001</v>
      </c>
      <c r="H1639" s="138">
        <v>2.2599</v>
      </c>
      <c r="I1639" s="138">
        <v>9.6616</v>
      </c>
      <c r="J1639" s="138">
        <v>9.0441000000000003</v>
      </c>
      <c r="K1639" s="138"/>
      <c r="L1639" s="138"/>
      <c r="M1639" s="138"/>
      <c r="N1639" s="138"/>
      <c r="O1639" s="138"/>
      <c r="P1639" s="138"/>
      <c r="Q1639" s="138">
        <v>10.9991</v>
      </c>
      <c r="R1639" s="138"/>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34" t="s">
        <v>1344</v>
      </c>
      <c r="B1640" s="134" t="s">
        <v>1953</v>
      </c>
      <c r="C1640" s="134">
        <v>148792</v>
      </c>
      <c r="D1640" s="137">
        <v>44330</v>
      </c>
      <c r="E1640" s="138">
        <v>10.1595</v>
      </c>
      <c r="F1640" s="138">
        <v>-7.9005000000000001</v>
      </c>
      <c r="G1640" s="138">
        <v>-7.3007999999999997</v>
      </c>
      <c r="H1640" s="138">
        <v>-4.7176</v>
      </c>
      <c r="I1640" s="138">
        <v>7.4890999999999996</v>
      </c>
      <c r="J1640" s="138">
        <v>9.2469999999999999</v>
      </c>
      <c r="K1640" s="138"/>
      <c r="L1640" s="138"/>
      <c r="M1640" s="138"/>
      <c r="N1640" s="138"/>
      <c r="O1640" s="138"/>
      <c r="P1640" s="138"/>
      <c r="Q1640" s="138">
        <v>11.1957</v>
      </c>
      <c r="R1640" s="138"/>
      <c r="S1640" s="120" t="s">
        <v>2005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34" t="s">
        <v>1344</v>
      </c>
      <c r="B1641" s="134" t="s">
        <v>1954</v>
      </c>
      <c r="C1641" s="134">
        <v>148790</v>
      </c>
      <c r="D1641" s="137">
        <v>44330</v>
      </c>
      <c r="E1641" s="138">
        <v>10.155799999999999</v>
      </c>
      <c r="F1641" s="138">
        <v>-8.0829000000000004</v>
      </c>
      <c r="G1641" s="138">
        <v>-7.5427</v>
      </c>
      <c r="H1641" s="138">
        <v>-4.9242999999999997</v>
      </c>
      <c r="I1641" s="138">
        <v>7.2336999999999998</v>
      </c>
      <c r="J1641" s="138">
        <v>8.9992999999999999</v>
      </c>
      <c r="K1641" s="138"/>
      <c r="L1641" s="138"/>
      <c r="M1641" s="138"/>
      <c r="N1641" s="138"/>
      <c r="O1641" s="138"/>
      <c r="P1641" s="138"/>
      <c r="Q1641" s="138">
        <v>10.936</v>
      </c>
      <c r="R1641" s="138"/>
      <c r="S1641" s="120" t="s">
        <v>2005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34" t="s">
        <v>1344</v>
      </c>
      <c r="B1642" s="134" t="s">
        <v>1367</v>
      </c>
      <c r="C1642" s="134">
        <v>107477</v>
      </c>
      <c r="D1642" s="137">
        <v>44330</v>
      </c>
      <c r="E1642" s="138">
        <v>2251.2930000000001</v>
      </c>
      <c r="F1642" s="138">
        <v>-10.9404</v>
      </c>
      <c r="G1642" s="138">
        <v>-3.6009000000000002</v>
      </c>
      <c r="H1642" s="138">
        <v>-0.37540000000000001</v>
      </c>
      <c r="I1642" s="138">
        <v>3.2290000000000001</v>
      </c>
      <c r="J1642" s="138">
        <v>8.9300000000000004E-2</v>
      </c>
      <c r="K1642" s="138">
        <v>3.1084999999999998</v>
      </c>
      <c r="L1642" s="138">
        <v>-0.2591</v>
      </c>
      <c r="M1642" s="138">
        <v>0.88739999999999997</v>
      </c>
      <c r="N1642" s="138">
        <v>2.4847999999999999</v>
      </c>
      <c r="O1642" s="138">
        <v>8.2242999999999995</v>
      </c>
      <c r="P1642" s="138">
        <v>7.4394999999999998</v>
      </c>
      <c r="Q1642" s="138">
        <v>6.3068999999999997</v>
      </c>
      <c r="R1642" s="138">
        <v>7.3277000000000001</v>
      </c>
      <c r="S1642" s="120" t="s">
        <v>2008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34" t="s">
        <v>1344</v>
      </c>
      <c r="B1643" s="134" t="s">
        <v>1368</v>
      </c>
      <c r="C1643" s="134">
        <v>120520</v>
      </c>
      <c r="D1643" s="137">
        <v>44330</v>
      </c>
      <c r="E1643" s="138">
        <v>2412.6567</v>
      </c>
      <c r="F1643" s="138">
        <v>-10.1713</v>
      </c>
      <c r="G1643" s="138">
        <v>-2.8309000000000002</v>
      </c>
      <c r="H1643" s="138">
        <v>0.3947</v>
      </c>
      <c r="I1643" s="138">
        <v>4.0000999999999998</v>
      </c>
      <c r="J1643" s="138">
        <v>0.85960000000000003</v>
      </c>
      <c r="K1643" s="138">
        <v>3.8874</v>
      </c>
      <c r="L1643" s="138">
        <v>0.51229999999999998</v>
      </c>
      <c r="M1643" s="138">
        <v>1.6657</v>
      </c>
      <c r="N1643" s="138">
        <v>3.2892999999999999</v>
      </c>
      <c r="O1643" s="138">
        <v>9.0738000000000003</v>
      </c>
      <c r="P1643" s="138">
        <v>8.2690999999999999</v>
      </c>
      <c r="Q1643" s="138">
        <v>8.2241999999999997</v>
      </c>
      <c r="R1643" s="138">
        <v>8.1882000000000001</v>
      </c>
      <c r="S1643" s="120" t="s">
        <v>2008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34" t="s">
        <v>1344</v>
      </c>
      <c r="B1644" s="134" t="s">
        <v>1955</v>
      </c>
      <c r="C1644" s="134">
        <v>119759</v>
      </c>
      <c r="D1644" s="137">
        <v>44330</v>
      </c>
      <c r="E1644" s="138">
        <v>83.0642</v>
      </c>
      <c r="F1644" s="138">
        <v>-2.8997000000000002</v>
      </c>
      <c r="G1644" s="138">
        <v>3.3552</v>
      </c>
      <c r="H1644" s="138">
        <v>3.5491999999999999</v>
      </c>
      <c r="I1644" s="138">
        <v>10.854699999999999</v>
      </c>
      <c r="J1644" s="138">
        <v>10.1145</v>
      </c>
      <c r="K1644" s="138">
        <v>4.3258999999999999</v>
      </c>
      <c r="L1644" s="138">
        <v>3.8586</v>
      </c>
      <c r="M1644" s="138">
        <v>5.4442000000000004</v>
      </c>
      <c r="N1644" s="138">
        <v>6.17</v>
      </c>
      <c r="O1644" s="138">
        <v>10.952299999999999</v>
      </c>
      <c r="P1644" s="138">
        <v>9.3394999999999992</v>
      </c>
      <c r="Q1644" s="138">
        <v>9.1515000000000004</v>
      </c>
      <c r="R1644" s="138">
        <v>11.0845</v>
      </c>
      <c r="S1644" s="120" t="s">
        <v>2008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34" t="s">
        <v>1344</v>
      </c>
      <c r="B1645" s="134" t="s">
        <v>1369</v>
      </c>
      <c r="C1645" s="134">
        <v>119757</v>
      </c>
      <c r="D1645" s="137">
        <v>44330</v>
      </c>
      <c r="E1645" s="138">
        <v>85.070400000000006</v>
      </c>
      <c r="F1645" s="138">
        <v>-2.8957000000000002</v>
      </c>
      <c r="G1645" s="138">
        <v>3.3475999999999999</v>
      </c>
      <c r="H1645" s="138">
        <v>3.5451999999999999</v>
      </c>
      <c r="I1645" s="138">
        <v>10.854200000000001</v>
      </c>
      <c r="J1645" s="138">
        <v>10.115399999999999</v>
      </c>
      <c r="K1645" s="138">
        <v>4.3263999999999996</v>
      </c>
      <c r="L1645" s="138">
        <v>3.8603999999999998</v>
      </c>
      <c r="M1645" s="138">
        <v>5.4454000000000002</v>
      </c>
      <c r="N1645" s="138">
        <v>6.1708999999999996</v>
      </c>
      <c r="O1645" s="138">
        <v>10.9526</v>
      </c>
      <c r="P1645" s="138">
        <v>9.3436000000000003</v>
      </c>
      <c r="Q1645" s="138">
        <v>9.1913999999999998</v>
      </c>
      <c r="R1645" s="138">
        <v>11.084899999999999</v>
      </c>
      <c r="S1645" s="120" t="s">
        <v>2008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34" t="s">
        <v>1344</v>
      </c>
      <c r="B1646" s="134" t="s">
        <v>1370</v>
      </c>
      <c r="C1646" s="134">
        <v>100265</v>
      </c>
      <c r="D1646" s="137">
        <v>44330</v>
      </c>
      <c r="E1646" s="138">
        <v>76.404399999999995</v>
      </c>
      <c r="F1646" s="138">
        <v>-3.9165000000000001</v>
      </c>
      <c r="G1646" s="138">
        <v>2.3412999999999999</v>
      </c>
      <c r="H1646" s="138">
        <v>2.54</v>
      </c>
      <c r="I1646" s="138">
        <v>9.8439999999999994</v>
      </c>
      <c r="J1646" s="138">
        <v>9.0963999999999992</v>
      </c>
      <c r="K1646" s="138">
        <v>3.3140000000000001</v>
      </c>
      <c r="L1646" s="138">
        <v>2.8233999999999999</v>
      </c>
      <c r="M1646" s="138">
        <v>4.3852000000000002</v>
      </c>
      <c r="N1646" s="138">
        <v>5.0938999999999997</v>
      </c>
      <c r="O1646" s="138">
        <v>9.8186999999999998</v>
      </c>
      <c r="P1646" s="138">
        <v>8.2390000000000008</v>
      </c>
      <c r="Q1646" s="138">
        <v>9.5076000000000001</v>
      </c>
      <c r="R1646" s="138">
        <v>9.9556000000000004</v>
      </c>
      <c r="S1646" s="120" t="s">
        <v>2008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34" t="s">
        <v>1344</v>
      </c>
      <c r="B1647" s="134" t="s">
        <v>1371</v>
      </c>
      <c r="C1647" s="134">
        <v>119425</v>
      </c>
      <c r="D1647" s="137">
        <v>44330</v>
      </c>
      <c r="E1647" s="138">
        <v>58.851300000000002</v>
      </c>
      <c r="F1647" s="138">
        <v>-13.944000000000001</v>
      </c>
      <c r="G1647" s="138">
        <v>-5.6205999999999996</v>
      </c>
      <c r="H1647" s="138">
        <v>-1.3198000000000001</v>
      </c>
      <c r="I1647" s="138">
        <v>6.4794999999999998</v>
      </c>
      <c r="J1647" s="138">
        <v>6.9554999999999998</v>
      </c>
      <c r="K1647" s="138">
        <v>3.7818000000000001</v>
      </c>
      <c r="L1647" s="138">
        <v>1.0250999999999999</v>
      </c>
      <c r="M1647" s="138">
        <v>3.8296999999999999</v>
      </c>
      <c r="N1647" s="138">
        <v>5.6784999999999997</v>
      </c>
      <c r="O1647" s="138">
        <v>9.5139999999999993</v>
      </c>
      <c r="P1647" s="138">
        <v>8.7272999999999996</v>
      </c>
      <c r="Q1647" s="138">
        <v>9.9452999999999996</v>
      </c>
      <c r="R1647" s="138">
        <v>9.7819000000000003</v>
      </c>
      <c r="S1647" s="120" t="s">
        <v>2008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34" t="s">
        <v>1344</v>
      </c>
      <c r="B1648" s="134" t="s">
        <v>1372</v>
      </c>
      <c r="C1648" s="134">
        <v>112429</v>
      </c>
      <c r="D1648" s="137">
        <v>44330</v>
      </c>
      <c r="E1648" s="138">
        <v>53.950699999999998</v>
      </c>
      <c r="F1648" s="138">
        <v>-15.141999999999999</v>
      </c>
      <c r="G1648" s="138">
        <v>-6.8292999999999999</v>
      </c>
      <c r="H1648" s="138">
        <v>-2.5116999999999998</v>
      </c>
      <c r="I1648" s="138">
        <v>5.2779999999999996</v>
      </c>
      <c r="J1648" s="138">
        <v>5.7477</v>
      </c>
      <c r="K1648" s="138">
        <v>2.5520999999999998</v>
      </c>
      <c r="L1648" s="138">
        <v>-0.1716</v>
      </c>
      <c r="M1648" s="138">
        <v>2.6276999999999999</v>
      </c>
      <c r="N1648" s="138">
        <v>4.4435000000000002</v>
      </c>
      <c r="O1648" s="138">
        <v>8.1692</v>
      </c>
      <c r="P1648" s="138">
        <v>7.3013000000000003</v>
      </c>
      <c r="Q1648" s="138">
        <v>8.2995000000000001</v>
      </c>
      <c r="R1648" s="138">
        <v>8.4639000000000006</v>
      </c>
      <c r="S1648" s="120" t="s">
        <v>2008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34" t="s">
        <v>1344</v>
      </c>
      <c r="B1649" s="134" t="s">
        <v>1373</v>
      </c>
      <c r="C1649" s="134">
        <v>120282</v>
      </c>
      <c r="D1649" s="137">
        <v>44330</v>
      </c>
      <c r="E1649" s="138">
        <v>51.807099999999998</v>
      </c>
      <c r="F1649" s="138">
        <v>-16.9636</v>
      </c>
      <c r="G1649" s="138">
        <v>-3.3574000000000002</v>
      </c>
      <c r="H1649" s="138">
        <v>-1.1371</v>
      </c>
      <c r="I1649" s="138">
        <v>8.0211000000000006</v>
      </c>
      <c r="J1649" s="138">
        <v>10.458299999999999</v>
      </c>
      <c r="K1649" s="138">
        <v>6.8868</v>
      </c>
      <c r="L1649" s="138">
        <v>3.0181</v>
      </c>
      <c r="M1649" s="138">
        <v>4.7534999999999998</v>
      </c>
      <c r="N1649" s="138">
        <v>5.7580999999999998</v>
      </c>
      <c r="O1649" s="138">
        <v>10.8087</v>
      </c>
      <c r="P1649" s="138">
        <v>9.0406999999999993</v>
      </c>
      <c r="Q1649" s="138">
        <v>8.5116999999999994</v>
      </c>
      <c r="R1649" s="138">
        <v>10.8287</v>
      </c>
      <c r="S1649" s="120" t="s">
        <v>2008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34" t="s">
        <v>1344</v>
      </c>
      <c r="B1650" s="134" t="s">
        <v>1374</v>
      </c>
      <c r="C1650" s="134">
        <v>100317</v>
      </c>
      <c r="D1650" s="137">
        <v>44330</v>
      </c>
      <c r="E1650" s="138">
        <v>48.445900000000002</v>
      </c>
      <c r="F1650" s="138">
        <v>-17.650600000000001</v>
      </c>
      <c r="G1650" s="138">
        <v>-4.0670999999999999</v>
      </c>
      <c r="H1650" s="138">
        <v>-1.8613999999999999</v>
      </c>
      <c r="I1650" s="138">
        <v>7.3015999999999996</v>
      </c>
      <c r="J1650" s="138">
        <v>9.7332000000000001</v>
      </c>
      <c r="K1650" s="138">
        <v>6.1559999999999997</v>
      </c>
      <c r="L1650" s="138">
        <v>2.2894000000000001</v>
      </c>
      <c r="M1650" s="138">
        <v>4.0119999999999996</v>
      </c>
      <c r="N1650" s="138">
        <v>4.9740000000000002</v>
      </c>
      <c r="O1650" s="138">
        <v>9.9405000000000001</v>
      </c>
      <c r="P1650" s="138">
        <v>8.1138999999999992</v>
      </c>
      <c r="Q1650" s="138">
        <v>7.6254999999999997</v>
      </c>
      <c r="R1650" s="138">
        <v>10.0366</v>
      </c>
      <c r="S1650" s="120" t="s">
        <v>2008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34" t="s">
        <v>1344</v>
      </c>
      <c r="B1651" s="134" t="s">
        <v>1956</v>
      </c>
      <c r="C1651" s="134"/>
      <c r="D1651" s="137"/>
      <c r="E1651" s="138"/>
      <c r="F1651" s="138"/>
      <c r="G1651" s="138"/>
      <c r="H1651" s="138"/>
      <c r="I1651" s="138"/>
      <c r="J1651" s="138"/>
      <c r="K1651" s="138"/>
      <c r="L1651" s="138"/>
      <c r="M1651" s="138"/>
      <c r="N1651" s="138"/>
      <c r="O1651" s="138"/>
      <c r="P1651" s="138"/>
      <c r="Q1651" s="138"/>
      <c r="R1651" s="138"/>
      <c r="S1651" s="120" t="s">
        <v>2005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34" t="s">
        <v>1344</v>
      </c>
      <c r="B1652" s="134" t="s">
        <v>1375</v>
      </c>
      <c r="C1652" s="134">
        <v>109720</v>
      </c>
      <c r="D1652" s="137">
        <v>44330</v>
      </c>
      <c r="E1652" s="138">
        <v>30.338699999999999</v>
      </c>
      <c r="F1652" s="138">
        <v>-5.4724000000000004</v>
      </c>
      <c r="G1652" s="138">
        <v>-2.085</v>
      </c>
      <c r="H1652" s="138">
        <v>0.27500000000000002</v>
      </c>
      <c r="I1652" s="138">
        <v>7.4546000000000001</v>
      </c>
      <c r="J1652" s="138">
        <v>7.7140000000000004</v>
      </c>
      <c r="K1652" s="138">
        <v>4.5716999999999999</v>
      </c>
      <c r="L1652" s="138">
        <v>1.282</v>
      </c>
      <c r="M1652" s="138">
        <v>2.7930000000000001</v>
      </c>
      <c r="N1652" s="138">
        <v>4.1635999999999997</v>
      </c>
      <c r="O1652" s="138">
        <v>10.320399999999999</v>
      </c>
      <c r="P1652" s="138">
        <v>9.2933000000000003</v>
      </c>
      <c r="Q1652" s="138">
        <v>9.1065000000000005</v>
      </c>
      <c r="R1652" s="138">
        <v>10.072699999999999</v>
      </c>
      <c r="S1652" s="120" t="s">
        <v>2008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34" t="s">
        <v>1344</v>
      </c>
      <c r="B1653" s="134" t="s">
        <v>1957</v>
      </c>
      <c r="C1653" s="134">
        <v>118672</v>
      </c>
      <c r="D1653" s="137">
        <v>44330</v>
      </c>
      <c r="E1653" s="138">
        <v>33.011299999999999</v>
      </c>
      <c r="F1653" s="138">
        <v>-4.5321999999999996</v>
      </c>
      <c r="G1653" s="138">
        <v>-1.1424000000000001</v>
      </c>
      <c r="H1653" s="138">
        <v>1.2481</v>
      </c>
      <c r="I1653" s="138">
        <v>8.4223999999999997</v>
      </c>
      <c r="J1653" s="138">
        <v>8.69</v>
      </c>
      <c r="K1653" s="138">
        <v>5.5519999999999996</v>
      </c>
      <c r="L1653" s="138">
        <v>2.2595999999999998</v>
      </c>
      <c r="M1653" s="138">
        <v>3.7862</v>
      </c>
      <c r="N1653" s="138">
        <v>5.1787999999999998</v>
      </c>
      <c r="O1653" s="138">
        <v>11.3453</v>
      </c>
      <c r="P1653" s="138">
        <v>10.399100000000001</v>
      </c>
      <c r="Q1653" s="138">
        <v>10.436500000000001</v>
      </c>
      <c r="R1653" s="138">
        <v>11.1099</v>
      </c>
      <c r="S1653" s="120" t="s">
        <v>2008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34" t="s">
        <v>1344</v>
      </c>
      <c r="B1654" s="134" t="s">
        <v>1376</v>
      </c>
      <c r="C1654" s="134">
        <v>118673</v>
      </c>
      <c r="D1654" s="137">
        <v>44330</v>
      </c>
      <c r="E1654" s="138">
        <v>33.100499999999997</v>
      </c>
      <c r="F1654" s="138">
        <v>-4.5199999999999996</v>
      </c>
      <c r="G1654" s="138">
        <v>-1.1394</v>
      </c>
      <c r="H1654" s="138">
        <v>1.2447999999999999</v>
      </c>
      <c r="I1654" s="138">
        <v>8.4234000000000009</v>
      </c>
      <c r="J1654" s="138">
        <v>8.6874000000000002</v>
      </c>
      <c r="K1654" s="138">
        <v>5.5517000000000003</v>
      </c>
      <c r="L1654" s="138">
        <v>2.2597</v>
      </c>
      <c r="M1654" s="138">
        <v>3.7864</v>
      </c>
      <c r="N1654" s="138">
        <v>5.1791</v>
      </c>
      <c r="O1654" s="138">
        <v>11.3474</v>
      </c>
      <c r="P1654" s="138">
        <v>10.3813</v>
      </c>
      <c r="Q1654" s="138">
        <v>10.817399999999999</v>
      </c>
      <c r="R1654" s="138">
        <v>11.111000000000001</v>
      </c>
      <c r="S1654" s="120" t="s">
        <v>2008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34" t="s">
        <v>1344</v>
      </c>
      <c r="B1655" s="134" t="s">
        <v>1377</v>
      </c>
      <c r="C1655" s="134">
        <v>138470</v>
      </c>
      <c r="D1655" s="137">
        <v>44330</v>
      </c>
      <c r="E1655" s="138">
        <v>24.116099999999999</v>
      </c>
      <c r="F1655" s="138">
        <v>-3.6316999999999999</v>
      </c>
      <c r="G1655" s="138">
        <v>3.3811</v>
      </c>
      <c r="H1655" s="138">
        <v>3.1802999999999999</v>
      </c>
      <c r="I1655" s="138">
        <v>9.1455000000000002</v>
      </c>
      <c r="J1655" s="138">
        <v>9.0770999999999997</v>
      </c>
      <c r="K1655" s="138">
        <v>5.6878000000000002</v>
      </c>
      <c r="L1655" s="138">
        <v>2.4146000000000001</v>
      </c>
      <c r="M1655" s="138">
        <v>4.2289000000000003</v>
      </c>
      <c r="N1655" s="138">
        <v>4.6997</v>
      </c>
      <c r="O1655" s="138">
        <v>8.6257999999999999</v>
      </c>
      <c r="P1655" s="138">
        <v>7.7209000000000003</v>
      </c>
      <c r="Q1655" s="138">
        <v>7.2641</v>
      </c>
      <c r="R1655" s="138">
        <v>8.7050000000000001</v>
      </c>
      <c r="S1655" s="120" t="s">
        <v>2008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34" t="s">
        <v>1344</v>
      </c>
      <c r="B1656" s="134" t="s">
        <v>1378</v>
      </c>
      <c r="C1656" s="134">
        <v>138472</v>
      </c>
      <c r="D1656" s="137">
        <v>44330</v>
      </c>
      <c r="E1656" s="138">
        <v>25.004300000000001</v>
      </c>
      <c r="F1656" s="138">
        <v>-2.4083000000000001</v>
      </c>
      <c r="G1656" s="138">
        <v>4.5755999999999997</v>
      </c>
      <c r="H1656" s="138">
        <v>4.3411999999999997</v>
      </c>
      <c r="I1656" s="138">
        <v>10.311</v>
      </c>
      <c r="J1656" s="138">
        <v>10.2409</v>
      </c>
      <c r="K1656" s="138">
        <v>6.8606999999999996</v>
      </c>
      <c r="L1656" s="138">
        <v>3.6080999999999999</v>
      </c>
      <c r="M1656" s="138">
        <v>5.5007999999999999</v>
      </c>
      <c r="N1656" s="138">
        <v>5.8826999999999998</v>
      </c>
      <c r="O1656" s="138">
        <v>9.4305000000000003</v>
      </c>
      <c r="P1656" s="138">
        <v>8.33</v>
      </c>
      <c r="Q1656" s="138">
        <v>8.4496000000000002</v>
      </c>
      <c r="R1656" s="138">
        <v>9.5782000000000007</v>
      </c>
      <c r="S1656" s="120" t="s">
        <v>2008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34" t="s">
        <v>1344</v>
      </c>
      <c r="B1657" s="134" t="s">
        <v>1379</v>
      </c>
      <c r="C1657" s="134">
        <v>119707</v>
      </c>
      <c r="D1657" s="137">
        <v>44330</v>
      </c>
      <c r="E1657" s="138">
        <v>52.736499999999999</v>
      </c>
      <c r="F1657" s="138">
        <v>-6.9199999999999998E-2</v>
      </c>
      <c r="G1657" s="138">
        <v>2.2612999999999999</v>
      </c>
      <c r="H1657" s="138">
        <v>2.5918000000000001</v>
      </c>
      <c r="I1657" s="138">
        <v>5.3948</v>
      </c>
      <c r="J1657" s="138">
        <v>4.4577</v>
      </c>
      <c r="K1657" s="138">
        <v>6.3869999999999996</v>
      </c>
      <c r="L1657" s="138">
        <v>3.2021000000000002</v>
      </c>
      <c r="M1657" s="138">
        <v>4.7972999999999999</v>
      </c>
      <c r="N1657" s="138">
        <v>5.8849</v>
      </c>
      <c r="O1657" s="138">
        <v>10.862399999999999</v>
      </c>
      <c r="P1657" s="138">
        <v>9.8582000000000001</v>
      </c>
      <c r="Q1657" s="138">
        <v>10.3558</v>
      </c>
      <c r="R1657" s="138">
        <v>11.7562</v>
      </c>
      <c r="S1657" s="120" t="s">
        <v>2008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34" t="s">
        <v>1344</v>
      </c>
      <c r="B1658" s="134" t="s">
        <v>1380</v>
      </c>
      <c r="C1658" s="134">
        <v>101001</v>
      </c>
      <c r="D1658" s="137">
        <v>44330</v>
      </c>
      <c r="E1658" s="138">
        <v>50.790399999999998</v>
      </c>
      <c r="F1658" s="138">
        <v>-0.53900000000000003</v>
      </c>
      <c r="G1658" s="138">
        <v>1.7728999999999999</v>
      </c>
      <c r="H1658" s="138">
        <v>2.1156999999999999</v>
      </c>
      <c r="I1658" s="138">
        <v>4.9165000000000001</v>
      </c>
      <c r="J1658" s="138">
        <v>3.9752999999999998</v>
      </c>
      <c r="K1658" s="138">
        <v>5.9009999999999998</v>
      </c>
      <c r="L1658" s="138">
        <v>2.7044000000000001</v>
      </c>
      <c r="M1658" s="138">
        <v>4.2952000000000004</v>
      </c>
      <c r="N1658" s="138">
        <v>5.3815</v>
      </c>
      <c r="O1658" s="138">
        <v>10.314500000000001</v>
      </c>
      <c r="P1658" s="138">
        <v>9.2867999999999995</v>
      </c>
      <c r="Q1658" s="138">
        <v>8.2910000000000004</v>
      </c>
      <c r="R1658" s="138">
        <v>11.240500000000001</v>
      </c>
      <c r="S1658" s="120" t="s">
        <v>2008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34" t="s">
        <v>1344</v>
      </c>
      <c r="B1659" s="134" t="s">
        <v>1381</v>
      </c>
      <c r="C1659" s="134">
        <v>119953</v>
      </c>
      <c r="D1659" s="137">
        <v>44330</v>
      </c>
      <c r="E1659" s="138">
        <v>66.642300000000006</v>
      </c>
      <c r="F1659" s="138">
        <v>-13.9557</v>
      </c>
      <c r="G1659" s="138">
        <v>-6.5871000000000004</v>
      </c>
      <c r="H1659" s="138">
        <v>-1.0404</v>
      </c>
      <c r="I1659" s="138">
        <v>10.7399</v>
      </c>
      <c r="J1659" s="138">
        <v>10.5631</v>
      </c>
      <c r="K1659" s="138">
        <v>3.1714000000000002</v>
      </c>
      <c r="L1659" s="138">
        <v>0.68640000000000001</v>
      </c>
      <c r="M1659" s="138">
        <v>2.2231999999999998</v>
      </c>
      <c r="N1659" s="138">
        <v>3.8361999999999998</v>
      </c>
      <c r="O1659" s="138">
        <v>9.4243000000000006</v>
      </c>
      <c r="P1659" s="138">
        <v>8.1236999999999995</v>
      </c>
      <c r="Q1659" s="138">
        <v>8.9498999999999995</v>
      </c>
      <c r="R1659" s="138">
        <v>8.8930000000000007</v>
      </c>
      <c r="S1659" s="120" t="s">
        <v>2008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34" t="s">
        <v>1344</v>
      </c>
      <c r="B1660" s="134" t="s">
        <v>1382</v>
      </c>
      <c r="C1660" s="134">
        <v>101042</v>
      </c>
      <c r="D1660" s="137">
        <v>44330</v>
      </c>
      <c r="E1660" s="138">
        <v>61.919600000000003</v>
      </c>
      <c r="F1660" s="138">
        <v>-14.6073</v>
      </c>
      <c r="G1660" s="138">
        <v>-7.2657999999999996</v>
      </c>
      <c r="H1660" s="138">
        <v>-1.7089000000000001</v>
      </c>
      <c r="I1660" s="138">
        <v>10.0725</v>
      </c>
      <c r="J1660" s="138">
        <v>9.8849</v>
      </c>
      <c r="K1660" s="138">
        <v>2.1785999999999999</v>
      </c>
      <c r="L1660" s="138">
        <v>-0.23549999999999999</v>
      </c>
      <c r="M1660" s="138">
        <v>1.3653</v>
      </c>
      <c r="N1660" s="138">
        <v>2.9942000000000002</v>
      </c>
      <c r="O1660" s="138">
        <v>8.5202000000000009</v>
      </c>
      <c r="P1660" s="138">
        <v>7.1471999999999998</v>
      </c>
      <c r="Q1660" s="138">
        <v>8.7622999999999998</v>
      </c>
      <c r="R1660" s="138">
        <v>8.0888000000000009</v>
      </c>
      <c r="S1660" s="120" t="s">
        <v>2008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34" t="s">
        <v>1344</v>
      </c>
      <c r="B1661" s="134" t="s">
        <v>1383</v>
      </c>
      <c r="C1661" s="134">
        <v>120792</v>
      </c>
      <c r="D1661" s="137">
        <v>44330</v>
      </c>
      <c r="E1661" s="138">
        <v>50.649500000000003</v>
      </c>
      <c r="F1661" s="138">
        <v>-21.234100000000002</v>
      </c>
      <c r="G1661" s="138">
        <v>-4.5622999999999996</v>
      </c>
      <c r="H1661" s="138">
        <v>-2.7780999999999998</v>
      </c>
      <c r="I1661" s="138">
        <v>3.8921000000000001</v>
      </c>
      <c r="J1661" s="138">
        <v>5.7420999999999998</v>
      </c>
      <c r="K1661" s="138">
        <v>3.827</v>
      </c>
      <c r="L1661" s="138">
        <v>1.6950000000000001</v>
      </c>
      <c r="M1661" s="138">
        <v>3.0184000000000002</v>
      </c>
      <c r="N1661" s="138">
        <v>3.9049</v>
      </c>
      <c r="O1661" s="138">
        <v>9.5350000000000001</v>
      </c>
      <c r="P1661" s="138">
        <v>9.4117999999999995</v>
      </c>
      <c r="Q1661" s="138">
        <v>9.4237000000000002</v>
      </c>
      <c r="R1661" s="138">
        <v>9.9564000000000004</v>
      </c>
      <c r="S1661" s="120" t="s">
        <v>2008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34" t="s">
        <v>1344</v>
      </c>
      <c r="B1662" s="134" t="s">
        <v>1384</v>
      </c>
      <c r="C1662" s="134">
        <v>102510</v>
      </c>
      <c r="D1662" s="137">
        <v>44330</v>
      </c>
      <c r="E1662" s="138">
        <v>49.467599999999997</v>
      </c>
      <c r="F1662" s="138">
        <v>-21.52</v>
      </c>
      <c r="G1662" s="138">
        <v>-4.8433000000000002</v>
      </c>
      <c r="H1662" s="138">
        <v>-3.0550000000000002</v>
      </c>
      <c r="I1662" s="138">
        <v>3.6152000000000002</v>
      </c>
      <c r="J1662" s="138">
        <v>5.4607999999999999</v>
      </c>
      <c r="K1662" s="138">
        <v>3.5246</v>
      </c>
      <c r="L1662" s="138">
        <v>1.3936999999999999</v>
      </c>
      <c r="M1662" s="138">
        <v>2.7124000000000001</v>
      </c>
      <c r="N1662" s="138">
        <v>3.5992000000000002</v>
      </c>
      <c r="O1662" s="138">
        <v>9.2248000000000001</v>
      </c>
      <c r="P1662" s="138">
        <v>9.1097000000000001</v>
      </c>
      <c r="Q1662" s="138">
        <v>8.6255000000000006</v>
      </c>
      <c r="R1662" s="138">
        <v>9.6300000000000008</v>
      </c>
      <c r="S1662" s="120" t="s">
        <v>2008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39" t="s">
        <v>27</v>
      </c>
      <c r="B1663" s="134"/>
      <c r="C1663" s="134"/>
      <c r="D1663" s="134"/>
      <c r="E1663" s="134"/>
      <c r="F1663" s="140">
        <v>-8.8777489361702102</v>
      </c>
      <c r="G1663" s="140">
        <v>-1.6707404255319143</v>
      </c>
      <c r="H1663" s="140">
        <v>0.41527021276595749</v>
      </c>
      <c r="I1663" s="140">
        <v>7.8704531914893616</v>
      </c>
      <c r="J1663" s="140">
        <v>8.1024765957446814</v>
      </c>
      <c r="K1663" s="140">
        <v>4.976623255813954</v>
      </c>
      <c r="L1663" s="140">
        <v>2.2332604651162797</v>
      </c>
      <c r="M1663" s="140">
        <v>4.0043232558139543</v>
      </c>
      <c r="N1663" s="140">
        <v>4.9814697674418591</v>
      </c>
      <c r="O1663" s="140">
        <v>9.8394651162790705</v>
      </c>
      <c r="P1663" s="140">
        <v>8.5818395348837182</v>
      </c>
      <c r="Q1663" s="140">
        <v>8.9896170212765956</v>
      </c>
      <c r="R1663" s="140">
        <v>9.9451674418604643</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39" t="s">
        <v>408</v>
      </c>
      <c r="B1664" s="134"/>
      <c r="C1664" s="134"/>
      <c r="D1664" s="134"/>
      <c r="E1664" s="134"/>
      <c r="F1664" s="140">
        <v>-6.2910000000000004</v>
      </c>
      <c r="G1664" s="140">
        <v>-1.1394</v>
      </c>
      <c r="H1664" s="140">
        <v>0.93379999999999996</v>
      </c>
      <c r="I1664" s="140">
        <v>8.0211000000000006</v>
      </c>
      <c r="J1664" s="140">
        <v>8.9992999999999999</v>
      </c>
      <c r="K1664" s="140">
        <v>4.5716999999999999</v>
      </c>
      <c r="L1664" s="140">
        <v>2.286</v>
      </c>
      <c r="M1664" s="140">
        <v>4.0088999999999997</v>
      </c>
      <c r="N1664" s="140">
        <v>5.0938999999999997</v>
      </c>
      <c r="O1664" s="140">
        <v>9.8209</v>
      </c>
      <c r="P1664" s="140">
        <v>8.8316999999999997</v>
      </c>
      <c r="Q1664" s="140">
        <v>8.9658999999999995</v>
      </c>
      <c r="R1664" s="140">
        <v>10.0366</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8"/>
      <c r="C1665" s="128"/>
      <c r="D1665" s="128"/>
      <c r="E1665" s="128"/>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36" t="s">
        <v>1385</v>
      </c>
      <c r="B1666" s="136"/>
      <c r="C1666" s="136"/>
      <c r="D1666" s="136"/>
      <c r="E1666" s="136"/>
      <c r="F1666" s="136"/>
      <c r="G1666" s="136"/>
      <c r="H1666" s="136"/>
      <c r="I1666" s="136"/>
      <c r="J1666" s="136"/>
      <c r="K1666" s="136"/>
      <c r="L1666" s="136"/>
      <c r="M1666" s="136"/>
      <c r="N1666" s="136"/>
      <c r="O1666" s="136"/>
      <c r="P1666" s="136"/>
      <c r="Q1666" s="136"/>
      <c r="R1666" s="136"/>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34" t="s">
        <v>1386</v>
      </c>
      <c r="B1667" s="134" t="s">
        <v>1387</v>
      </c>
      <c r="C1667" s="134">
        <v>101844</v>
      </c>
      <c r="D1667" s="137">
        <v>44330</v>
      </c>
      <c r="E1667" s="138">
        <v>36.901899999999998</v>
      </c>
      <c r="F1667" s="138">
        <v>-1.8297000000000001</v>
      </c>
      <c r="G1667" s="138">
        <v>0.49459999999999998</v>
      </c>
      <c r="H1667" s="138">
        <v>2.7993000000000001</v>
      </c>
      <c r="I1667" s="138">
        <v>5.4728000000000003</v>
      </c>
      <c r="J1667" s="138">
        <v>6.8722000000000003</v>
      </c>
      <c r="K1667" s="138">
        <v>6.4587000000000003</v>
      </c>
      <c r="L1667" s="138">
        <v>4.0778999999999996</v>
      </c>
      <c r="M1667" s="138">
        <v>6.6856</v>
      </c>
      <c r="N1667" s="138">
        <v>10.0908</v>
      </c>
      <c r="O1667" s="138">
        <v>8.5992999999999995</v>
      </c>
      <c r="P1667" s="138">
        <v>7.9969000000000001</v>
      </c>
      <c r="Q1667" s="138">
        <v>7.5114999999999998</v>
      </c>
      <c r="R1667" s="138">
        <v>9.0089000000000006</v>
      </c>
      <c r="S1667" s="120" t="s">
        <v>2007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34" t="s">
        <v>1386</v>
      </c>
      <c r="B1668" s="134" t="s">
        <v>1388</v>
      </c>
      <c r="C1668" s="134">
        <v>119498</v>
      </c>
      <c r="D1668" s="137">
        <v>44330</v>
      </c>
      <c r="E1668" s="138">
        <v>38.845100000000002</v>
      </c>
      <c r="F1668" s="138">
        <v>-1.1745000000000001</v>
      </c>
      <c r="G1668" s="138">
        <v>1.1902999999999999</v>
      </c>
      <c r="H1668" s="138">
        <v>3.5057999999999998</v>
      </c>
      <c r="I1668" s="138">
        <v>6.1825999999999999</v>
      </c>
      <c r="J1668" s="138">
        <v>7.5876999999999999</v>
      </c>
      <c r="K1668" s="138">
        <v>7.1571999999999996</v>
      </c>
      <c r="L1668" s="138">
        <v>4.8026999999999997</v>
      </c>
      <c r="M1668" s="138">
        <v>7.4355000000000002</v>
      </c>
      <c r="N1668" s="138">
        <v>10.8735</v>
      </c>
      <c r="O1668" s="138">
        <v>9.3591999999999995</v>
      </c>
      <c r="P1668" s="138">
        <v>8.7360000000000007</v>
      </c>
      <c r="Q1668" s="138">
        <v>9.4783000000000008</v>
      </c>
      <c r="R1668" s="138">
        <v>9.7790999999999997</v>
      </c>
      <c r="S1668" s="120" t="s">
        <v>2007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34" t="s">
        <v>1386</v>
      </c>
      <c r="B1669" s="134" t="s">
        <v>1389</v>
      </c>
      <c r="C1669" s="134">
        <v>120510</v>
      </c>
      <c r="D1669" s="137">
        <v>44330</v>
      </c>
      <c r="E1669" s="138">
        <v>25.640999999999998</v>
      </c>
      <c r="F1669" s="138">
        <v>1.0677000000000001</v>
      </c>
      <c r="G1669" s="138">
        <v>0</v>
      </c>
      <c r="H1669" s="138">
        <v>5.0888999999999998</v>
      </c>
      <c r="I1669" s="138">
        <v>5.8391999999999999</v>
      </c>
      <c r="J1669" s="138">
        <v>7.5948000000000002</v>
      </c>
      <c r="K1669" s="138">
        <v>5.9934000000000003</v>
      </c>
      <c r="L1669" s="138">
        <v>4.2891000000000004</v>
      </c>
      <c r="M1669" s="138">
        <v>5.7377000000000002</v>
      </c>
      <c r="N1669" s="138">
        <v>8.2030999999999992</v>
      </c>
      <c r="O1669" s="138">
        <v>9.2715999999999994</v>
      </c>
      <c r="P1669" s="138">
        <v>8.5905000000000005</v>
      </c>
      <c r="Q1669" s="138">
        <v>8.9384999999999994</v>
      </c>
      <c r="R1669" s="138">
        <v>9.6212999999999997</v>
      </c>
      <c r="S1669" s="120" t="s">
        <v>2005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34" t="s">
        <v>1386</v>
      </c>
      <c r="B1670" s="134" t="s">
        <v>1390</v>
      </c>
      <c r="C1670" s="134">
        <v>112354</v>
      </c>
      <c r="D1670" s="137">
        <v>44330</v>
      </c>
      <c r="E1670" s="138">
        <v>24.098099999999999</v>
      </c>
      <c r="F1670" s="138">
        <v>0.37869999999999998</v>
      </c>
      <c r="G1670" s="138">
        <v>-0.70679999999999998</v>
      </c>
      <c r="H1670" s="138">
        <v>4.3745000000000003</v>
      </c>
      <c r="I1670" s="138">
        <v>5.1490999999999998</v>
      </c>
      <c r="J1670" s="138">
        <v>6.8903999999999996</v>
      </c>
      <c r="K1670" s="138">
        <v>5.3159000000000001</v>
      </c>
      <c r="L1670" s="138">
        <v>3.5874999999999999</v>
      </c>
      <c r="M1670" s="138">
        <v>5.0148000000000001</v>
      </c>
      <c r="N1670" s="138">
        <v>7.4565999999999999</v>
      </c>
      <c r="O1670" s="138">
        <v>8.5502000000000002</v>
      </c>
      <c r="P1670" s="138">
        <v>7.86</v>
      </c>
      <c r="Q1670" s="138">
        <v>8.0832999999999995</v>
      </c>
      <c r="R1670" s="138">
        <v>8.8925000000000001</v>
      </c>
      <c r="S1670" s="120" t="s">
        <v>2005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34" t="s">
        <v>1386</v>
      </c>
      <c r="B1671" s="134" t="s">
        <v>1391</v>
      </c>
      <c r="C1671" s="134">
        <v>113036</v>
      </c>
      <c r="D1671" s="137">
        <v>44330</v>
      </c>
      <c r="E1671" s="138">
        <v>23.043600000000001</v>
      </c>
      <c r="F1671" s="138">
        <v>4.3569000000000004</v>
      </c>
      <c r="G1671" s="138">
        <v>1.7425999999999999</v>
      </c>
      <c r="H1671" s="138">
        <v>2.2410999999999999</v>
      </c>
      <c r="I1671" s="138">
        <v>5.5216000000000003</v>
      </c>
      <c r="J1671" s="138">
        <v>4.9763999999999999</v>
      </c>
      <c r="K1671" s="138">
        <v>6.3082000000000003</v>
      </c>
      <c r="L1671" s="138">
        <v>3.9146999999999998</v>
      </c>
      <c r="M1671" s="138">
        <v>4.8396999999999997</v>
      </c>
      <c r="N1671" s="138">
        <v>7.0385999999999997</v>
      </c>
      <c r="O1671" s="138">
        <v>7.4969000000000001</v>
      </c>
      <c r="P1671" s="138">
        <v>7.7370000000000001</v>
      </c>
      <c r="Q1671" s="138">
        <v>7.9752999999999998</v>
      </c>
      <c r="R1671" s="138">
        <v>7.4344000000000001</v>
      </c>
      <c r="S1671" s="120" t="s">
        <v>2007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34" t="s">
        <v>1386</v>
      </c>
      <c r="B1672" s="134" t="s">
        <v>1392</v>
      </c>
      <c r="C1672" s="134">
        <v>119400</v>
      </c>
      <c r="D1672" s="137">
        <v>44330</v>
      </c>
      <c r="E1672" s="138">
        <v>24.3188</v>
      </c>
      <c r="F1672" s="138">
        <v>5.1795999999999998</v>
      </c>
      <c r="G1672" s="138">
        <v>2.5520999999999998</v>
      </c>
      <c r="H1672" s="138">
        <v>3.0465</v>
      </c>
      <c r="I1672" s="138">
        <v>6.319</v>
      </c>
      <c r="J1672" s="138">
        <v>5.7793999999999999</v>
      </c>
      <c r="K1672" s="138">
        <v>7.1173000000000002</v>
      </c>
      <c r="L1672" s="138">
        <v>4.7088999999999999</v>
      </c>
      <c r="M1672" s="138">
        <v>5.6368</v>
      </c>
      <c r="N1672" s="138">
        <v>7.8506</v>
      </c>
      <c r="O1672" s="138">
        <v>8.2538</v>
      </c>
      <c r="P1672" s="138">
        <v>8.5023</v>
      </c>
      <c r="Q1672" s="138">
        <v>8.8181999999999992</v>
      </c>
      <c r="R1672" s="138">
        <v>8.2108000000000008</v>
      </c>
      <c r="S1672" s="120" t="s">
        <v>2007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34" t="s">
        <v>1386</v>
      </c>
      <c r="B1673" s="134" t="s">
        <v>1393</v>
      </c>
      <c r="C1673" s="134">
        <v>117953</v>
      </c>
      <c r="D1673" s="137">
        <v>44330</v>
      </c>
      <c r="E1673" s="138">
        <v>24.7439</v>
      </c>
      <c r="F1673" s="138">
        <v>3.7623000000000002</v>
      </c>
      <c r="G1673" s="138">
        <v>10.7286</v>
      </c>
      <c r="H1673" s="138">
        <v>4.0491999999999999</v>
      </c>
      <c r="I1673" s="138">
        <v>5.9138000000000002</v>
      </c>
      <c r="J1673" s="138">
        <v>8.0403000000000002</v>
      </c>
      <c r="K1673" s="138">
        <v>6.5704000000000002</v>
      </c>
      <c r="L1673" s="138">
        <v>3.5030999999999999</v>
      </c>
      <c r="M1673" s="138">
        <v>5.4246999999999996</v>
      </c>
      <c r="N1673" s="138">
        <v>7.6551999999999998</v>
      </c>
      <c r="O1673" s="138">
        <v>7.6134000000000004</v>
      </c>
      <c r="P1673" s="138">
        <v>7.3413000000000004</v>
      </c>
      <c r="Q1673" s="138">
        <v>5.5830000000000002</v>
      </c>
      <c r="R1673" s="138">
        <v>7.718</v>
      </c>
      <c r="S1673" s="120" t="s">
        <v>2007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34" t="s">
        <v>1386</v>
      </c>
      <c r="B1674" s="134" t="s">
        <v>1394</v>
      </c>
      <c r="C1674" s="134">
        <v>120131</v>
      </c>
      <c r="D1674" s="137">
        <v>44330</v>
      </c>
      <c r="E1674" s="138">
        <v>26.048200000000001</v>
      </c>
      <c r="F1674" s="138">
        <v>4.415</v>
      </c>
      <c r="G1674" s="138">
        <v>11.407500000000001</v>
      </c>
      <c r="H1674" s="138">
        <v>4.7285000000000004</v>
      </c>
      <c r="I1674" s="138">
        <v>6.6125999999999996</v>
      </c>
      <c r="J1674" s="138">
        <v>8.7454999999999998</v>
      </c>
      <c r="K1674" s="138">
        <v>7.2855999999999996</v>
      </c>
      <c r="L1674" s="138">
        <v>4.2183000000000002</v>
      </c>
      <c r="M1674" s="138">
        <v>6.1523000000000003</v>
      </c>
      <c r="N1674" s="138">
        <v>8.3841999999999999</v>
      </c>
      <c r="O1674" s="138">
        <v>8.4814000000000007</v>
      </c>
      <c r="P1674" s="138">
        <v>8.0184999999999995</v>
      </c>
      <c r="Q1674" s="138">
        <v>8.5114999999999998</v>
      </c>
      <c r="R1674" s="138">
        <v>8.5306999999999995</v>
      </c>
      <c r="S1674" s="120" t="s">
        <v>2007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34" t="s">
        <v>1386</v>
      </c>
      <c r="B1675" s="134" t="s">
        <v>1395</v>
      </c>
      <c r="C1675" s="134">
        <v>119382</v>
      </c>
      <c r="D1675" s="137">
        <v>44330</v>
      </c>
      <c r="E1675" s="138">
        <v>18.3887</v>
      </c>
      <c r="F1675" s="138">
        <v>6.4532999999999996</v>
      </c>
      <c r="G1675" s="138">
        <v>5.1630000000000003</v>
      </c>
      <c r="H1675" s="138">
        <v>3.2629999999999999</v>
      </c>
      <c r="I1675" s="138">
        <v>3.1797</v>
      </c>
      <c r="J1675" s="138">
        <v>6.5128000000000004</v>
      </c>
      <c r="K1675" s="138">
        <v>5.867</v>
      </c>
      <c r="L1675" s="138">
        <v>4.2794999999999996</v>
      </c>
      <c r="M1675" s="138">
        <v>5.2885999999999997</v>
      </c>
      <c r="N1675" s="138">
        <v>6.1985000000000001</v>
      </c>
      <c r="O1675" s="138">
        <v>-2.6787999999999998</v>
      </c>
      <c r="P1675" s="138">
        <v>1.5499000000000001</v>
      </c>
      <c r="Q1675" s="138">
        <v>4.6807999999999996</v>
      </c>
      <c r="R1675" s="138">
        <v>-6.5766</v>
      </c>
      <c r="S1675" s="120" t="s">
        <v>2007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34" t="s">
        <v>1386</v>
      </c>
      <c r="B1676" s="134" t="s">
        <v>1396</v>
      </c>
      <c r="C1676" s="134">
        <v>111585</v>
      </c>
      <c r="D1676" s="137">
        <v>44330</v>
      </c>
      <c r="E1676" s="138">
        <v>17.2254</v>
      </c>
      <c r="F1676" s="138">
        <v>6.1471</v>
      </c>
      <c r="G1676" s="138">
        <v>4.8756000000000004</v>
      </c>
      <c r="H1676" s="138">
        <v>2.9984999999999999</v>
      </c>
      <c r="I1676" s="138">
        <v>2.8637000000000001</v>
      </c>
      <c r="J1676" s="138">
        <v>6.0510999999999999</v>
      </c>
      <c r="K1676" s="138">
        <v>5.3277000000000001</v>
      </c>
      <c r="L1676" s="138">
        <v>3.7176</v>
      </c>
      <c r="M1676" s="138">
        <v>4.7176999999999998</v>
      </c>
      <c r="N1676" s="138">
        <v>5.6157000000000004</v>
      </c>
      <c r="O1676" s="138">
        <v>-3.2155999999999998</v>
      </c>
      <c r="P1676" s="138">
        <v>0.87290000000000001</v>
      </c>
      <c r="Q1676" s="138">
        <v>4.4790000000000001</v>
      </c>
      <c r="R1676" s="138">
        <v>-7.0921000000000003</v>
      </c>
      <c r="S1676" s="120" t="s">
        <v>2007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34" t="s">
        <v>1386</v>
      </c>
      <c r="B1677" s="134" t="s">
        <v>1397</v>
      </c>
      <c r="C1677" s="134">
        <v>118320</v>
      </c>
      <c r="D1677" s="137">
        <v>44330</v>
      </c>
      <c r="E1677" s="138">
        <v>21.734300000000001</v>
      </c>
      <c r="F1677" s="138">
        <v>-0.50380000000000003</v>
      </c>
      <c r="G1677" s="138">
        <v>-2.2947000000000002</v>
      </c>
      <c r="H1677" s="138">
        <v>2.1600999999999999</v>
      </c>
      <c r="I1677" s="138">
        <v>4.5180999999999996</v>
      </c>
      <c r="J1677" s="138">
        <v>6.1894</v>
      </c>
      <c r="K1677" s="138">
        <v>5.9671000000000003</v>
      </c>
      <c r="L1677" s="138">
        <v>3.7879</v>
      </c>
      <c r="M1677" s="138">
        <v>4.9027000000000003</v>
      </c>
      <c r="N1677" s="138">
        <v>7.2827000000000002</v>
      </c>
      <c r="O1677" s="138">
        <v>8.2912999999999997</v>
      </c>
      <c r="P1677" s="138">
        <v>8.2295999999999996</v>
      </c>
      <c r="Q1677" s="138">
        <v>7.9108999999999998</v>
      </c>
      <c r="R1677" s="138">
        <v>8.4381000000000004</v>
      </c>
      <c r="S1677" s="120" t="s">
        <v>2007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34" t="s">
        <v>1386</v>
      </c>
      <c r="B1678" s="134" t="s">
        <v>1398</v>
      </c>
      <c r="C1678" s="134">
        <v>115077</v>
      </c>
      <c r="D1678" s="137">
        <v>44330</v>
      </c>
      <c r="E1678" s="138">
        <v>20.4267</v>
      </c>
      <c r="F1678" s="138">
        <v>-1.1614</v>
      </c>
      <c r="G1678" s="138">
        <v>-2.9178999999999999</v>
      </c>
      <c r="H1678" s="138">
        <v>1.5321</v>
      </c>
      <c r="I1678" s="138">
        <v>3.8603000000000001</v>
      </c>
      <c r="J1678" s="138">
        <v>5.5381999999999998</v>
      </c>
      <c r="K1678" s="138">
        <v>5.3102</v>
      </c>
      <c r="L1678" s="138">
        <v>3.1452</v>
      </c>
      <c r="M1678" s="138">
        <v>4.2512999999999996</v>
      </c>
      <c r="N1678" s="138">
        <v>6.6050000000000004</v>
      </c>
      <c r="O1678" s="138">
        <v>7.5484999999999998</v>
      </c>
      <c r="P1678" s="138">
        <v>7.4242999999999997</v>
      </c>
      <c r="Q1678" s="138">
        <v>7.3578999999999999</v>
      </c>
      <c r="R1678" s="138">
        <v>7.7214999999999998</v>
      </c>
      <c r="S1678" s="120" t="s">
        <v>2007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34" t="s">
        <v>1386</v>
      </c>
      <c r="B1679" s="134" t="s">
        <v>1399</v>
      </c>
      <c r="C1679" s="134">
        <v>119226</v>
      </c>
      <c r="D1679" s="137">
        <v>44330</v>
      </c>
      <c r="E1679" s="138">
        <v>39.192300000000003</v>
      </c>
      <c r="F1679" s="138">
        <v>-0.27939999999999998</v>
      </c>
      <c r="G1679" s="138">
        <v>0.52780000000000005</v>
      </c>
      <c r="H1679" s="138">
        <v>2.2627000000000002</v>
      </c>
      <c r="I1679" s="138">
        <v>4.9720000000000004</v>
      </c>
      <c r="J1679" s="138">
        <v>7.3491</v>
      </c>
      <c r="K1679" s="138">
        <v>6.3151000000000002</v>
      </c>
      <c r="L1679" s="138">
        <v>3.6858</v>
      </c>
      <c r="M1679" s="138">
        <v>5.1336000000000004</v>
      </c>
      <c r="N1679" s="138">
        <v>7.0058999999999996</v>
      </c>
      <c r="O1679" s="138">
        <v>8.7521000000000004</v>
      </c>
      <c r="P1679" s="138">
        <v>8.0894999999999992</v>
      </c>
      <c r="Q1679" s="138">
        <v>8.6555</v>
      </c>
      <c r="R1679" s="138">
        <v>8.9634999999999998</v>
      </c>
      <c r="S1679" s="120" t="s">
        <v>2007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34" t="s">
        <v>1386</v>
      </c>
      <c r="B1680" s="134" t="s">
        <v>1400</v>
      </c>
      <c r="C1680" s="134">
        <v>101304</v>
      </c>
      <c r="D1680" s="137">
        <v>44330</v>
      </c>
      <c r="E1680" s="138">
        <v>37.000300000000003</v>
      </c>
      <c r="F1680" s="138">
        <v>-0.88780000000000003</v>
      </c>
      <c r="G1680" s="138">
        <v>-9.8599999999999993E-2</v>
      </c>
      <c r="H1680" s="138">
        <v>1.6352</v>
      </c>
      <c r="I1680" s="138">
        <v>4.3407</v>
      </c>
      <c r="J1680" s="138">
        <v>6.7072000000000003</v>
      </c>
      <c r="K1680" s="138">
        <v>5.6559999999999997</v>
      </c>
      <c r="L1680" s="138">
        <v>3.0154999999999998</v>
      </c>
      <c r="M1680" s="138">
        <v>4.4683999999999999</v>
      </c>
      <c r="N1680" s="138">
        <v>6.3250999999999999</v>
      </c>
      <c r="O1680" s="138">
        <v>7.9958999999999998</v>
      </c>
      <c r="P1680" s="138">
        <v>7.2706999999999997</v>
      </c>
      <c r="Q1680" s="138">
        <v>7.2508999999999997</v>
      </c>
      <c r="R1680" s="138">
        <v>8.2370000000000001</v>
      </c>
      <c r="S1680" s="120" t="s">
        <v>2007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34" t="s">
        <v>1386</v>
      </c>
      <c r="B1681" s="134" t="s">
        <v>1401</v>
      </c>
      <c r="C1681" s="134">
        <v>140251</v>
      </c>
      <c r="D1681" s="137"/>
      <c r="E1681" s="138"/>
      <c r="F1681" s="138"/>
      <c r="G1681" s="138"/>
      <c r="H1681" s="138"/>
      <c r="I1681" s="138"/>
      <c r="J1681" s="138"/>
      <c r="K1681" s="138"/>
      <c r="L1681" s="138"/>
      <c r="M1681" s="138"/>
      <c r="N1681" s="138"/>
      <c r="O1681" s="138"/>
      <c r="P1681" s="138"/>
      <c r="Q1681" s="138"/>
      <c r="R1681" s="138"/>
      <c r="S1681" s="120" t="s">
        <v>2006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34" t="s">
        <v>1386</v>
      </c>
      <c r="B1682" s="134" t="s">
        <v>1402</v>
      </c>
      <c r="C1682" s="134">
        <v>140244</v>
      </c>
      <c r="D1682" s="137"/>
      <c r="E1682" s="138"/>
      <c r="F1682" s="138"/>
      <c r="G1682" s="138"/>
      <c r="H1682" s="138"/>
      <c r="I1682" s="138"/>
      <c r="J1682" s="138"/>
      <c r="K1682" s="138"/>
      <c r="L1682" s="138"/>
      <c r="M1682" s="138"/>
      <c r="N1682" s="138"/>
      <c r="O1682" s="138"/>
      <c r="P1682" s="138"/>
      <c r="Q1682" s="138"/>
      <c r="R1682" s="138"/>
      <c r="S1682" s="120" t="s">
        <v>2006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34" t="s">
        <v>1386</v>
      </c>
      <c r="B1683" s="134" t="s">
        <v>1403</v>
      </c>
      <c r="C1683" s="134">
        <v>148002</v>
      </c>
      <c r="D1683" s="137"/>
      <c r="E1683" s="138"/>
      <c r="F1683" s="138"/>
      <c r="G1683" s="138"/>
      <c r="H1683" s="138"/>
      <c r="I1683" s="138"/>
      <c r="J1683" s="138"/>
      <c r="K1683" s="138"/>
      <c r="L1683" s="138"/>
      <c r="M1683" s="138"/>
      <c r="N1683" s="138"/>
      <c r="O1683" s="138"/>
      <c r="P1683" s="138"/>
      <c r="Q1683" s="138"/>
      <c r="R1683" s="138"/>
      <c r="S1683" s="120" t="s">
        <v>2007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34" t="s">
        <v>1386</v>
      </c>
      <c r="B1684" s="134" t="s">
        <v>1404</v>
      </c>
      <c r="C1684" s="134">
        <v>148010</v>
      </c>
      <c r="D1684" s="137"/>
      <c r="E1684" s="138"/>
      <c r="F1684" s="138"/>
      <c r="G1684" s="138"/>
      <c r="H1684" s="138"/>
      <c r="I1684" s="138"/>
      <c r="J1684" s="138"/>
      <c r="K1684" s="138"/>
      <c r="L1684" s="138"/>
      <c r="M1684" s="138"/>
      <c r="N1684" s="138"/>
      <c r="O1684" s="138"/>
      <c r="P1684" s="138"/>
      <c r="Q1684" s="138"/>
      <c r="R1684" s="138"/>
      <c r="S1684" s="120" t="s">
        <v>2007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34" t="s">
        <v>1386</v>
      </c>
      <c r="B1685" s="134" t="s">
        <v>1405</v>
      </c>
      <c r="C1685" s="134">
        <v>148015</v>
      </c>
      <c r="D1685" s="137"/>
      <c r="E1685" s="138"/>
      <c r="F1685" s="138"/>
      <c r="G1685" s="138"/>
      <c r="H1685" s="138"/>
      <c r="I1685" s="138"/>
      <c r="J1685" s="138"/>
      <c r="K1685" s="138"/>
      <c r="L1685" s="138"/>
      <c r="M1685" s="138"/>
      <c r="N1685" s="138"/>
      <c r="O1685" s="138"/>
      <c r="P1685" s="138"/>
      <c r="Q1685" s="138"/>
      <c r="R1685" s="138"/>
      <c r="S1685" s="120" t="s">
        <v>2007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34" t="s">
        <v>1386</v>
      </c>
      <c r="B1686" s="134" t="s">
        <v>1406</v>
      </c>
      <c r="C1686" s="134">
        <v>148318</v>
      </c>
      <c r="D1686" s="137"/>
      <c r="E1686" s="138"/>
      <c r="F1686" s="138"/>
      <c r="G1686" s="138"/>
      <c r="H1686" s="138"/>
      <c r="I1686" s="138"/>
      <c r="J1686" s="138"/>
      <c r="K1686" s="138"/>
      <c r="L1686" s="138"/>
      <c r="M1686" s="138"/>
      <c r="N1686" s="138"/>
      <c r="O1686" s="138"/>
      <c r="P1686" s="138"/>
      <c r="Q1686" s="138"/>
      <c r="R1686" s="138"/>
      <c r="S1686" s="120" t="s">
        <v>2007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34" t="s">
        <v>1386</v>
      </c>
      <c r="B1687" s="134" t="s">
        <v>1407</v>
      </c>
      <c r="C1687" s="134">
        <v>148313</v>
      </c>
      <c r="D1687" s="137"/>
      <c r="E1687" s="138"/>
      <c r="F1687" s="138"/>
      <c r="G1687" s="138"/>
      <c r="H1687" s="138"/>
      <c r="I1687" s="138"/>
      <c r="J1687" s="138"/>
      <c r="K1687" s="138"/>
      <c r="L1687" s="138"/>
      <c r="M1687" s="138"/>
      <c r="N1687" s="138"/>
      <c r="O1687" s="138"/>
      <c r="P1687" s="138"/>
      <c r="Q1687" s="138"/>
      <c r="R1687" s="138"/>
      <c r="S1687" s="120" t="s">
        <v>2007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34" t="s">
        <v>1386</v>
      </c>
      <c r="B1688" s="134" t="s">
        <v>1408</v>
      </c>
      <c r="C1688" s="134">
        <v>101232</v>
      </c>
      <c r="D1688" s="137">
        <v>44330</v>
      </c>
      <c r="E1688" s="138">
        <v>4102.1901606425699</v>
      </c>
      <c r="F1688" s="138">
        <v>8.5904000000000007</v>
      </c>
      <c r="G1688" s="138">
        <v>7.1139999999999999</v>
      </c>
      <c r="H1688" s="138">
        <v>13.2905</v>
      </c>
      <c r="I1688" s="138">
        <v>12.972899999999999</v>
      </c>
      <c r="J1688" s="138">
        <v>18.237300000000001</v>
      </c>
      <c r="K1688" s="138">
        <v>18.703499999999998</v>
      </c>
      <c r="L1688" s="138">
        <v>19.558</v>
      </c>
      <c r="M1688" s="138">
        <v>12.8285</v>
      </c>
      <c r="N1688" s="138">
        <v>9.7255000000000003</v>
      </c>
      <c r="O1688" s="138">
        <v>3.6021999999999998</v>
      </c>
      <c r="P1688" s="138">
        <v>5.7281000000000004</v>
      </c>
      <c r="Q1688" s="138">
        <v>7.5892999999999997</v>
      </c>
      <c r="R1688" s="138">
        <v>1.0883</v>
      </c>
      <c r="S1688" s="120" t="s">
        <v>2007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34" t="s">
        <v>1386</v>
      </c>
      <c r="B1689" s="134" t="s">
        <v>1409</v>
      </c>
      <c r="C1689" s="134">
        <v>118565</v>
      </c>
      <c r="D1689" s="137">
        <v>44330</v>
      </c>
      <c r="E1689" s="138">
        <v>4349.9513999999999</v>
      </c>
      <c r="F1689" s="138">
        <v>8.59</v>
      </c>
      <c r="G1689" s="138">
        <v>7.1138000000000003</v>
      </c>
      <c r="H1689" s="138">
        <v>13.2903</v>
      </c>
      <c r="I1689" s="138">
        <v>12.9718</v>
      </c>
      <c r="J1689" s="138">
        <v>18.2364</v>
      </c>
      <c r="K1689" s="138">
        <v>18.759499999999999</v>
      </c>
      <c r="L1689" s="138">
        <v>19.999400000000001</v>
      </c>
      <c r="M1689" s="138">
        <v>13.3972</v>
      </c>
      <c r="N1689" s="138">
        <v>10.3598</v>
      </c>
      <c r="O1689" s="138">
        <v>4.3265000000000002</v>
      </c>
      <c r="P1689" s="138">
        <v>6.4579000000000004</v>
      </c>
      <c r="Q1689" s="138">
        <v>7.891</v>
      </c>
      <c r="R1689" s="138">
        <v>1.7546999999999999</v>
      </c>
      <c r="S1689" s="120" t="s">
        <v>2007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34" t="s">
        <v>1386</v>
      </c>
      <c r="B1690" s="134" t="s">
        <v>1410</v>
      </c>
      <c r="C1690" s="134">
        <v>113047</v>
      </c>
      <c r="D1690" s="137">
        <v>44330</v>
      </c>
      <c r="E1690" s="138">
        <v>24.8093</v>
      </c>
      <c r="F1690" s="138">
        <v>2.5013999999999998</v>
      </c>
      <c r="G1690" s="138">
        <v>0.29430000000000001</v>
      </c>
      <c r="H1690" s="138">
        <v>3.7858999999999998</v>
      </c>
      <c r="I1690" s="138">
        <v>5.8771000000000004</v>
      </c>
      <c r="J1690" s="138">
        <v>6.9196999999999997</v>
      </c>
      <c r="K1690" s="138">
        <v>6.1890999999999998</v>
      </c>
      <c r="L1690" s="138">
        <v>4.0693999999999999</v>
      </c>
      <c r="M1690" s="138">
        <v>5.4962</v>
      </c>
      <c r="N1690" s="138">
        <v>8.4517000000000007</v>
      </c>
      <c r="O1690" s="138">
        <v>8.9032</v>
      </c>
      <c r="P1690" s="138">
        <v>8.2231000000000005</v>
      </c>
      <c r="Q1690" s="138">
        <v>8.6990999999999996</v>
      </c>
      <c r="R1690" s="138">
        <v>9.3351000000000006</v>
      </c>
      <c r="S1690" s="120" t="s">
        <v>2007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34" t="s">
        <v>1386</v>
      </c>
      <c r="B1691" s="134" t="s">
        <v>1411</v>
      </c>
      <c r="C1691" s="134">
        <v>119016</v>
      </c>
      <c r="D1691" s="137">
        <v>44330</v>
      </c>
      <c r="E1691" s="138">
        <v>25.207999999999998</v>
      </c>
      <c r="F1691" s="138">
        <v>2.9687999999999999</v>
      </c>
      <c r="G1691" s="138">
        <v>0.8206</v>
      </c>
      <c r="H1691" s="138">
        <v>4.306</v>
      </c>
      <c r="I1691" s="138">
        <v>6.3865999999999996</v>
      </c>
      <c r="J1691" s="138">
        <v>7.4326999999999996</v>
      </c>
      <c r="K1691" s="138">
        <v>6.6989999999999998</v>
      </c>
      <c r="L1691" s="138">
        <v>4.5922999999999998</v>
      </c>
      <c r="M1691" s="138">
        <v>6.0292000000000003</v>
      </c>
      <c r="N1691" s="138">
        <v>8.9712999999999994</v>
      </c>
      <c r="O1691" s="138">
        <v>9.1944999999999997</v>
      </c>
      <c r="P1691" s="138">
        <v>8.4618000000000002</v>
      </c>
      <c r="Q1691" s="138">
        <v>8.7960999999999991</v>
      </c>
      <c r="R1691" s="138">
        <v>9.6918000000000006</v>
      </c>
      <c r="S1691" s="120" t="s">
        <v>2007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34" t="s">
        <v>1386</v>
      </c>
      <c r="B1692" s="134" t="s">
        <v>1412</v>
      </c>
      <c r="C1692" s="134">
        <v>101599</v>
      </c>
      <c r="D1692" s="137">
        <v>44330</v>
      </c>
      <c r="E1692" s="138">
        <v>31.3323</v>
      </c>
      <c r="F1692" s="138">
        <v>0.11650000000000001</v>
      </c>
      <c r="G1692" s="138">
        <v>1.0873999999999999</v>
      </c>
      <c r="H1692" s="138">
        <v>1.6814</v>
      </c>
      <c r="I1692" s="138">
        <v>5.1441999999999997</v>
      </c>
      <c r="J1692" s="138">
        <v>7.3681999999999999</v>
      </c>
      <c r="K1692" s="138">
        <v>6.49</v>
      </c>
      <c r="L1692" s="138">
        <v>3.3879000000000001</v>
      </c>
      <c r="M1692" s="138">
        <v>4.0631000000000004</v>
      </c>
      <c r="N1692" s="138">
        <v>14.273899999999999</v>
      </c>
      <c r="O1692" s="138">
        <v>3.3658999999999999</v>
      </c>
      <c r="P1692" s="138">
        <v>4.5273000000000003</v>
      </c>
      <c r="Q1692" s="138">
        <v>6.3898000000000001</v>
      </c>
      <c r="R1692" s="138">
        <v>1.5858000000000001</v>
      </c>
      <c r="S1692" s="120" t="s">
        <v>2007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34" t="s">
        <v>1386</v>
      </c>
      <c r="B1693" s="134" t="s">
        <v>1413</v>
      </c>
      <c r="C1693" s="134">
        <v>120062</v>
      </c>
      <c r="D1693" s="137">
        <v>44330</v>
      </c>
      <c r="E1693" s="138">
        <v>33.835099999999997</v>
      </c>
      <c r="F1693" s="138">
        <v>1.1867000000000001</v>
      </c>
      <c r="G1693" s="138">
        <v>2.1219000000000001</v>
      </c>
      <c r="H1693" s="138">
        <v>2.7446000000000002</v>
      </c>
      <c r="I1693" s="138">
        <v>6.2176999999999998</v>
      </c>
      <c r="J1693" s="138">
        <v>8.4427000000000003</v>
      </c>
      <c r="K1693" s="138">
        <v>7.5940000000000003</v>
      </c>
      <c r="L1693" s="138">
        <v>4.4626000000000001</v>
      </c>
      <c r="M1693" s="138">
        <v>5.1360999999999999</v>
      </c>
      <c r="N1693" s="138">
        <v>15.463200000000001</v>
      </c>
      <c r="O1693" s="138">
        <v>4.3815999999999997</v>
      </c>
      <c r="P1693" s="138">
        <v>5.5354999999999999</v>
      </c>
      <c r="Q1693" s="138">
        <v>6.9709000000000003</v>
      </c>
      <c r="R1693" s="138">
        <v>2.5988000000000002</v>
      </c>
      <c r="S1693" s="120" t="s">
        <v>2007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34" t="s">
        <v>1386</v>
      </c>
      <c r="B1694" s="134" t="s">
        <v>1414</v>
      </c>
      <c r="C1694" s="134">
        <v>101758</v>
      </c>
      <c r="D1694" s="137">
        <v>44330</v>
      </c>
      <c r="E1694" s="138">
        <v>46.281799999999997</v>
      </c>
      <c r="F1694" s="138">
        <v>-0.39429999999999998</v>
      </c>
      <c r="G1694" s="138">
        <v>0.3155</v>
      </c>
      <c r="H1694" s="138">
        <v>5.5377000000000001</v>
      </c>
      <c r="I1694" s="138">
        <v>7.1965000000000003</v>
      </c>
      <c r="J1694" s="138">
        <v>7.1597</v>
      </c>
      <c r="K1694" s="138">
        <v>5.8453999999999997</v>
      </c>
      <c r="L1694" s="138">
        <v>4.3407</v>
      </c>
      <c r="M1694" s="138">
        <v>5.6176000000000004</v>
      </c>
      <c r="N1694" s="138">
        <v>8.3890999999999991</v>
      </c>
      <c r="O1694" s="138">
        <v>8.6677999999999997</v>
      </c>
      <c r="P1694" s="138">
        <v>8.0991</v>
      </c>
      <c r="Q1694" s="138">
        <v>8.1462000000000003</v>
      </c>
      <c r="R1694" s="138">
        <v>9.1789000000000005</v>
      </c>
      <c r="S1694" s="120" t="s">
        <v>2007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34" t="s">
        <v>1386</v>
      </c>
      <c r="B1695" s="134" t="s">
        <v>1415</v>
      </c>
      <c r="C1695" s="134">
        <v>120754</v>
      </c>
      <c r="D1695" s="137">
        <v>44330</v>
      </c>
      <c r="E1695" s="138">
        <v>49.107599999999998</v>
      </c>
      <c r="F1695" s="138">
        <v>0.37159999999999999</v>
      </c>
      <c r="G1695" s="138">
        <v>1.0653999999999999</v>
      </c>
      <c r="H1695" s="138">
        <v>6.3041</v>
      </c>
      <c r="I1695" s="138">
        <v>7.9612999999999996</v>
      </c>
      <c r="J1695" s="138">
        <v>7.9240000000000004</v>
      </c>
      <c r="K1695" s="138">
        <v>6.6162999999999998</v>
      </c>
      <c r="L1695" s="138">
        <v>5.1178999999999997</v>
      </c>
      <c r="M1695" s="138">
        <v>6.4112999999999998</v>
      </c>
      <c r="N1695" s="138">
        <v>9.2136999999999993</v>
      </c>
      <c r="O1695" s="138">
        <v>9.5056999999999992</v>
      </c>
      <c r="P1695" s="138">
        <v>8.9574999999999996</v>
      </c>
      <c r="Q1695" s="138">
        <v>9.2394999999999996</v>
      </c>
      <c r="R1695" s="138">
        <v>10.004099999999999</v>
      </c>
      <c r="S1695" s="120" t="s">
        <v>2007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34" t="s">
        <v>1386</v>
      </c>
      <c r="B1696" s="134" t="s">
        <v>1416</v>
      </c>
      <c r="C1696" s="134">
        <v>115005</v>
      </c>
      <c r="D1696" s="137">
        <v>44330</v>
      </c>
      <c r="E1696" s="138">
        <v>20.135300000000001</v>
      </c>
      <c r="F1696" s="138">
        <v>0.18129999999999999</v>
      </c>
      <c r="G1696" s="138">
        <v>6.0400000000000002E-2</v>
      </c>
      <c r="H1696" s="138">
        <v>1.4505999999999999</v>
      </c>
      <c r="I1696" s="138">
        <v>7.7008999999999999</v>
      </c>
      <c r="J1696" s="138">
        <v>7.5153999999999996</v>
      </c>
      <c r="K1696" s="138">
        <v>5.9001999999999999</v>
      </c>
      <c r="L1696" s="138">
        <v>4.0388999999999999</v>
      </c>
      <c r="M1696" s="138">
        <v>5.0303000000000004</v>
      </c>
      <c r="N1696" s="138">
        <v>8.4298000000000002</v>
      </c>
      <c r="O1696" s="138">
        <v>5.1186999999999996</v>
      </c>
      <c r="P1696" s="138">
        <v>5.5843999999999996</v>
      </c>
      <c r="Q1696" s="138">
        <v>7.1383000000000001</v>
      </c>
      <c r="R1696" s="138">
        <v>4.1711999999999998</v>
      </c>
      <c r="S1696" s="120" t="s">
        <v>2007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34" t="s">
        <v>1386</v>
      </c>
      <c r="B1697" s="134" t="s">
        <v>1417</v>
      </c>
      <c r="C1697" s="134">
        <v>118349</v>
      </c>
      <c r="D1697" s="137">
        <v>44330</v>
      </c>
      <c r="E1697" s="138">
        <v>21.563700000000001</v>
      </c>
      <c r="F1697" s="138">
        <v>0.59250000000000003</v>
      </c>
      <c r="G1697" s="138">
        <v>0.45140000000000002</v>
      </c>
      <c r="H1697" s="138">
        <v>1.8626</v>
      </c>
      <c r="I1697" s="138">
        <v>8.1379999999999999</v>
      </c>
      <c r="J1697" s="138">
        <v>7.9577</v>
      </c>
      <c r="K1697" s="138">
        <v>6.3219000000000003</v>
      </c>
      <c r="L1697" s="138">
        <v>4.4336000000000002</v>
      </c>
      <c r="M1697" s="138">
        <v>5.4515000000000002</v>
      </c>
      <c r="N1697" s="138">
        <v>8.9257000000000009</v>
      </c>
      <c r="O1697" s="138">
        <v>5.8943000000000003</v>
      </c>
      <c r="P1697" s="138">
        <v>6.5338000000000003</v>
      </c>
      <c r="Q1697" s="138">
        <v>7.5258000000000003</v>
      </c>
      <c r="R1697" s="138">
        <v>4.7545000000000002</v>
      </c>
      <c r="S1697" s="120" t="s">
        <v>2007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34" t="s">
        <v>1386</v>
      </c>
      <c r="B1698" s="134" t="s">
        <v>1418</v>
      </c>
      <c r="C1698" s="134">
        <v>118407</v>
      </c>
      <c r="D1698" s="137">
        <v>44330</v>
      </c>
      <c r="E1698" s="138">
        <v>47.280900000000003</v>
      </c>
      <c r="F1698" s="138">
        <v>-1.0807</v>
      </c>
      <c r="G1698" s="138">
        <v>-0.54039999999999999</v>
      </c>
      <c r="H1698" s="138">
        <v>1.9086000000000001</v>
      </c>
      <c r="I1698" s="138">
        <v>5.2378999999999998</v>
      </c>
      <c r="J1698" s="138">
        <v>7.3323999999999998</v>
      </c>
      <c r="K1698" s="138">
        <v>6.5509000000000004</v>
      </c>
      <c r="L1698" s="138">
        <v>3.8052000000000001</v>
      </c>
      <c r="M1698" s="138">
        <v>4.9530000000000003</v>
      </c>
      <c r="N1698" s="138">
        <v>7.4537000000000004</v>
      </c>
      <c r="O1698" s="138">
        <v>9.016</v>
      </c>
      <c r="P1698" s="138">
        <v>8.1960999999999995</v>
      </c>
      <c r="Q1698" s="138">
        <v>8.6721000000000004</v>
      </c>
      <c r="R1698" s="138">
        <v>9.0927000000000007</v>
      </c>
      <c r="S1698" s="120" t="s">
        <v>2006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34" t="s">
        <v>1386</v>
      </c>
      <c r="B1699" s="134" t="s">
        <v>1419</v>
      </c>
      <c r="C1699" s="134">
        <v>108768</v>
      </c>
      <c r="D1699" s="137">
        <v>44330</v>
      </c>
      <c r="E1699" s="138">
        <v>45.038499999999999</v>
      </c>
      <c r="F1699" s="138">
        <v>-1.5397000000000001</v>
      </c>
      <c r="G1699" s="138">
        <v>-1.0264</v>
      </c>
      <c r="H1699" s="138">
        <v>1.4244000000000001</v>
      </c>
      <c r="I1699" s="138">
        <v>4.7553999999999998</v>
      </c>
      <c r="J1699" s="138">
        <v>6.8457999999999997</v>
      </c>
      <c r="K1699" s="138">
        <v>6.0568999999999997</v>
      </c>
      <c r="L1699" s="138">
        <v>3.2972000000000001</v>
      </c>
      <c r="M1699" s="138">
        <v>4.4291999999999998</v>
      </c>
      <c r="N1699" s="138">
        <v>6.9078999999999997</v>
      </c>
      <c r="O1699" s="138">
        <v>8.4703999999999997</v>
      </c>
      <c r="P1699" s="138">
        <v>7.6467999999999998</v>
      </c>
      <c r="Q1699" s="138">
        <v>7.6454000000000004</v>
      </c>
      <c r="R1699" s="138">
        <v>8.5385000000000009</v>
      </c>
      <c r="S1699" s="120" t="s">
        <v>2006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34" t="s">
        <v>1386</v>
      </c>
      <c r="B1700" s="134" t="s">
        <v>1420</v>
      </c>
      <c r="C1700" s="134">
        <v>123708</v>
      </c>
      <c r="D1700" s="137">
        <v>44330</v>
      </c>
      <c r="E1700" s="138">
        <v>1703.2014999999999</v>
      </c>
      <c r="F1700" s="138">
        <v>-5.7126000000000001</v>
      </c>
      <c r="G1700" s="138">
        <v>-0.7329</v>
      </c>
      <c r="H1700" s="138">
        <v>1.8898999999999999</v>
      </c>
      <c r="I1700" s="138">
        <v>4.5199999999999996</v>
      </c>
      <c r="J1700" s="138">
        <v>5.4585999999999997</v>
      </c>
      <c r="K1700" s="138">
        <v>4.0949999999999998</v>
      </c>
      <c r="L1700" s="138">
        <v>2.0434999999999999</v>
      </c>
      <c r="M1700" s="138">
        <v>3.6404999999999998</v>
      </c>
      <c r="N1700" s="138">
        <v>4.3734999999999999</v>
      </c>
      <c r="O1700" s="138">
        <v>5.7328999999999999</v>
      </c>
      <c r="P1700" s="138">
        <v>6.1603000000000003</v>
      </c>
      <c r="Q1700" s="138">
        <v>7.1882000000000001</v>
      </c>
      <c r="R1700" s="138">
        <v>4.4993999999999996</v>
      </c>
      <c r="S1700" s="120" t="s">
        <v>2007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34" t="s">
        <v>1386</v>
      </c>
      <c r="B1701" s="134" t="s">
        <v>1421</v>
      </c>
      <c r="C1701" s="134">
        <v>123704</v>
      </c>
      <c r="D1701" s="137">
        <v>44330</v>
      </c>
      <c r="E1701" s="138">
        <v>1864.3630000000001</v>
      </c>
      <c r="F1701" s="138">
        <v>-4.4137000000000004</v>
      </c>
      <c r="G1701" s="138">
        <v>0.56779999999999997</v>
      </c>
      <c r="H1701" s="138">
        <v>3.1911999999999998</v>
      </c>
      <c r="I1701" s="138">
        <v>5.8228999999999997</v>
      </c>
      <c r="J1701" s="138">
        <v>6.7660999999999998</v>
      </c>
      <c r="K1701" s="138">
        <v>5.4145000000000003</v>
      </c>
      <c r="L1701" s="138">
        <v>3.4186000000000001</v>
      </c>
      <c r="M1701" s="138">
        <v>5.0218999999999996</v>
      </c>
      <c r="N1701" s="138">
        <v>5.7694999999999999</v>
      </c>
      <c r="O1701" s="138">
        <v>6.9884000000000004</v>
      </c>
      <c r="P1701" s="138">
        <v>7.3479999999999999</v>
      </c>
      <c r="Q1701" s="138">
        <v>8.4331999999999994</v>
      </c>
      <c r="R1701" s="138">
        <v>5.7637999999999998</v>
      </c>
      <c r="S1701" s="120" t="s">
        <v>2007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34" t="s">
        <v>1386</v>
      </c>
      <c r="B1702" s="134" t="s">
        <v>1422</v>
      </c>
      <c r="C1702" s="134">
        <v>105185</v>
      </c>
      <c r="D1702" s="137">
        <v>44330</v>
      </c>
      <c r="E1702" s="138">
        <v>2849.1660000000002</v>
      </c>
      <c r="F1702" s="138">
        <v>-0.1633</v>
      </c>
      <c r="G1702" s="138">
        <v>-0.126</v>
      </c>
      <c r="H1702" s="138">
        <v>3.3384</v>
      </c>
      <c r="I1702" s="138">
        <v>4.1795</v>
      </c>
      <c r="J1702" s="138">
        <v>7.1323999999999996</v>
      </c>
      <c r="K1702" s="138">
        <v>5.5255999999999998</v>
      </c>
      <c r="L1702" s="138">
        <v>2.8365999999999998</v>
      </c>
      <c r="M1702" s="138">
        <v>3.734</v>
      </c>
      <c r="N1702" s="138">
        <v>6.3548999999999998</v>
      </c>
      <c r="O1702" s="138">
        <v>7.8190999999999997</v>
      </c>
      <c r="P1702" s="138">
        <v>7.2789000000000001</v>
      </c>
      <c r="Q1702" s="138">
        <v>7.6797000000000004</v>
      </c>
      <c r="R1702" s="138">
        <v>8.1227</v>
      </c>
      <c r="S1702" s="120" t="s">
        <v>2007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34" t="s">
        <v>1386</v>
      </c>
      <c r="B1703" s="134" t="s">
        <v>1423</v>
      </c>
      <c r="C1703" s="134">
        <v>120560</v>
      </c>
      <c r="D1703" s="137">
        <v>44330</v>
      </c>
      <c r="E1703" s="138">
        <v>3058.1651000000002</v>
      </c>
      <c r="F1703" s="138">
        <v>0.68689999999999996</v>
      </c>
      <c r="G1703" s="138">
        <v>0.72450000000000003</v>
      </c>
      <c r="H1703" s="138">
        <v>4.1890999999999998</v>
      </c>
      <c r="I1703" s="138">
        <v>5.0311000000000003</v>
      </c>
      <c r="J1703" s="138">
        <v>7.9881000000000002</v>
      </c>
      <c r="K1703" s="138">
        <v>6.3880999999999997</v>
      </c>
      <c r="L1703" s="138">
        <v>3.7002999999999999</v>
      </c>
      <c r="M1703" s="138">
        <v>4.6105</v>
      </c>
      <c r="N1703" s="138">
        <v>7.2621000000000002</v>
      </c>
      <c r="O1703" s="138">
        <v>8.7380999999999993</v>
      </c>
      <c r="P1703" s="138">
        <v>8.0823</v>
      </c>
      <c r="Q1703" s="138">
        <v>8.3559999999999999</v>
      </c>
      <c r="R1703" s="138">
        <v>9.0436999999999994</v>
      </c>
      <c r="S1703" s="120" t="s">
        <v>2007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34" t="s">
        <v>1386</v>
      </c>
      <c r="B1704" s="134" t="s">
        <v>1424</v>
      </c>
      <c r="C1704" s="134">
        <v>101521</v>
      </c>
      <c r="D1704" s="137"/>
      <c r="E1704" s="138"/>
      <c r="F1704" s="138"/>
      <c r="G1704" s="138"/>
      <c r="H1704" s="138"/>
      <c r="I1704" s="138"/>
      <c r="J1704" s="138"/>
      <c r="K1704" s="138"/>
      <c r="L1704" s="138"/>
      <c r="M1704" s="138"/>
      <c r="N1704" s="138"/>
      <c r="O1704" s="138"/>
      <c r="P1704" s="138"/>
      <c r="Q1704" s="138"/>
      <c r="R1704" s="138"/>
      <c r="S1704" s="120" t="s">
        <v>2007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34" t="s">
        <v>1386</v>
      </c>
      <c r="B1705" s="134" t="s">
        <v>1425</v>
      </c>
      <c r="C1705" s="134">
        <v>120471</v>
      </c>
      <c r="D1705" s="137"/>
      <c r="E1705" s="138"/>
      <c r="F1705" s="138"/>
      <c r="G1705" s="138"/>
      <c r="H1705" s="138"/>
      <c r="I1705" s="138"/>
      <c r="J1705" s="138"/>
      <c r="K1705" s="138"/>
      <c r="L1705" s="138"/>
      <c r="M1705" s="138"/>
      <c r="N1705" s="138"/>
      <c r="O1705" s="138"/>
      <c r="P1705" s="138"/>
      <c r="Q1705" s="138"/>
      <c r="R1705" s="138"/>
      <c r="S1705" s="120" t="s">
        <v>2007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34" t="s">
        <v>1386</v>
      </c>
      <c r="B1706" s="134" t="s">
        <v>1426</v>
      </c>
      <c r="C1706" s="134">
        <v>101373</v>
      </c>
      <c r="D1706" s="137">
        <v>44330</v>
      </c>
      <c r="E1706" s="138">
        <v>41.201500000000003</v>
      </c>
      <c r="F1706" s="138">
        <v>1.1073999999999999</v>
      </c>
      <c r="G1706" s="138">
        <v>1.4471000000000001</v>
      </c>
      <c r="H1706" s="138">
        <v>6.1325000000000003</v>
      </c>
      <c r="I1706" s="138">
        <v>5.4088000000000003</v>
      </c>
      <c r="J1706" s="138">
        <v>6.9549000000000003</v>
      </c>
      <c r="K1706" s="138">
        <v>5.4326999999999996</v>
      </c>
      <c r="L1706" s="138">
        <v>2.9125999999999999</v>
      </c>
      <c r="M1706" s="138">
        <v>4.5693999999999999</v>
      </c>
      <c r="N1706" s="138">
        <v>6.8564999999999996</v>
      </c>
      <c r="O1706" s="138">
        <v>8.3269000000000002</v>
      </c>
      <c r="P1706" s="138">
        <v>7.6368</v>
      </c>
      <c r="Q1706" s="138">
        <v>7.7171000000000003</v>
      </c>
      <c r="R1706" s="138">
        <v>8.5426000000000002</v>
      </c>
      <c r="S1706" s="120" t="s">
        <v>2006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34" t="s">
        <v>1386</v>
      </c>
      <c r="B1707" s="134" t="s">
        <v>1427</v>
      </c>
      <c r="C1707" s="134">
        <v>119739</v>
      </c>
      <c r="D1707" s="137">
        <v>44330</v>
      </c>
      <c r="E1707" s="138">
        <v>43.890500000000003</v>
      </c>
      <c r="F1707" s="138">
        <v>1.9129</v>
      </c>
      <c r="G1707" s="138">
        <v>2.2734999999999999</v>
      </c>
      <c r="H1707" s="138">
        <v>6.9473000000000003</v>
      </c>
      <c r="I1707" s="138">
        <v>6.2282000000000002</v>
      </c>
      <c r="J1707" s="138">
        <v>7.7815000000000003</v>
      </c>
      <c r="K1707" s="138">
        <v>6.2667999999999999</v>
      </c>
      <c r="L1707" s="138">
        <v>3.7404000000000002</v>
      </c>
      <c r="M1707" s="138">
        <v>5.4093</v>
      </c>
      <c r="N1707" s="138">
        <v>7.7267999999999999</v>
      </c>
      <c r="O1707" s="138">
        <v>9.2199000000000009</v>
      </c>
      <c r="P1707" s="138">
        <v>8.5452999999999992</v>
      </c>
      <c r="Q1707" s="138">
        <v>8.8125</v>
      </c>
      <c r="R1707" s="138">
        <v>9.4305000000000003</v>
      </c>
      <c r="S1707" s="120" t="s">
        <v>2006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34" t="s">
        <v>1386</v>
      </c>
      <c r="B1708" s="134" t="s">
        <v>1428</v>
      </c>
      <c r="C1708" s="134">
        <v>119856</v>
      </c>
      <c r="D1708" s="137">
        <v>44330</v>
      </c>
      <c r="E1708" s="138">
        <v>21.864799999999999</v>
      </c>
      <c r="F1708" s="138">
        <v>-0.4173</v>
      </c>
      <c r="G1708" s="138">
        <v>1.6138999999999999</v>
      </c>
      <c r="H1708" s="138">
        <v>3.2452999999999999</v>
      </c>
      <c r="I1708" s="138">
        <v>6.2031999999999998</v>
      </c>
      <c r="J1708" s="138">
        <v>8.8055000000000003</v>
      </c>
      <c r="K1708" s="138">
        <v>5.8951000000000002</v>
      </c>
      <c r="L1708" s="138">
        <v>3.6193</v>
      </c>
      <c r="M1708" s="138">
        <v>4.8639000000000001</v>
      </c>
      <c r="N1708" s="138">
        <v>6.577</v>
      </c>
      <c r="O1708" s="138">
        <v>8.7562999999999995</v>
      </c>
      <c r="P1708" s="138">
        <v>8.1104000000000003</v>
      </c>
      <c r="Q1708" s="138">
        <v>8.5424000000000007</v>
      </c>
      <c r="R1708" s="138">
        <v>8.8421000000000003</v>
      </c>
      <c r="S1708" s="120" t="s">
        <v>2006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34" t="s">
        <v>1386</v>
      </c>
      <c r="B1709" s="134" t="s">
        <v>1429</v>
      </c>
      <c r="C1709" s="134">
        <v>116299</v>
      </c>
      <c r="D1709" s="137">
        <v>44330</v>
      </c>
      <c r="E1709" s="138">
        <v>21.034400000000002</v>
      </c>
      <c r="F1709" s="138">
        <v>-0.95430000000000004</v>
      </c>
      <c r="G1709" s="138">
        <v>1.1569</v>
      </c>
      <c r="H1709" s="138">
        <v>2.7530999999999999</v>
      </c>
      <c r="I1709" s="138">
        <v>5.7264999999999997</v>
      </c>
      <c r="J1709" s="138">
        <v>8.3190000000000008</v>
      </c>
      <c r="K1709" s="138">
        <v>5.3994999999999997</v>
      </c>
      <c r="L1709" s="138">
        <v>3.1198000000000001</v>
      </c>
      <c r="M1709" s="138">
        <v>4.3533999999999997</v>
      </c>
      <c r="N1709" s="138">
        <v>6.0506000000000002</v>
      </c>
      <c r="O1709" s="138">
        <v>8.2186000000000003</v>
      </c>
      <c r="P1709" s="138">
        <v>7.5727000000000002</v>
      </c>
      <c r="Q1709" s="138">
        <v>8.2440999999999995</v>
      </c>
      <c r="R1709" s="138">
        <v>8.3115000000000006</v>
      </c>
      <c r="S1709" s="120" t="s">
        <v>2006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34" t="s">
        <v>1386</v>
      </c>
      <c r="B1710" s="134" t="s">
        <v>1430</v>
      </c>
      <c r="C1710" s="134">
        <v>145954</v>
      </c>
      <c r="D1710" s="137">
        <v>44330</v>
      </c>
      <c r="E1710" s="138">
        <v>12.080399999999999</v>
      </c>
      <c r="F1710" s="138">
        <v>-2.7189000000000001</v>
      </c>
      <c r="G1710" s="138">
        <v>0.40289999999999998</v>
      </c>
      <c r="H1710" s="138">
        <v>2.4615</v>
      </c>
      <c r="I1710" s="138">
        <v>5.0598999999999998</v>
      </c>
      <c r="J1710" s="138">
        <v>7.3935000000000004</v>
      </c>
      <c r="K1710" s="138">
        <v>5.7557</v>
      </c>
      <c r="L1710" s="138">
        <v>3.2818000000000001</v>
      </c>
      <c r="M1710" s="138">
        <v>4.5727000000000002</v>
      </c>
      <c r="N1710" s="138">
        <v>6.4268000000000001</v>
      </c>
      <c r="O1710" s="138"/>
      <c r="P1710" s="138"/>
      <c r="Q1710" s="138">
        <v>8.6341000000000001</v>
      </c>
      <c r="R1710" s="138">
        <v>8.4454999999999991</v>
      </c>
      <c r="S1710" s="120" t="s">
        <v>2007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34" t="s">
        <v>1386</v>
      </c>
      <c r="B1711" s="134" t="s">
        <v>1431</v>
      </c>
      <c r="C1711" s="134">
        <v>145952</v>
      </c>
      <c r="D1711" s="137">
        <v>44330</v>
      </c>
      <c r="E1711" s="138">
        <v>11.7935</v>
      </c>
      <c r="F1711" s="138">
        <v>-3.8677999999999999</v>
      </c>
      <c r="G1711" s="138">
        <v>-0.72209999999999996</v>
      </c>
      <c r="H1711" s="138">
        <v>1.371</v>
      </c>
      <c r="I1711" s="138">
        <v>3.9853000000000001</v>
      </c>
      <c r="J1711" s="138">
        <v>6.3311999999999999</v>
      </c>
      <c r="K1711" s="138">
        <v>4.6898</v>
      </c>
      <c r="L1711" s="138">
        <v>2.2162000000000002</v>
      </c>
      <c r="M1711" s="138">
        <v>3.4897999999999998</v>
      </c>
      <c r="N1711" s="138">
        <v>5.3122999999999996</v>
      </c>
      <c r="O1711" s="138"/>
      <c r="P1711" s="138"/>
      <c r="Q1711" s="138">
        <v>7.4958999999999998</v>
      </c>
      <c r="R1711" s="138">
        <v>7.31</v>
      </c>
      <c r="S1711" s="120" t="s">
        <v>2007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34" t="s">
        <v>1386</v>
      </c>
      <c r="B1712" s="134" t="s">
        <v>1958</v>
      </c>
      <c r="C1712" s="134">
        <v>148729</v>
      </c>
      <c r="D1712" s="137">
        <v>44330</v>
      </c>
      <c r="E1712" s="138">
        <v>10.160399999999999</v>
      </c>
      <c r="F1712" s="138">
        <v>2.6947000000000001</v>
      </c>
      <c r="G1712" s="138">
        <v>4.7916999999999996</v>
      </c>
      <c r="H1712" s="138">
        <v>5.2912999999999997</v>
      </c>
      <c r="I1712" s="138">
        <v>7.1013999999999999</v>
      </c>
      <c r="J1712" s="138">
        <v>8.1518999999999995</v>
      </c>
      <c r="K1712" s="138"/>
      <c r="L1712" s="138"/>
      <c r="M1712" s="138"/>
      <c r="N1712" s="138"/>
      <c r="O1712" s="138"/>
      <c r="P1712" s="138"/>
      <c r="Q1712" s="138">
        <v>7.3182</v>
      </c>
      <c r="R1712" s="138"/>
      <c r="S1712" s="120" t="s">
        <v>2007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34" t="s">
        <v>1386</v>
      </c>
      <c r="B1713" s="134" t="s">
        <v>1959</v>
      </c>
      <c r="C1713" s="134">
        <v>148727</v>
      </c>
      <c r="D1713" s="137">
        <v>44330</v>
      </c>
      <c r="E1713" s="138">
        <v>10.1401</v>
      </c>
      <c r="F1713" s="138">
        <v>1.8</v>
      </c>
      <c r="G1713" s="138">
        <v>3.8408000000000002</v>
      </c>
      <c r="H1713" s="138">
        <v>4.3746</v>
      </c>
      <c r="I1713" s="138">
        <v>6.1852999999999998</v>
      </c>
      <c r="J1713" s="138">
        <v>7.2449000000000003</v>
      </c>
      <c r="K1713" s="138"/>
      <c r="L1713" s="138"/>
      <c r="M1713" s="138"/>
      <c r="N1713" s="138"/>
      <c r="O1713" s="138"/>
      <c r="P1713" s="138"/>
      <c r="Q1713" s="138">
        <v>6.3921000000000001</v>
      </c>
      <c r="R1713" s="138"/>
      <c r="S1713" s="120" t="s">
        <v>2007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34" t="s">
        <v>1386</v>
      </c>
      <c r="B1714" s="134" t="s">
        <v>1432</v>
      </c>
      <c r="C1714" s="134">
        <v>142642</v>
      </c>
      <c r="D1714" s="137">
        <v>44330</v>
      </c>
      <c r="E1714" s="138">
        <v>12.512700000000001</v>
      </c>
      <c r="F1714" s="138">
        <v>-0.1459</v>
      </c>
      <c r="G1714" s="138">
        <v>0.77790000000000004</v>
      </c>
      <c r="H1714" s="138">
        <v>3.0855000000000001</v>
      </c>
      <c r="I1714" s="138">
        <v>5.1776</v>
      </c>
      <c r="J1714" s="138">
        <v>6.9518000000000004</v>
      </c>
      <c r="K1714" s="138">
        <v>6.1745000000000001</v>
      </c>
      <c r="L1714" s="138">
        <v>3.3172000000000001</v>
      </c>
      <c r="M1714" s="138">
        <v>4.1364000000000001</v>
      </c>
      <c r="N1714" s="138">
        <v>6.0038999999999998</v>
      </c>
      <c r="O1714" s="138">
        <v>7.6608999999999998</v>
      </c>
      <c r="P1714" s="138"/>
      <c r="Q1714" s="138">
        <v>7.3407</v>
      </c>
      <c r="R1714" s="138">
        <v>7.7618</v>
      </c>
      <c r="S1714" s="120" t="s">
        <v>2007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34" t="s">
        <v>1386</v>
      </c>
      <c r="B1715" s="134" t="s">
        <v>1433</v>
      </c>
      <c r="C1715" s="134">
        <v>142641</v>
      </c>
      <c r="D1715" s="137">
        <v>44330</v>
      </c>
      <c r="E1715" s="138">
        <v>12.8253</v>
      </c>
      <c r="F1715" s="138">
        <v>0.71150000000000002</v>
      </c>
      <c r="G1715" s="138">
        <v>1.6129</v>
      </c>
      <c r="H1715" s="138">
        <v>3.9058999999999999</v>
      </c>
      <c r="I1715" s="138">
        <v>6.0106000000000002</v>
      </c>
      <c r="J1715" s="138">
        <v>7.7812000000000001</v>
      </c>
      <c r="K1715" s="138">
        <v>7.0263</v>
      </c>
      <c r="L1715" s="138">
        <v>4.1773999999999996</v>
      </c>
      <c r="M1715" s="138">
        <v>5.0007000000000001</v>
      </c>
      <c r="N1715" s="138">
        <v>6.89</v>
      </c>
      <c r="O1715" s="138">
        <v>8.5038999999999998</v>
      </c>
      <c r="P1715" s="138"/>
      <c r="Q1715" s="138">
        <v>8.1811000000000007</v>
      </c>
      <c r="R1715" s="138">
        <v>8.6265000000000001</v>
      </c>
      <c r="S1715" s="120" t="s">
        <v>2007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34" t="s">
        <v>1386</v>
      </c>
      <c r="B1716" s="134" t="s">
        <v>1434</v>
      </c>
      <c r="C1716" s="134">
        <v>101665</v>
      </c>
      <c r="D1716" s="137">
        <v>44330</v>
      </c>
      <c r="E1716" s="138">
        <v>41.230200000000004</v>
      </c>
      <c r="F1716" s="138">
        <v>0.92959999999999998</v>
      </c>
      <c r="G1716" s="138">
        <v>-0.67869999999999997</v>
      </c>
      <c r="H1716" s="138">
        <v>7.3327999999999998</v>
      </c>
      <c r="I1716" s="138">
        <v>7.8456000000000001</v>
      </c>
      <c r="J1716" s="138">
        <v>8.3968000000000007</v>
      </c>
      <c r="K1716" s="138">
        <v>8.2100000000000009</v>
      </c>
      <c r="L1716" s="138">
        <v>4.8707000000000003</v>
      </c>
      <c r="M1716" s="138">
        <v>5.9869000000000003</v>
      </c>
      <c r="N1716" s="138">
        <v>7.8489000000000004</v>
      </c>
      <c r="O1716" s="138">
        <v>8.2393999999999998</v>
      </c>
      <c r="P1716" s="138">
        <v>7.5800999999999998</v>
      </c>
      <c r="Q1716" s="138">
        <v>7.9954999999999998</v>
      </c>
      <c r="R1716" s="138">
        <v>8.7087000000000003</v>
      </c>
      <c r="S1716" s="120" t="s">
        <v>2007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34" t="s">
        <v>1386</v>
      </c>
      <c r="B1717" s="134" t="s">
        <v>1435</v>
      </c>
      <c r="C1717" s="134">
        <v>118796</v>
      </c>
      <c r="D1717" s="137">
        <v>44330</v>
      </c>
      <c r="E1717" s="138">
        <v>43.552300000000002</v>
      </c>
      <c r="F1717" s="138">
        <v>1.7181999999999999</v>
      </c>
      <c r="G1717" s="138">
        <v>0.13969999999999999</v>
      </c>
      <c r="H1717" s="138">
        <v>8.1539999999999999</v>
      </c>
      <c r="I1717" s="138">
        <v>8.6247000000000007</v>
      </c>
      <c r="J1717" s="138">
        <v>9.1795000000000009</v>
      </c>
      <c r="K1717" s="138">
        <v>9.0126000000000008</v>
      </c>
      <c r="L1717" s="138">
        <v>5.7076000000000002</v>
      </c>
      <c r="M1717" s="138">
        <v>6.8502999999999998</v>
      </c>
      <c r="N1717" s="138">
        <v>8.7369000000000003</v>
      </c>
      <c r="O1717" s="138">
        <v>9.0694999999999997</v>
      </c>
      <c r="P1717" s="138">
        <v>8.3343000000000007</v>
      </c>
      <c r="Q1717" s="138">
        <v>8.8505000000000003</v>
      </c>
      <c r="R1717" s="138">
        <v>9.5884</v>
      </c>
      <c r="S1717" s="120" t="s">
        <v>2007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34" t="s">
        <v>1386</v>
      </c>
      <c r="B1718" s="134" t="s">
        <v>1436</v>
      </c>
      <c r="C1718" s="134">
        <v>138256</v>
      </c>
      <c r="D1718" s="137">
        <v>44330</v>
      </c>
      <c r="E1718" s="138">
        <v>35.716200000000001</v>
      </c>
      <c r="F1718" s="138">
        <v>-5.2614999999999998</v>
      </c>
      <c r="G1718" s="138">
        <v>-5.8903999999999996</v>
      </c>
      <c r="H1718" s="138">
        <v>2.8483999999999998</v>
      </c>
      <c r="I1718" s="138">
        <v>6.4394999999999998</v>
      </c>
      <c r="J1718" s="138">
        <v>8.5780999999999992</v>
      </c>
      <c r="K1718" s="138">
        <v>5.3209</v>
      </c>
      <c r="L1718" s="138">
        <v>3.0445000000000002</v>
      </c>
      <c r="M1718" s="138">
        <v>4.2066999999999997</v>
      </c>
      <c r="N1718" s="138">
        <v>5.9657999999999998</v>
      </c>
      <c r="O1718" s="138">
        <v>4.0002000000000004</v>
      </c>
      <c r="P1718" s="138">
        <v>5.3766999999999996</v>
      </c>
      <c r="Q1718" s="138">
        <v>7.2012999999999998</v>
      </c>
      <c r="R1718" s="138">
        <v>3.6274000000000002</v>
      </c>
      <c r="S1718" s="120" t="s">
        <v>2007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34" t="s">
        <v>1386</v>
      </c>
      <c r="B1719" s="134" t="s">
        <v>1437</v>
      </c>
      <c r="C1719" s="134">
        <v>138270</v>
      </c>
      <c r="D1719" s="137">
        <v>44330</v>
      </c>
      <c r="E1719" s="138">
        <v>38.294899999999998</v>
      </c>
      <c r="F1719" s="138">
        <v>-4.5262000000000002</v>
      </c>
      <c r="G1719" s="138">
        <v>-5.1764999999999999</v>
      </c>
      <c r="H1719" s="138">
        <v>3.5699000000000001</v>
      </c>
      <c r="I1719" s="138">
        <v>7.1612999999999998</v>
      </c>
      <c r="J1719" s="138">
        <v>9.2996999999999996</v>
      </c>
      <c r="K1719" s="138">
        <v>6.0538999999999996</v>
      </c>
      <c r="L1719" s="138">
        <v>3.7650999999999999</v>
      </c>
      <c r="M1719" s="138">
        <v>4.9358000000000004</v>
      </c>
      <c r="N1719" s="138">
        <v>6.7923999999999998</v>
      </c>
      <c r="O1719" s="138">
        <v>4.8493000000000004</v>
      </c>
      <c r="P1719" s="138">
        <v>6.2542</v>
      </c>
      <c r="Q1719" s="138">
        <v>7.7096999999999998</v>
      </c>
      <c r="R1719" s="138">
        <v>4.3994999999999997</v>
      </c>
      <c r="S1719" s="120" t="s">
        <v>2007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34" t="s">
        <v>1386</v>
      </c>
      <c r="B1720" s="134" t="s">
        <v>1438</v>
      </c>
      <c r="C1720" s="134">
        <v>101465</v>
      </c>
      <c r="D1720" s="137">
        <v>44330</v>
      </c>
      <c r="E1720" s="138">
        <v>34.7164</v>
      </c>
      <c r="F1720" s="138">
        <v>0.52569999999999995</v>
      </c>
      <c r="G1720" s="138">
        <v>1.8928</v>
      </c>
      <c r="H1720" s="138">
        <v>2.5996999999999999</v>
      </c>
      <c r="I1720" s="138">
        <v>6.3764000000000003</v>
      </c>
      <c r="J1720" s="138">
        <v>8.5769000000000002</v>
      </c>
      <c r="K1720" s="138">
        <v>6.3292000000000002</v>
      </c>
      <c r="L1720" s="138">
        <v>2.9912999999999998</v>
      </c>
      <c r="M1720" s="138">
        <v>4.2271999999999998</v>
      </c>
      <c r="N1720" s="138">
        <v>13.3626</v>
      </c>
      <c r="O1720" s="138">
        <v>4.4783999999999997</v>
      </c>
      <c r="P1720" s="138">
        <v>5.3597000000000001</v>
      </c>
      <c r="Q1720" s="138">
        <v>7.1435000000000004</v>
      </c>
      <c r="R1720" s="138">
        <v>3.1040000000000001</v>
      </c>
      <c r="S1720" s="120" t="s">
        <v>2007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34" t="s">
        <v>1386</v>
      </c>
      <c r="B1721" s="134" t="s">
        <v>1439</v>
      </c>
      <c r="C1721" s="134">
        <v>119462</v>
      </c>
      <c r="D1721" s="137">
        <v>44330</v>
      </c>
      <c r="E1721" s="138">
        <v>36.725000000000001</v>
      </c>
      <c r="F1721" s="138">
        <v>0.99390000000000001</v>
      </c>
      <c r="G1721" s="138">
        <v>2.3195000000000001</v>
      </c>
      <c r="H1721" s="138">
        <v>3.0118</v>
      </c>
      <c r="I1721" s="138">
        <v>6.7901999999999996</v>
      </c>
      <c r="J1721" s="138">
        <v>8.9902999999999995</v>
      </c>
      <c r="K1721" s="138">
        <v>6.7408999999999999</v>
      </c>
      <c r="L1721" s="138">
        <v>3.4032</v>
      </c>
      <c r="M1721" s="138">
        <v>4.6557000000000004</v>
      </c>
      <c r="N1721" s="138">
        <v>13.8354</v>
      </c>
      <c r="O1721" s="138">
        <v>5.0381999999999998</v>
      </c>
      <c r="P1721" s="138">
        <v>6.0491999999999999</v>
      </c>
      <c r="Q1721" s="138">
        <v>7.3944999999999999</v>
      </c>
      <c r="R1721" s="138">
        <v>3.5484</v>
      </c>
      <c r="S1721" s="120" t="s">
        <v>2007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34" t="s">
        <v>1386</v>
      </c>
      <c r="B1722" s="134" t="s">
        <v>1440</v>
      </c>
      <c r="C1722" s="134">
        <v>119816</v>
      </c>
      <c r="D1722" s="137">
        <v>44330</v>
      </c>
      <c r="E1722" s="138">
        <v>26.2608</v>
      </c>
      <c r="F1722" s="138">
        <v>2.4327000000000001</v>
      </c>
      <c r="G1722" s="138">
        <v>1.8534999999999999</v>
      </c>
      <c r="H1722" s="138">
        <v>4.8891</v>
      </c>
      <c r="I1722" s="138">
        <v>5.6513</v>
      </c>
      <c r="J1722" s="138">
        <v>7.5507999999999997</v>
      </c>
      <c r="K1722" s="138">
        <v>4.9086999999999996</v>
      </c>
      <c r="L1722" s="138">
        <v>3.0508000000000002</v>
      </c>
      <c r="M1722" s="138">
        <v>4.7424999999999997</v>
      </c>
      <c r="N1722" s="138">
        <v>6.7152000000000003</v>
      </c>
      <c r="O1722" s="138">
        <v>8.6266999999999996</v>
      </c>
      <c r="P1722" s="138">
        <v>8.1671999999999993</v>
      </c>
      <c r="Q1722" s="138">
        <v>8.5534999999999997</v>
      </c>
      <c r="R1722" s="138">
        <v>8.9597999999999995</v>
      </c>
      <c r="S1722" s="120" t="s">
        <v>2007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34" t="s">
        <v>1386</v>
      </c>
      <c r="B1723" s="134" t="s">
        <v>1441</v>
      </c>
      <c r="C1723" s="134">
        <v>106231</v>
      </c>
      <c r="D1723" s="137">
        <v>44330</v>
      </c>
      <c r="E1723" s="138">
        <v>25.23</v>
      </c>
      <c r="F1723" s="138">
        <v>1.9532</v>
      </c>
      <c r="G1723" s="138">
        <v>1.3504</v>
      </c>
      <c r="H1723" s="138">
        <v>4.4058000000000002</v>
      </c>
      <c r="I1723" s="138">
        <v>5.1562999999999999</v>
      </c>
      <c r="J1723" s="138">
        <v>7.0507</v>
      </c>
      <c r="K1723" s="138">
        <v>4.4021999999999997</v>
      </c>
      <c r="L1723" s="138">
        <v>2.5428999999999999</v>
      </c>
      <c r="M1723" s="138">
        <v>4.2252000000000001</v>
      </c>
      <c r="N1723" s="138">
        <v>6.1824000000000003</v>
      </c>
      <c r="O1723" s="138">
        <v>8.0564</v>
      </c>
      <c r="P1723" s="138">
        <v>7.5659999999999998</v>
      </c>
      <c r="Q1723" s="138">
        <v>6.9303999999999997</v>
      </c>
      <c r="R1723" s="138">
        <v>8.4161000000000001</v>
      </c>
      <c r="S1723" s="120" t="s">
        <v>2007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34" t="s">
        <v>1386</v>
      </c>
      <c r="B1724" s="134" t="s">
        <v>1442</v>
      </c>
      <c r="C1724" s="134">
        <v>101563</v>
      </c>
      <c r="D1724" s="137">
        <v>44330</v>
      </c>
      <c r="E1724" s="138">
        <v>32.583799999999997</v>
      </c>
      <c r="F1724" s="138">
        <v>-5.1513999999999998</v>
      </c>
      <c r="G1724" s="138">
        <v>-1.4560999999999999</v>
      </c>
      <c r="H1724" s="138">
        <v>0.36809999999999998</v>
      </c>
      <c r="I1724" s="138">
        <v>3.8142</v>
      </c>
      <c r="J1724" s="138">
        <v>5.0879000000000003</v>
      </c>
      <c r="K1724" s="138">
        <v>4.5590999999999999</v>
      </c>
      <c r="L1724" s="138">
        <v>3.1267</v>
      </c>
      <c r="M1724" s="138">
        <v>4.0265000000000004</v>
      </c>
      <c r="N1724" s="138">
        <v>6.5815999999999999</v>
      </c>
      <c r="O1724" s="138">
        <v>3.0714999999999999</v>
      </c>
      <c r="P1724" s="138">
        <v>4.4581</v>
      </c>
      <c r="Q1724" s="138">
        <v>6.5190000000000001</v>
      </c>
      <c r="R1724" s="138">
        <v>0.96509999999999996</v>
      </c>
      <c r="S1724" s="120" t="s">
        <v>2007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34" t="s">
        <v>1386</v>
      </c>
      <c r="B1725" s="134" t="s">
        <v>1443</v>
      </c>
      <c r="C1725" s="134">
        <v>119664</v>
      </c>
      <c r="D1725" s="137">
        <v>44330</v>
      </c>
      <c r="E1725" s="138">
        <v>34.857799999999997</v>
      </c>
      <c r="F1725" s="138">
        <v>-4.3967999999999998</v>
      </c>
      <c r="G1725" s="138">
        <v>-0.69799999999999995</v>
      </c>
      <c r="H1725" s="138">
        <v>1.1072</v>
      </c>
      <c r="I1725" s="138">
        <v>4.5328999999999997</v>
      </c>
      <c r="J1725" s="138">
        <v>5.8148</v>
      </c>
      <c r="K1725" s="138">
        <v>5.1795999999999998</v>
      </c>
      <c r="L1725" s="138">
        <v>3.8100999999999998</v>
      </c>
      <c r="M1725" s="138">
        <v>4.7404999999999999</v>
      </c>
      <c r="N1725" s="138">
        <v>7.3287000000000004</v>
      </c>
      <c r="O1725" s="138">
        <v>3.8022999999999998</v>
      </c>
      <c r="P1725" s="138">
        <v>5.3316999999999997</v>
      </c>
      <c r="Q1725" s="138">
        <v>7.1172000000000004</v>
      </c>
      <c r="R1725" s="138">
        <v>1.6457999999999999</v>
      </c>
      <c r="S1725" s="120" t="s">
        <v>2007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34" t="s">
        <v>1386</v>
      </c>
      <c r="B1726" s="134" t="s">
        <v>1444</v>
      </c>
      <c r="C1726" s="134">
        <v>101548</v>
      </c>
      <c r="D1726" s="137">
        <v>44330</v>
      </c>
      <c r="E1726" s="138">
        <v>38.221200000000003</v>
      </c>
      <c r="F1726" s="138">
        <v>0.191</v>
      </c>
      <c r="G1726" s="138">
        <v>1.9739</v>
      </c>
      <c r="H1726" s="138">
        <v>2.4157999999999999</v>
      </c>
      <c r="I1726" s="138">
        <v>5.4067999999999996</v>
      </c>
      <c r="J1726" s="138">
        <v>7.9545000000000003</v>
      </c>
      <c r="K1726" s="138">
        <v>4.8602999999999996</v>
      </c>
      <c r="L1726" s="138">
        <v>2.5619000000000001</v>
      </c>
      <c r="M1726" s="138">
        <v>3.8984999999999999</v>
      </c>
      <c r="N1726" s="138">
        <v>6.6445999999999996</v>
      </c>
      <c r="O1726" s="138">
        <v>5.8202999999999996</v>
      </c>
      <c r="P1726" s="138">
        <v>6.0762999999999998</v>
      </c>
      <c r="Q1726" s="138">
        <v>7.4013999999999998</v>
      </c>
      <c r="R1726" s="138">
        <v>8.2568999999999999</v>
      </c>
      <c r="S1726" s="120" t="s">
        <v>2007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34" t="s">
        <v>1386</v>
      </c>
      <c r="B1727" s="134" t="s">
        <v>1445</v>
      </c>
      <c r="C1727" s="134">
        <v>119949</v>
      </c>
      <c r="D1727" s="137">
        <v>44330</v>
      </c>
      <c r="E1727" s="138">
        <v>40.8384</v>
      </c>
      <c r="F1727" s="138">
        <v>1.1173</v>
      </c>
      <c r="G1727" s="138">
        <v>2.8904999999999998</v>
      </c>
      <c r="H1727" s="138">
        <v>3.3473999999999999</v>
      </c>
      <c r="I1727" s="138">
        <v>6.2907000000000002</v>
      </c>
      <c r="J1727" s="138">
        <v>8.8778000000000006</v>
      </c>
      <c r="K1727" s="138">
        <v>5.7866999999999997</v>
      </c>
      <c r="L1727" s="138">
        <v>3.5249999999999999</v>
      </c>
      <c r="M1727" s="138">
        <v>4.8891</v>
      </c>
      <c r="N1727" s="138">
        <v>7.6627000000000001</v>
      </c>
      <c r="O1727" s="138">
        <v>6.7884000000000002</v>
      </c>
      <c r="P1727" s="138">
        <v>7.0118</v>
      </c>
      <c r="Q1727" s="138">
        <v>8.1731999999999996</v>
      </c>
      <c r="R1727" s="138">
        <v>9.2726000000000006</v>
      </c>
      <c r="S1727" s="120" t="s">
        <v>2007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34" t="s">
        <v>1386</v>
      </c>
      <c r="B1728" s="134" t="s">
        <v>1446</v>
      </c>
      <c r="C1728" s="134">
        <v>120718</v>
      </c>
      <c r="D1728" s="137">
        <v>44330</v>
      </c>
      <c r="E1728" s="138">
        <v>24.591799999999999</v>
      </c>
      <c r="F1728" s="138">
        <v>-3.6356999999999999</v>
      </c>
      <c r="G1728" s="138">
        <v>-0.54420000000000002</v>
      </c>
      <c r="H1728" s="138">
        <v>4.5415000000000001</v>
      </c>
      <c r="I1728" s="138">
        <v>5.7055999999999996</v>
      </c>
      <c r="J1728" s="138">
        <v>7.5826000000000002</v>
      </c>
      <c r="K1728" s="138">
        <v>6.2632000000000003</v>
      </c>
      <c r="L1728" s="138">
        <v>4.1128999999999998</v>
      </c>
      <c r="M1728" s="138">
        <v>5.4290000000000003</v>
      </c>
      <c r="N1728" s="138">
        <v>7.7840999999999996</v>
      </c>
      <c r="O1728" s="138">
        <v>4.3129999999999997</v>
      </c>
      <c r="P1728" s="138">
        <v>5.7084999999999999</v>
      </c>
      <c r="Q1728" s="138">
        <v>7.2979000000000003</v>
      </c>
      <c r="R1728" s="138">
        <v>2.9859</v>
      </c>
      <c r="S1728" s="120" t="s">
        <v>2007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34" t="s">
        <v>1386</v>
      </c>
      <c r="B1729" s="134" t="s">
        <v>1447</v>
      </c>
      <c r="C1729" s="134">
        <v>106624</v>
      </c>
      <c r="D1729" s="137">
        <v>44330</v>
      </c>
      <c r="E1729" s="138">
        <v>23.653099999999998</v>
      </c>
      <c r="F1729" s="138">
        <v>-4.3197999999999999</v>
      </c>
      <c r="G1729" s="138">
        <v>-1.1315</v>
      </c>
      <c r="H1729" s="138">
        <v>3.9268999999999998</v>
      </c>
      <c r="I1729" s="138">
        <v>5.0913000000000004</v>
      </c>
      <c r="J1729" s="138">
        <v>6.9671000000000003</v>
      </c>
      <c r="K1729" s="138">
        <v>5.6420000000000003</v>
      </c>
      <c r="L1729" s="138">
        <v>3.5245000000000002</v>
      </c>
      <c r="M1729" s="138">
        <v>4.8489000000000004</v>
      </c>
      <c r="N1729" s="138">
        <v>7.2172999999999998</v>
      </c>
      <c r="O1729" s="138">
        <v>3.8199000000000001</v>
      </c>
      <c r="P1729" s="138">
        <v>5.2053000000000003</v>
      </c>
      <c r="Q1729" s="138">
        <v>6.5038</v>
      </c>
      <c r="R1729" s="138">
        <v>2.5124</v>
      </c>
      <c r="S1729" s="120" t="s">
        <v>2007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39" t="s">
        <v>27</v>
      </c>
      <c r="B1730" s="134"/>
      <c r="C1730" s="134"/>
      <c r="D1730" s="134"/>
      <c r="E1730" s="134"/>
      <c r="F1730" s="140">
        <v>0.3907092592592592</v>
      </c>
      <c r="G1730" s="140">
        <v>1.2225148148148146</v>
      </c>
      <c r="H1730" s="140">
        <v>3.8142055555555547</v>
      </c>
      <c r="I1730" s="140">
        <v>5.978381481481482</v>
      </c>
      <c r="J1730" s="140">
        <v>7.7624925925925936</v>
      </c>
      <c r="K1730" s="140">
        <v>6.5328730769230772</v>
      </c>
      <c r="L1730" s="140">
        <v>4.3126480769230771</v>
      </c>
      <c r="M1730" s="140">
        <v>5.2999596153846174</v>
      </c>
      <c r="N1730" s="140">
        <v>7.9117942307692299</v>
      </c>
      <c r="O1730" s="140">
        <v>6.6940900000000019</v>
      </c>
      <c r="P1730" s="140">
        <v>6.9038458333333326</v>
      </c>
      <c r="Q1730" s="140">
        <v>7.6863851851851868</v>
      </c>
      <c r="R1730" s="140">
        <v>6.3725499999999995</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39" t="s">
        <v>408</v>
      </c>
      <c r="B1731" s="134"/>
      <c r="C1731" s="134"/>
      <c r="D1731" s="134"/>
      <c r="E1731" s="134"/>
      <c r="F1731" s="140">
        <v>0.37514999999999998</v>
      </c>
      <c r="G1731" s="140">
        <v>0.75120000000000009</v>
      </c>
      <c r="H1731" s="140">
        <v>3.2541500000000001</v>
      </c>
      <c r="I1731" s="140">
        <v>5.7746999999999993</v>
      </c>
      <c r="J1731" s="140">
        <v>7.4131</v>
      </c>
      <c r="K1731" s="140">
        <v>6.0553999999999997</v>
      </c>
      <c r="L1731" s="140">
        <v>3.7089499999999997</v>
      </c>
      <c r="M1731" s="140">
        <v>4.9192499999999999</v>
      </c>
      <c r="N1731" s="140">
        <v>7.3056999999999999</v>
      </c>
      <c r="O1731" s="140">
        <v>7.9074999999999998</v>
      </c>
      <c r="P1731" s="140">
        <v>7.4951499999999998</v>
      </c>
      <c r="Q1731" s="140">
        <v>7.6947000000000001</v>
      </c>
      <c r="R1731" s="140">
        <v>8.24695</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8"/>
      <c r="C1732" s="128"/>
      <c r="D1732" s="128"/>
      <c r="E1732" s="128"/>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36" t="s">
        <v>1448</v>
      </c>
      <c r="B1733" s="136"/>
      <c r="C1733" s="136"/>
      <c r="D1733" s="136"/>
      <c r="E1733" s="136"/>
      <c r="F1733" s="136"/>
      <c r="G1733" s="136"/>
      <c r="H1733" s="136"/>
      <c r="I1733" s="136"/>
      <c r="J1733" s="136"/>
      <c r="K1733" s="136"/>
      <c r="L1733" s="136"/>
      <c r="M1733" s="136"/>
      <c r="N1733" s="136"/>
      <c r="O1733" s="136"/>
      <c r="P1733" s="136"/>
      <c r="Q1733" s="136"/>
      <c r="R1733" s="136"/>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34" t="s">
        <v>1449</v>
      </c>
      <c r="B1734" s="134" t="s">
        <v>1450</v>
      </c>
      <c r="C1734" s="134">
        <v>105804</v>
      </c>
      <c r="D1734" s="137">
        <v>44330</v>
      </c>
      <c r="E1734" s="138">
        <v>44.658200000000001</v>
      </c>
      <c r="F1734" s="138">
        <v>-0.70730000000000004</v>
      </c>
      <c r="G1734" s="138">
        <v>-1.5457000000000001</v>
      </c>
      <c r="H1734" s="138">
        <v>-0.63480000000000003</v>
      </c>
      <c r="I1734" s="138">
        <v>1.6627000000000001</v>
      </c>
      <c r="J1734" s="138">
        <v>5.2043999999999997</v>
      </c>
      <c r="K1734" s="138">
        <v>10.173</v>
      </c>
      <c r="L1734" s="138">
        <v>39.0017</v>
      </c>
      <c r="M1734" s="138">
        <v>61.535299999999999</v>
      </c>
      <c r="N1734" s="138">
        <v>105.63420000000001</v>
      </c>
      <c r="O1734" s="138">
        <v>2.1635</v>
      </c>
      <c r="P1734" s="138">
        <v>11.4152</v>
      </c>
      <c r="Q1734" s="138">
        <v>11.2164</v>
      </c>
      <c r="R1734" s="138">
        <v>16.769600000000001</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34" t="s">
        <v>1449</v>
      </c>
      <c r="B1735" s="134" t="s">
        <v>1451</v>
      </c>
      <c r="C1735" s="134">
        <v>119556</v>
      </c>
      <c r="D1735" s="137">
        <v>44330</v>
      </c>
      <c r="E1735" s="138">
        <v>48.569000000000003</v>
      </c>
      <c r="F1735" s="138">
        <v>-0.70109999999999995</v>
      </c>
      <c r="G1735" s="138">
        <v>-1.5368999999999999</v>
      </c>
      <c r="H1735" s="138">
        <v>-0.6139</v>
      </c>
      <c r="I1735" s="138">
        <v>1.7054</v>
      </c>
      <c r="J1735" s="138">
        <v>5.3018000000000001</v>
      </c>
      <c r="K1735" s="138">
        <v>10.429</v>
      </c>
      <c r="L1735" s="138">
        <v>39.672899999999998</v>
      </c>
      <c r="M1735" s="138">
        <v>62.805100000000003</v>
      </c>
      <c r="N1735" s="138">
        <v>107.9624</v>
      </c>
      <c r="O1735" s="138">
        <v>3.343</v>
      </c>
      <c r="P1735" s="138">
        <v>12.6774</v>
      </c>
      <c r="Q1735" s="138">
        <v>16.7684</v>
      </c>
      <c r="R1735" s="138">
        <v>18.105599999999999</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34" t="s">
        <v>1449</v>
      </c>
      <c r="B1736" s="134" t="s">
        <v>1452</v>
      </c>
      <c r="C1736" s="134">
        <v>125354</v>
      </c>
      <c r="D1736" s="137">
        <v>44330</v>
      </c>
      <c r="E1736" s="138">
        <v>51.3</v>
      </c>
      <c r="F1736" s="138">
        <v>-0.42699999999999999</v>
      </c>
      <c r="G1736" s="138">
        <v>-1.0226</v>
      </c>
      <c r="H1736" s="138">
        <v>-0.33029999999999998</v>
      </c>
      <c r="I1736" s="138">
        <v>2.0895999999999999</v>
      </c>
      <c r="J1736" s="138">
        <v>6.2332000000000001</v>
      </c>
      <c r="K1736" s="138">
        <v>10.751300000000001</v>
      </c>
      <c r="L1736" s="138">
        <v>33.628500000000003</v>
      </c>
      <c r="M1736" s="138">
        <v>54.192999999999998</v>
      </c>
      <c r="N1736" s="138">
        <v>85.802199999999999</v>
      </c>
      <c r="O1736" s="138">
        <v>20.287800000000001</v>
      </c>
      <c r="P1736" s="138">
        <v>19.7636</v>
      </c>
      <c r="Q1736" s="138">
        <v>24.504899999999999</v>
      </c>
      <c r="R1736" s="138">
        <v>33.410800000000002</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34" t="s">
        <v>1449</v>
      </c>
      <c r="B1737" s="134" t="s">
        <v>1453</v>
      </c>
      <c r="C1737" s="134">
        <v>125350</v>
      </c>
      <c r="D1737" s="137">
        <v>44330</v>
      </c>
      <c r="E1737" s="138">
        <v>46.78</v>
      </c>
      <c r="F1737" s="138">
        <v>-0.42570000000000002</v>
      </c>
      <c r="G1737" s="138">
        <v>-1.0366</v>
      </c>
      <c r="H1737" s="138">
        <v>-0.36209999999999998</v>
      </c>
      <c r="I1737" s="138">
        <v>2.0284</v>
      </c>
      <c r="J1737" s="138">
        <v>6.1012000000000004</v>
      </c>
      <c r="K1737" s="138">
        <v>10.3042</v>
      </c>
      <c r="L1737" s="138">
        <v>32.5212</v>
      </c>
      <c r="M1737" s="138">
        <v>52.278599999999997</v>
      </c>
      <c r="N1737" s="138">
        <v>82.662999999999997</v>
      </c>
      <c r="O1737" s="138">
        <v>18.598199999999999</v>
      </c>
      <c r="P1737" s="138">
        <v>18.2315</v>
      </c>
      <c r="Q1737" s="138">
        <v>22.975100000000001</v>
      </c>
      <c r="R1737" s="138">
        <v>31.311699999999998</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34" t="s">
        <v>1449</v>
      </c>
      <c r="B1738" s="134" t="s">
        <v>1454</v>
      </c>
      <c r="C1738" s="134">
        <v>145678</v>
      </c>
      <c r="D1738" s="137">
        <v>44330</v>
      </c>
      <c r="E1738" s="138">
        <v>20.73</v>
      </c>
      <c r="F1738" s="138">
        <v>-0.67079999999999995</v>
      </c>
      <c r="G1738" s="138">
        <v>-1.7536</v>
      </c>
      <c r="H1738" s="138">
        <v>-0.9556</v>
      </c>
      <c r="I1738" s="138">
        <v>1.0234000000000001</v>
      </c>
      <c r="J1738" s="138">
        <v>7.8563999999999998</v>
      </c>
      <c r="K1738" s="138">
        <v>12.479699999999999</v>
      </c>
      <c r="L1738" s="138">
        <v>39.69</v>
      </c>
      <c r="M1738" s="138">
        <v>64.132999999999996</v>
      </c>
      <c r="N1738" s="138">
        <v>110.6707</v>
      </c>
      <c r="O1738" s="138"/>
      <c r="P1738" s="138"/>
      <c r="Q1738" s="138">
        <v>35.445900000000002</v>
      </c>
      <c r="R1738" s="138">
        <v>43.194200000000002</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34" t="s">
        <v>1449</v>
      </c>
      <c r="B1739" s="134" t="s">
        <v>1455</v>
      </c>
      <c r="C1739" s="134">
        <v>145677</v>
      </c>
      <c r="D1739" s="137">
        <v>44330</v>
      </c>
      <c r="E1739" s="138">
        <v>19.829999999999998</v>
      </c>
      <c r="F1739" s="138">
        <v>-0.65129999999999999</v>
      </c>
      <c r="G1739" s="138">
        <v>-1.7830999999999999</v>
      </c>
      <c r="H1739" s="138">
        <v>-0.99850000000000005</v>
      </c>
      <c r="I1739" s="138">
        <v>0.96740000000000004</v>
      </c>
      <c r="J1739" s="138">
        <v>7.7131999999999996</v>
      </c>
      <c r="K1739" s="138">
        <v>11.970599999999999</v>
      </c>
      <c r="L1739" s="138">
        <v>38.381</v>
      </c>
      <c r="M1739" s="138">
        <v>61.877600000000001</v>
      </c>
      <c r="N1739" s="138">
        <v>106.7779</v>
      </c>
      <c r="O1739" s="138"/>
      <c r="P1739" s="138"/>
      <c r="Q1739" s="138">
        <v>32.966799999999999</v>
      </c>
      <c r="R1739" s="138">
        <v>40.542700000000004</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34" t="s">
        <v>1449</v>
      </c>
      <c r="B1740" s="134" t="s">
        <v>1456</v>
      </c>
      <c r="C1740" s="134">
        <v>146130</v>
      </c>
      <c r="D1740" s="137">
        <v>44330</v>
      </c>
      <c r="E1740" s="138">
        <v>17.47</v>
      </c>
      <c r="F1740" s="138">
        <v>-0.90749999999999997</v>
      </c>
      <c r="G1740" s="138">
        <v>-1.7988</v>
      </c>
      <c r="H1740" s="138">
        <v>0.17199999999999999</v>
      </c>
      <c r="I1740" s="138">
        <v>2.8856999999999999</v>
      </c>
      <c r="J1740" s="138">
        <v>8.9832000000000001</v>
      </c>
      <c r="K1740" s="138">
        <v>13.5153</v>
      </c>
      <c r="L1740" s="138">
        <v>40.773600000000002</v>
      </c>
      <c r="M1740" s="138">
        <v>61.909199999999998</v>
      </c>
      <c r="N1740" s="138">
        <v>108.4726</v>
      </c>
      <c r="O1740" s="138"/>
      <c r="P1740" s="138"/>
      <c r="Q1740" s="138">
        <v>28.227599999999999</v>
      </c>
      <c r="R1740" s="138">
        <v>33.667700000000004</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34" t="s">
        <v>1449</v>
      </c>
      <c r="B1741" s="134" t="s">
        <v>1457</v>
      </c>
      <c r="C1741" s="134">
        <v>146127</v>
      </c>
      <c r="D1741" s="137">
        <v>44330</v>
      </c>
      <c r="E1741" s="138">
        <v>16.8</v>
      </c>
      <c r="F1741" s="138">
        <v>-0.94340000000000002</v>
      </c>
      <c r="G1741" s="138">
        <v>-1.8118000000000001</v>
      </c>
      <c r="H1741" s="138">
        <v>0.1192</v>
      </c>
      <c r="I1741" s="138">
        <v>2.8151999999999999</v>
      </c>
      <c r="J1741" s="138">
        <v>8.8082999999999991</v>
      </c>
      <c r="K1741" s="138">
        <v>13.055199999999999</v>
      </c>
      <c r="L1741" s="138">
        <v>39.5349</v>
      </c>
      <c r="M1741" s="138">
        <v>59.847799999999999</v>
      </c>
      <c r="N1741" s="138">
        <v>104.878</v>
      </c>
      <c r="O1741" s="138"/>
      <c r="P1741" s="138"/>
      <c r="Q1741" s="138">
        <v>26.0122</v>
      </c>
      <c r="R1741" s="138">
        <v>31.351800000000001</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34" t="s">
        <v>1449</v>
      </c>
      <c r="B1742" s="134" t="s">
        <v>1458</v>
      </c>
      <c r="C1742" s="134">
        <v>119212</v>
      </c>
      <c r="D1742" s="137">
        <v>44330</v>
      </c>
      <c r="E1742" s="138">
        <v>90.034999999999997</v>
      </c>
      <c r="F1742" s="138">
        <v>-0.47199999999999998</v>
      </c>
      <c r="G1742" s="138">
        <v>-0.40820000000000001</v>
      </c>
      <c r="H1742" s="138">
        <v>1.4639</v>
      </c>
      <c r="I1742" s="138">
        <v>3.2488000000000001</v>
      </c>
      <c r="J1742" s="138">
        <v>6.9020000000000001</v>
      </c>
      <c r="K1742" s="138">
        <v>12.1037</v>
      </c>
      <c r="L1742" s="138">
        <v>34.714399999999998</v>
      </c>
      <c r="M1742" s="138">
        <v>55.173900000000003</v>
      </c>
      <c r="N1742" s="138">
        <v>104.1841</v>
      </c>
      <c r="O1742" s="138">
        <v>10.3933</v>
      </c>
      <c r="P1742" s="138">
        <v>14.883800000000001</v>
      </c>
      <c r="Q1742" s="138">
        <v>21.587900000000001</v>
      </c>
      <c r="R1742" s="138">
        <v>28.1175</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34" t="s">
        <v>1449</v>
      </c>
      <c r="B1743" s="134" t="s">
        <v>1459</v>
      </c>
      <c r="C1743" s="134">
        <v>105989</v>
      </c>
      <c r="D1743" s="137">
        <v>44330</v>
      </c>
      <c r="E1743" s="138">
        <v>85.027000000000001</v>
      </c>
      <c r="F1743" s="138">
        <v>-0.47760000000000002</v>
      </c>
      <c r="G1743" s="138">
        <v>-0.41460000000000002</v>
      </c>
      <c r="H1743" s="138">
        <v>1.4473</v>
      </c>
      <c r="I1743" s="138">
        <v>3.2143999999999999</v>
      </c>
      <c r="J1743" s="138">
        <v>6.8219000000000003</v>
      </c>
      <c r="K1743" s="138">
        <v>11.851100000000001</v>
      </c>
      <c r="L1743" s="138">
        <v>34.105600000000003</v>
      </c>
      <c r="M1743" s="138">
        <v>54.143300000000004</v>
      </c>
      <c r="N1743" s="138">
        <v>102.35850000000001</v>
      </c>
      <c r="O1743" s="138">
        <v>9.5090000000000003</v>
      </c>
      <c r="P1743" s="138">
        <v>14.0976</v>
      </c>
      <c r="Q1743" s="138">
        <v>16.613700000000001</v>
      </c>
      <c r="R1743" s="138">
        <v>26.988399999999999</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34" t="s">
        <v>1449</v>
      </c>
      <c r="B1744" s="134" t="s">
        <v>1460</v>
      </c>
      <c r="C1744" s="134">
        <v>146196</v>
      </c>
      <c r="D1744" s="137">
        <v>44330</v>
      </c>
      <c r="E1744" s="138">
        <v>19.260000000000002</v>
      </c>
      <c r="F1744" s="138">
        <v>-0.5474</v>
      </c>
      <c r="G1744" s="138">
        <v>-1.1446000000000001</v>
      </c>
      <c r="H1744" s="138">
        <v>0.64800000000000002</v>
      </c>
      <c r="I1744" s="138">
        <v>3.4538000000000002</v>
      </c>
      <c r="J1744" s="138">
        <v>7.4058000000000002</v>
      </c>
      <c r="K1744" s="138">
        <v>10.277699999999999</v>
      </c>
      <c r="L1744" s="138">
        <v>42.171700000000001</v>
      </c>
      <c r="M1744" s="138">
        <v>61.631399999999999</v>
      </c>
      <c r="N1744" s="138">
        <v>104.7847</v>
      </c>
      <c r="O1744" s="138"/>
      <c r="P1744" s="138"/>
      <c r="Q1744" s="138">
        <v>33.546999999999997</v>
      </c>
      <c r="R1744" s="138">
        <v>34.905700000000003</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34" t="s">
        <v>1449</v>
      </c>
      <c r="B1745" s="134" t="s">
        <v>1461</v>
      </c>
      <c r="C1745" s="134">
        <v>146193</v>
      </c>
      <c r="D1745" s="137">
        <v>44330</v>
      </c>
      <c r="E1745" s="138">
        <v>18.597999999999999</v>
      </c>
      <c r="F1745" s="138">
        <v>-0.55079999999999996</v>
      </c>
      <c r="G1745" s="138">
        <v>-1.1533</v>
      </c>
      <c r="H1745" s="138">
        <v>0.62219999999999998</v>
      </c>
      <c r="I1745" s="138">
        <v>3.3910999999999998</v>
      </c>
      <c r="J1745" s="138">
        <v>7.2672999999999996</v>
      </c>
      <c r="K1745" s="138">
        <v>9.8458000000000006</v>
      </c>
      <c r="L1745" s="138">
        <v>41.064900000000002</v>
      </c>
      <c r="M1745" s="138">
        <v>59.749200000000002</v>
      </c>
      <c r="N1745" s="138">
        <v>101.60429999999999</v>
      </c>
      <c r="O1745" s="138"/>
      <c r="P1745" s="138"/>
      <c r="Q1745" s="138">
        <v>31.501300000000001</v>
      </c>
      <c r="R1745" s="138">
        <v>32.827599999999997</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34" t="s">
        <v>1449</v>
      </c>
      <c r="B1746" s="134" t="s">
        <v>1462</v>
      </c>
      <c r="C1746" s="134">
        <v>103360</v>
      </c>
      <c r="D1746" s="137">
        <v>44330</v>
      </c>
      <c r="E1746" s="138">
        <v>69.4238</v>
      </c>
      <c r="F1746" s="138">
        <v>-0.72440000000000004</v>
      </c>
      <c r="G1746" s="138">
        <v>-0.95840000000000003</v>
      </c>
      <c r="H1746" s="138">
        <v>-0.1099</v>
      </c>
      <c r="I1746" s="138">
        <v>1.3628</v>
      </c>
      <c r="J1746" s="138">
        <v>4.5785999999999998</v>
      </c>
      <c r="K1746" s="138">
        <v>6.5346000000000002</v>
      </c>
      <c r="L1746" s="138">
        <v>35.416400000000003</v>
      </c>
      <c r="M1746" s="138">
        <v>59.394500000000001</v>
      </c>
      <c r="N1746" s="138">
        <v>97.658000000000001</v>
      </c>
      <c r="O1746" s="138">
        <v>4.5867000000000004</v>
      </c>
      <c r="P1746" s="138">
        <v>11.1577</v>
      </c>
      <c r="Q1746" s="138">
        <v>13.461399999999999</v>
      </c>
      <c r="R1746" s="138">
        <v>16.111799999999999</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34" t="s">
        <v>1449</v>
      </c>
      <c r="B1747" s="134" t="s">
        <v>1463</v>
      </c>
      <c r="C1747" s="134">
        <v>118525</v>
      </c>
      <c r="D1747" s="137">
        <v>44330</v>
      </c>
      <c r="E1747" s="138">
        <v>75.8673</v>
      </c>
      <c r="F1747" s="138">
        <v>-0.71970000000000001</v>
      </c>
      <c r="G1747" s="138">
        <v>-0.95109999999999995</v>
      </c>
      <c r="H1747" s="138">
        <v>-9.3200000000000005E-2</v>
      </c>
      <c r="I1747" s="138">
        <v>1.3956999999999999</v>
      </c>
      <c r="J1747" s="138">
        <v>4.6542000000000003</v>
      </c>
      <c r="K1747" s="138">
        <v>6.7584999999999997</v>
      </c>
      <c r="L1747" s="138">
        <v>35.977800000000002</v>
      </c>
      <c r="M1747" s="138">
        <v>60.387799999999999</v>
      </c>
      <c r="N1747" s="138">
        <v>99.320899999999995</v>
      </c>
      <c r="O1747" s="138">
        <v>5.6063000000000001</v>
      </c>
      <c r="P1747" s="138">
        <v>12.3666</v>
      </c>
      <c r="Q1747" s="138">
        <v>19.3993</v>
      </c>
      <c r="R1747" s="138">
        <v>17.132300000000001</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34" t="s">
        <v>1449</v>
      </c>
      <c r="B1748" s="134" t="s">
        <v>1464</v>
      </c>
      <c r="C1748" s="134">
        <v>130503</v>
      </c>
      <c r="D1748" s="137">
        <v>44330</v>
      </c>
      <c r="E1748" s="138">
        <v>62.095999999999997</v>
      </c>
      <c r="F1748" s="138">
        <v>-0.7258</v>
      </c>
      <c r="G1748" s="138">
        <v>-0.87790000000000001</v>
      </c>
      <c r="H1748" s="138">
        <v>0.66790000000000005</v>
      </c>
      <c r="I1748" s="138">
        <v>3.4089</v>
      </c>
      <c r="J1748" s="138">
        <v>6.3232999999999997</v>
      </c>
      <c r="K1748" s="138">
        <v>9.3104999999999993</v>
      </c>
      <c r="L1748" s="138">
        <v>41.930500000000002</v>
      </c>
      <c r="M1748" s="138">
        <v>59.183799999999998</v>
      </c>
      <c r="N1748" s="138">
        <v>106.74550000000001</v>
      </c>
      <c r="O1748" s="138">
        <v>8.0076000000000001</v>
      </c>
      <c r="P1748" s="138">
        <v>17.815000000000001</v>
      </c>
      <c r="Q1748" s="138">
        <v>17.668600000000001</v>
      </c>
      <c r="R1748" s="138">
        <v>18.839200000000002</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34" t="s">
        <v>1449</v>
      </c>
      <c r="B1749" s="134" t="s">
        <v>1465</v>
      </c>
      <c r="C1749" s="134">
        <v>130502</v>
      </c>
      <c r="D1749" s="137">
        <v>44330</v>
      </c>
      <c r="E1749" s="138">
        <v>56.792999999999999</v>
      </c>
      <c r="F1749" s="138">
        <v>-0.73060000000000003</v>
      </c>
      <c r="G1749" s="138">
        <v>-0.88480000000000003</v>
      </c>
      <c r="H1749" s="138">
        <v>0.65039999999999998</v>
      </c>
      <c r="I1749" s="138">
        <v>3.3708999999999998</v>
      </c>
      <c r="J1749" s="138">
        <v>6.2346000000000004</v>
      </c>
      <c r="K1749" s="138">
        <v>9.0641999999999996</v>
      </c>
      <c r="L1749" s="138">
        <v>41.255000000000003</v>
      </c>
      <c r="M1749" s="138">
        <v>58.052500000000002</v>
      </c>
      <c r="N1749" s="138">
        <v>104.748</v>
      </c>
      <c r="O1749" s="138">
        <v>6.7690999999999999</v>
      </c>
      <c r="P1749" s="138">
        <v>16.424800000000001</v>
      </c>
      <c r="Q1749" s="138">
        <v>14.153600000000001</v>
      </c>
      <c r="R1749" s="138">
        <v>17.6538</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34" t="s">
        <v>1449</v>
      </c>
      <c r="B1750" s="134" t="s">
        <v>1466</v>
      </c>
      <c r="C1750" s="134">
        <v>103006</v>
      </c>
      <c r="D1750" s="137">
        <v>44330</v>
      </c>
      <c r="E1750" s="138">
        <v>65.477999999999994</v>
      </c>
      <c r="F1750" s="138">
        <v>-1.0446</v>
      </c>
      <c r="G1750" s="138">
        <v>-1.5407</v>
      </c>
      <c r="H1750" s="138">
        <v>-1.2527999999999999</v>
      </c>
      <c r="I1750" s="138">
        <v>-0.3367</v>
      </c>
      <c r="J1750" s="138">
        <v>3.8052999999999999</v>
      </c>
      <c r="K1750" s="138">
        <v>4.1032000000000002</v>
      </c>
      <c r="L1750" s="138">
        <v>31.886600000000001</v>
      </c>
      <c r="M1750" s="138">
        <v>52.928100000000001</v>
      </c>
      <c r="N1750" s="138">
        <v>96.119399999999999</v>
      </c>
      <c r="O1750" s="138">
        <v>2.3955000000000002</v>
      </c>
      <c r="P1750" s="138">
        <v>10.652100000000001</v>
      </c>
      <c r="Q1750" s="138">
        <v>12.4643</v>
      </c>
      <c r="R1750" s="138">
        <v>19.224599999999999</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34" t="s">
        <v>1449</v>
      </c>
      <c r="B1751" s="134" t="s">
        <v>1467</v>
      </c>
      <c r="C1751" s="134">
        <v>120069</v>
      </c>
      <c r="D1751" s="137">
        <v>44330</v>
      </c>
      <c r="E1751" s="138">
        <v>70.644599999999997</v>
      </c>
      <c r="F1751" s="138">
        <v>-1.0370999999999999</v>
      </c>
      <c r="G1751" s="138">
        <v>-1.5294000000000001</v>
      </c>
      <c r="H1751" s="138">
        <v>-1.2262</v>
      </c>
      <c r="I1751" s="138">
        <v>-0.28289999999999998</v>
      </c>
      <c r="J1751" s="138">
        <v>3.9296000000000002</v>
      </c>
      <c r="K1751" s="138">
        <v>4.4752999999999998</v>
      </c>
      <c r="L1751" s="138">
        <v>32.826599999999999</v>
      </c>
      <c r="M1751" s="138">
        <v>54.5627</v>
      </c>
      <c r="N1751" s="138">
        <v>98.922700000000006</v>
      </c>
      <c r="O1751" s="138">
        <v>3.6215999999999999</v>
      </c>
      <c r="P1751" s="138">
        <v>11.7742</v>
      </c>
      <c r="Q1751" s="138">
        <v>15.805199999999999</v>
      </c>
      <c r="R1751" s="138">
        <v>20.901599999999998</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34" t="s">
        <v>1449</v>
      </c>
      <c r="B1752" s="134" t="s">
        <v>1468</v>
      </c>
      <c r="C1752" s="134">
        <v>106823</v>
      </c>
      <c r="D1752" s="137">
        <v>44330</v>
      </c>
      <c r="E1752" s="138">
        <v>37.880000000000003</v>
      </c>
      <c r="F1752" s="138">
        <v>-0.49909999999999999</v>
      </c>
      <c r="G1752" s="138">
        <v>-0.88959999999999995</v>
      </c>
      <c r="H1752" s="138">
        <v>0.13220000000000001</v>
      </c>
      <c r="I1752" s="138">
        <v>2.1575000000000002</v>
      </c>
      <c r="J1752" s="138">
        <v>5.633</v>
      </c>
      <c r="K1752" s="138">
        <v>6.2553000000000001</v>
      </c>
      <c r="L1752" s="138">
        <v>39.162399999999998</v>
      </c>
      <c r="M1752" s="138">
        <v>58.692900000000002</v>
      </c>
      <c r="N1752" s="138">
        <v>108.5903</v>
      </c>
      <c r="O1752" s="138">
        <v>9.9515999999999991</v>
      </c>
      <c r="P1752" s="138">
        <v>14.7316</v>
      </c>
      <c r="Q1752" s="138">
        <v>10.303699999999999</v>
      </c>
      <c r="R1752" s="138">
        <v>25.592500000000001</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34" t="s">
        <v>1449</v>
      </c>
      <c r="B1753" s="134" t="s">
        <v>1469</v>
      </c>
      <c r="C1753" s="134">
        <v>120591</v>
      </c>
      <c r="D1753" s="137">
        <v>44330</v>
      </c>
      <c r="E1753" s="138">
        <v>40.450000000000003</v>
      </c>
      <c r="F1753" s="138">
        <v>-0.49199999999999999</v>
      </c>
      <c r="G1753" s="138">
        <v>-0.8821</v>
      </c>
      <c r="H1753" s="138">
        <v>0.1734</v>
      </c>
      <c r="I1753" s="138">
        <v>2.2239</v>
      </c>
      <c r="J1753" s="138">
        <v>5.7515999999999998</v>
      </c>
      <c r="K1753" s="138">
        <v>6.6437999999999997</v>
      </c>
      <c r="L1753" s="138">
        <v>40.159399999999998</v>
      </c>
      <c r="M1753" s="138">
        <v>60.452199999999998</v>
      </c>
      <c r="N1753" s="138">
        <v>111.7801</v>
      </c>
      <c r="O1753" s="138">
        <v>11.3247</v>
      </c>
      <c r="P1753" s="138">
        <v>15.811999999999999</v>
      </c>
      <c r="Q1753" s="138">
        <v>15.3011</v>
      </c>
      <c r="R1753" s="138">
        <v>27.388000000000002</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34" t="s">
        <v>1449</v>
      </c>
      <c r="B1754" s="134" t="s">
        <v>1470</v>
      </c>
      <c r="C1754" s="134">
        <v>141462</v>
      </c>
      <c r="D1754" s="137">
        <v>44330</v>
      </c>
      <c r="E1754" s="138">
        <v>13.15</v>
      </c>
      <c r="F1754" s="138">
        <v>-0.97889999999999999</v>
      </c>
      <c r="G1754" s="138">
        <v>-1.2763</v>
      </c>
      <c r="H1754" s="138">
        <v>0</v>
      </c>
      <c r="I1754" s="138">
        <v>0.76629999999999998</v>
      </c>
      <c r="J1754" s="138">
        <v>6.2196999999999996</v>
      </c>
      <c r="K1754" s="138">
        <v>10.876899999999999</v>
      </c>
      <c r="L1754" s="138">
        <v>39.893599999999999</v>
      </c>
      <c r="M1754" s="138">
        <v>56.547600000000003</v>
      </c>
      <c r="N1754" s="138">
        <v>90.579700000000003</v>
      </c>
      <c r="O1754" s="138">
        <v>6.7432999999999996</v>
      </c>
      <c r="P1754" s="138"/>
      <c r="Q1754" s="138">
        <v>7.2765000000000004</v>
      </c>
      <c r="R1754" s="138">
        <v>21.657699999999998</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34" t="s">
        <v>1449</v>
      </c>
      <c r="B1755" s="134" t="s">
        <v>1471</v>
      </c>
      <c r="C1755" s="134">
        <v>141475</v>
      </c>
      <c r="D1755" s="137">
        <v>44330</v>
      </c>
      <c r="E1755" s="138">
        <v>14.09</v>
      </c>
      <c r="F1755" s="138">
        <v>-0.91420000000000001</v>
      </c>
      <c r="G1755" s="138">
        <v>-1.2614000000000001</v>
      </c>
      <c r="H1755" s="138">
        <v>0</v>
      </c>
      <c r="I1755" s="138">
        <v>0.78680000000000005</v>
      </c>
      <c r="J1755" s="138">
        <v>6.3395999999999999</v>
      </c>
      <c r="K1755" s="138">
        <v>11.119899999999999</v>
      </c>
      <c r="L1755" s="138">
        <v>40.4786</v>
      </c>
      <c r="M1755" s="138">
        <v>57.606299999999997</v>
      </c>
      <c r="N1755" s="138">
        <v>92.4863</v>
      </c>
      <c r="O1755" s="138">
        <v>8.2998999999999992</v>
      </c>
      <c r="P1755" s="138"/>
      <c r="Q1755" s="138">
        <v>9.1931999999999992</v>
      </c>
      <c r="R1755" s="138">
        <v>22.986499999999999</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34" t="s">
        <v>1449</v>
      </c>
      <c r="B1756" s="134" t="s">
        <v>1472</v>
      </c>
      <c r="C1756" s="134">
        <v>147946</v>
      </c>
      <c r="D1756" s="137">
        <v>44330</v>
      </c>
      <c r="E1756" s="138">
        <v>17.559999999999999</v>
      </c>
      <c r="F1756" s="138">
        <v>-0.79100000000000004</v>
      </c>
      <c r="G1756" s="138">
        <v>-1.6246</v>
      </c>
      <c r="H1756" s="138">
        <v>-0.45350000000000001</v>
      </c>
      <c r="I1756" s="138">
        <v>1.3271999999999999</v>
      </c>
      <c r="J1756" s="138">
        <v>6.4241999999999999</v>
      </c>
      <c r="K1756" s="138">
        <v>7.4663000000000004</v>
      </c>
      <c r="L1756" s="138">
        <v>33.434699999999999</v>
      </c>
      <c r="M1756" s="138">
        <v>52.430599999999998</v>
      </c>
      <c r="N1756" s="138">
        <v>94.894599999999997</v>
      </c>
      <c r="O1756" s="138"/>
      <c r="P1756" s="138"/>
      <c r="Q1756" s="138">
        <v>58.860799999999998</v>
      </c>
      <c r="R1756" s="138"/>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34" t="s">
        <v>1449</v>
      </c>
      <c r="B1757" s="134" t="s">
        <v>1473</v>
      </c>
      <c r="C1757" s="134">
        <v>147944</v>
      </c>
      <c r="D1757" s="137">
        <v>44330</v>
      </c>
      <c r="E1757" s="138">
        <v>17.149999999999999</v>
      </c>
      <c r="F1757" s="138">
        <v>-0.80969999999999998</v>
      </c>
      <c r="G1757" s="138">
        <v>-1.6628000000000001</v>
      </c>
      <c r="H1757" s="138">
        <v>-0.46429999999999999</v>
      </c>
      <c r="I1757" s="138">
        <v>1.2397</v>
      </c>
      <c r="J1757" s="138">
        <v>6.2576999999999998</v>
      </c>
      <c r="K1757" s="138">
        <v>6.9202000000000004</v>
      </c>
      <c r="L1757" s="138">
        <v>32.126300000000001</v>
      </c>
      <c r="M1757" s="138">
        <v>50.1751</v>
      </c>
      <c r="N1757" s="138">
        <v>90.98</v>
      </c>
      <c r="O1757" s="138"/>
      <c r="P1757" s="138"/>
      <c r="Q1757" s="138">
        <v>55.805199999999999</v>
      </c>
      <c r="R1757" s="138"/>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34" t="s">
        <v>1449</v>
      </c>
      <c r="B1758" s="134" t="s">
        <v>1474</v>
      </c>
      <c r="C1758" s="134">
        <v>145137</v>
      </c>
      <c r="D1758" s="137">
        <v>44330</v>
      </c>
      <c r="E1758" s="138">
        <v>16.48</v>
      </c>
      <c r="F1758" s="138">
        <v>-0.36280000000000001</v>
      </c>
      <c r="G1758" s="138">
        <v>-0.72289999999999999</v>
      </c>
      <c r="H1758" s="138">
        <v>0.3654</v>
      </c>
      <c r="I1758" s="138">
        <v>1.2907</v>
      </c>
      <c r="J1758" s="138">
        <v>3.5827</v>
      </c>
      <c r="K1758" s="138">
        <v>4.3699000000000003</v>
      </c>
      <c r="L1758" s="138">
        <v>38.371099999999998</v>
      </c>
      <c r="M1758" s="138">
        <v>52.029499999999999</v>
      </c>
      <c r="N1758" s="138">
        <v>83.518900000000002</v>
      </c>
      <c r="O1758" s="138"/>
      <c r="P1758" s="138"/>
      <c r="Q1758" s="138">
        <v>21.7378</v>
      </c>
      <c r="R1758" s="138">
        <v>27.884399999999999</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34" t="s">
        <v>1449</v>
      </c>
      <c r="B1759" s="134" t="s">
        <v>1475</v>
      </c>
      <c r="C1759" s="134">
        <v>145139</v>
      </c>
      <c r="D1759" s="137">
        <v>44330</v>
      </c>
      <c r="E1759" s="138">
        <v>15.81</v>
      </c>
      <c r="F1759" s="138">
        <v>-0.37809999999999999</v>
      </c>
      <c r="G1759" s="138">
        <v>-0.69099999999999995</v>
      </c>
      <c r="H1759" s="138">
        <v>0.31730000000000003</v>
      </c>
      <c r="I1759" s="138">
        <v>1.2163999999999999</v>
      </c>
      <c r="J1759" s="138">
        <v>3.4009</v>
      </c>
      <c r="K1759" s="138">
        <v>3.8765000000000001</v>
      </c>
      <c r="L1759" s="138">
        <v>37.120600000000003</v>
      </c>
      <c r="M1759" s="138">
        <v>50.142499999999998</v>
      </c>
      <c r="N1759" s="138">
        <v>80.479500000000002</v>
      </c>
      <c r="O1759" s="138"/>
      <c r="P1759" s="138"/>
      <c r="Q1759" s="138">
        <v>19.764500000000002</v>
      </c>
      <c r="R1759" s="138">
        <v>25.824100000000001</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34" t="s">
        <v>1449</v>
      </c>
      <c r="B1760" s="134" t="s">
        <v>1476</v>
      </c>
      <c r="C1760" s="134">
        <v>147919</v>
      </c>
      <c r="D1760" s="137">
        <v>44330</v>
      </c>
      <c r="E1760" s="138">
        <v>13.7096</v>
      </c>
      <c r="F1760" s="138">
        <v>-0.67020000000000002</v>
      </c>
      <c r="G1760" s="138">
        <v>-1.0302</v>
      </c>
      <c r="H1760" s="138">
        <v>0.91790000000000005</v>
      </c>
      <c r="I1760" s="138">
        <v>3.2303000000000002</v>
      </c>
      <c r="J1760" s="138">
        <v>7.0494000000000003</v>
      </c>
      <c r="K1760" s="138">
        <v>7.9454000000000002</v>
      </c>
      <c r="L1760" s="138">
        <v>37.266199999999998</v>
      </c>
      <c r="M1760" s="138">
        <v>49.6404</v>
      </c>
      <c r="N1760" s="138">
        <v>94.143000000000001</v>
      </c>
      <c r="O1760" s="138"/>
      <c r="P1760" s="138"/>
      <c r="Q1760" s="138">
        <v>29.0181</v>
      </c>
      <c r="R1760" s="138"/>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34" t="s">
        <v>1449</v>
      </c>
      <c r="B1761" s="134" t="s">
        <v>1477</v>
      </c>
      <c r="C1761" s="134">
        <v>147920</v>
      </c>
      <c r="D1761" s="137">
        <v>44330</v>
      </c>
      <c r="E1761" s="138">
        <v>13.3407</v>
      </c>
      <c r="F1761" s="138">
        <v>-0.68189999999999995</v>
      </c>
      <c r="G1761" s="138">
        <v>-1.0481</v>
      </c>
      <c r="H1761" s="138">
        <v>0.87490000000000001</v>
      </c>
      <c r="I1761" s="138">
        <v>3.1419999999999999</v>
      </c>
      <c r="J1761" s="138">
        <v>6.8452999999999999</v>
      </c>
      <c r="K1761" s="138">
        <v>7.3498999999999999</v>
      </c>
      <c r="L1761" s="138">
        <v>35.787399999999998</v>
      </c>
      <c r="M1761" s="138">
        <v>47.215800000000002</v>
      </c>
      <c r="N1761" s="138">
        <v>89.916700000000006</v>
      </c>
      <c r="O1761" s="138"/>
      <c r="P1761" s="138"/>
      <c r="Q1761" s="138">
        <v>26.2073</v>
      </c>
      <c r="R1761" s="138"/>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34" t="s">
        <v>1449</v>
      </c>
      <c r="B1762" s="134" t="s">
        <v>1478</v>
      </c>
      <c r="C1762" s="134">
        <v>102875</v>
      </c>
      <c r="D1762" s="137">
        <v>44330</v>
      </c>
      <c r="E1762" s="138">
        <v>124.239</v>
      </c>
      <c r="F1762" s="138">
        <v>-0.8468</v>
      </c>
      <c r="G1762" s="138">
        <v>-1.5109999999999999</v>
      </c>
      <c r="H1762" s="138">
        <v>-4.5900000000000003E-2</v>
      </c>
      <c r="I1762" s="138">
        <v>1.0435000000000001</v>
      </c>
      <c r="J1762" s="138">
        <v>4.5246000000000004</v>
      </c>
      <c r="K1762" s="138">
        <v>9.6414000000000009</v>
      </c>
      <c r="L1762" s="138">
        <v>44.824300000000001</v>
      </c>
      <c r="M1762" s="138">
        <v>71.069199999999995</v>
      </c>
      <c r="N1762" s="138">
        <v>123.8702</v>
      </c>
      <c r="O1762" s="138">
        <v>15.3848</v>
      </c>
      <c r="P1762" s="138">
        <v>18.0121</v>
      </c>
      <c r="Q1762" s="138">
        <v>16.7973</v>
      </c>
      <c r="R1762" s="138">
        <v>35.946599999999997</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34" t="s">
        <v>1449</v>
      </c>
      <c r="B1763" s="134" t="s">
        <v>1479</v>
      </c>
      <c r="C1763" s="134">
        <v>120164</v>
      </c>
      <c r="D1763" s="137">
        <v>44330</v>
      </c>
      <c r="E1763" s="138">
        <v>138.18799999999999</v>
      </c>
      <c r="F1763" s="138">
        <v>-0.83889999999999998</v>
      </c>
      <c r="G1763" s="138">
        <v>-1.4990000000000001</v>
      </c>
      <c r="H1763" s="138">
        <v>-1.8800000000000001E-2</v>
      </c>
      <c r="I1763" s="138">
        <v>1.0989</v>
      </c>
      <c r="J1763" s="138">
        <v>4.6467000000000001</v>
      </c>
      <c r="K1763" s="138">
        <v>10.0442</v>
      </c>
      <c r="L1763" s="138">
        <v>45.890999999999998</v>
      </c>
      <c r="M1763" s="138">
        <v>72.955500000000001</v>
      </c>
      <c r="N1763" s="138">
        <v>127.1484</v>
      </c>
      <c r="O1763" s="138">
        <v>16.951899999999998</v>
      </c>
      <c r="P1763" s="138">
        <v>19.696899999999999</v>
      </c>
      <c r="Q1763" s="138">
        <v>19.819199999999999</v>
      </c>
      <c r="R1763" s="138">
        <v>37.886499999999998</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34" t="s">
        <v>1449</v>
      </c>
      <c r="B1764" s="134" t="s">
        <v>1480</v>
      </c>
      <c r="C1764" s="134">
        <v>129220</v>
      </c>
      <c r="D1764" s="137">
        <v>44330</v>
      </c>
      <c r="E1764" s="138">
        <v>35</v>
      </c>
      <c r="F1764" s="138">
        <v>-1.0208999999999999</v>
      </c>
      <c r="G1764" s="138">
        <v>-1.8783000000000001</v>
      </c>
      <c r="H1764" s="138">
        <v>-0.26500000000000001</v>
      </c>
      <c r="I1764" s="138">
        <v>2.3540999999999999</v>
      </c>
      <c r="J1764" s="138">
        <v>7.2073999999999998</v>
      </c>
      <c r="K1764" s="138">
        <v>14.859500000000001</v>
      </c>
      <c r="L1764" s="138">
        <v>43.0381</v>
      </c>
      <c r="M1764" s="138">
        <v>62.715000000000003</v>
      </c>
      <c r="N1764" s="138">
        <v>106.9781</v>
      </c>
      <c r="O1764" s="138">
        <v>6.6839000000000004</v>
      </c>
      <c r="P1764" s="138">
        <v>18.1999</v>
      </c>
      <c r="Q1764" s="138">
        <v>19.564599999999999</v>
      </c>
      <c r="R1764" s="138">
        <v>20.479900000000001</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34" t="s">
        <v>1449</v>
      </c>
      <c r="B1765" s="134" t="s">
        <v>1481</v>
      </c>
      <c r="C1765" s="134">
        <v>129223</v>
      </c>
      <c r="D1765" s="137">
        <v>44330</v>
      </c>
      <c r="E1765" s="138">
        <v>32.902000000000001</v>
      </c>
      <c r="F1765" s="138">
        <v>-1.0258</v>
      </c>
      <c r="G1765" s="138">
        <v>-1.8847</v>
      </c>
      <c r="H1765" s="138">
        <v>-0.28189999999999998</v>
      </c>
      <c r="I1765" s="138">
        <v>2.3136000000000001</v>
      </c>
      <c r="J1765" s="138">
        <v>7.1097999999999999</v>
      </c>
      <c r="K1765" s="138">
        <v>14.565300000000001</v>
      </c>
      <c r="L1765" s="138">
        <v>42.291200000000003</v>
      </c>
      <c r="M1765" s="138">
        <v>61.434699999999999</v>
      </c>
      <c r="N1765" s="138">
        <v>104.7927</v>
      </c>
      <c r="O1765" s="138">
        <v>5.5335000000000001</v>
      </c>
      <c r="P1765" s="138">
        <v>17.051600000000001</v>
      </c>
      <c r="Q1765" s="138">
        <v>18.515000000000001</v>
      </c>
      <c r="R1765" s="138">
        <v>19.1568</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34" t="s">
        <v>1449</v>
      </c>
      <c r="B1766" s="134" t="s">
        <v>1482</v>
      </c>
      <c r="C1766" s="134">
        <v>113177</v>
      </c>
      <c r="D1766" s="137">
        <v>44330</v>
      </c>
      <c r="E1766" s="138">
        <v>63.448</v>
      </c>
      <c r="F1766" s="138">
        <v>-0.95889999999999997</v>
      </c>
      <c r="G1766" s="138">
        <v>-1.2710999999999999</v>
      </c>
      <c r="H1766" s="138">
        <v>7.8899999999999998E-2</v>
      </c>
      <c r="I1766" s="138">
        <v>2.1015000000000001</v>
      </c>
      <c r="J1766" s="138">
        <v>7.1940999999999997</v>
      </c>
      <c r="K1766" s="138">
        <v>13.401899999999999</v>
      </c>
      <c r="L1766" s="138">
        <v>45.193300000000001</v>
      </c>
      <c r="M1766" s="138">
        <v>63.156999999999996</v>
      </c>
      <c r="N1766" s="138">
        <v>112.5184</v>
      </c>
      <c r="O1766" s="138">
        <v>11.986499999999999</v>
      </c>
      <c r="P1766" s="138">
        <v>19.4818</v>
      </c>
      <c r="Q1766" s="138">
        <v>18.914000000000001</v>
      </c>
      <c r="R1766" s="138">
        <v>28.7684</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34" t="s">
        <v>1449</v>
      </c>
      <c r="B1767" s="134" t="s">
        <v>1483</v>
      </c>
      <c r="C1767" s="134">
        <v>118778</v>
      </c>
      <c r="D1767" s="137">
        <v>44330</v>
      </c>
      <c r="E1767" s="138">
        <v>68.648200000000003</v>
      </c>
      <c r="F1767" s="138">
        <v>-0.95469999999999999</v>
      </c>
      <c r="G1767" s="138">
        <v>-1.2647999999999999</v>
      </c>
      <c r="H1767" s="138">
        <v>9.3899999999999997E-2</v>
      </c>
      <c r="I1767" s="138">
        <v>2.1341999999999999</v>
      </c>
      <c r="J1767" s="138">
        <v>7.274</v>
      </c>
      <c r="K1767" s="138">
        <v>13.6548</v>
      </c>
      <c r="L1767" s="138">
        <v>45.831899999999997</v>
      </c>
      <c r="M1767" s="138">
        <v>64.208500000000001</v>
      </c>
      <c r="N1767" s="138">
        <v>114.37090000000001</v>
      </c>
      <c r="O1767" s="138">
        <v>13.042199999999999</v>
      </c>
      <c r="P1767" s="138">
        <v>20.7377</v>
      </c>
      <c r="Q1767" s="138">
        <v>24.463899999999999</v>
      </c>
      <c r="R1767" s="138">
        <v>29.873799999999999</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34" t="s">
        <v>1449</v>
      </c>
      <c r="B1768" s="134" t="s">
        <v>1484</v>
      </c>
      <c r="C1768" s="134">
        <v>147131</v>
      </c>
      <c r="D1768" s="137">
        <v>44330</v>
      </c>
      <c r="E1768" s="138">
        <v>18.09</v>
      </c>
      <c r="F1768" s="138">
        <v>-0.98519999999999996</v>
      </c>
      <c r="G1768" s="138">
        <v>-1.2555000000000001</v>
      </c>
      <c r="H1768" s="138">
        <v>0.5</v>
      </c>
      <c r="I1768" s="138">
        <v>3.0182000000000002</v>
      </c>
      <c r="J1768" s="138">
        <v>8.6486000000000001</v>
      </c>
      <c r="K1768" s="138">
        <v>10.1035</v>
      </c>
      <c r="L1768" s="138">
        <v>40.450299999999999</v>
      </c>
      <c r="M1768" s="138">
        <v>59.102899999999998</v>
      </c>
      <c r="N1768" s="138">
        <v>108.4101</v>
      </c>
      <c r="O1768" s="138"/>
      <c r="P1768" s="138"/>
      <c r="Q1768" s="138">
        <v>34.3902</v>
      </c>
      <c r="R1768" s="138">
        <v>34.849200000000003</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34" t="s">
        <v>1449</v>
      </c>
      <c r="B1769" s="134" t="s">
        <v>1485</v>
      </c>
      <c r="C1769" s="134">
        <v>147129</v>
      </c>
      <c r="D1769" s="137">
        <v>44330</v>
      </c>
      <c r="E1769" s="138">
        <v>17.46</v>
      </c>
      <c r="F1769" s="138">
        <v>-0.96430000000000005</v>
      </c>
      <c r="G1769" s="138">
        <v>-1.2443</v>
      </c>
      <c r="H1769" s="138">
        <v>0.5181</v>
      </c>
      <c r="I1769" s="138">
        <v>2.9481000000000002</v>
      </c>
      <c r="J1769" s="138">
        <v>8.4472000000000005</v>
      </c>
      <c r="K1769" s="138">
        <v>9.6734000000000009</v>
      </c>
      <c r="L1769" s="138">
        <v>39.345599999999997</v>
      </c>
      <c r="M1769" s="138">
        <v>57.155700000000003</v>
      </c>
      <c r="N1769" s="138">
        <v>104.6893</v>
      </c>
      <c r="O1769" s="138"/>
      <c r="P1769" s="138"/>
      <c r="Q1769" s="138">
        <v>32.035699999999999</v>
      </c>
      <c r="R1769" s="138">
        <v>32.483400000000003</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34" t="s">
        <v>1449</v>
      </c>
      <c r="B1770" s="134" t="s">
        <v>1486</v>
      </c>
      <c r="C1770" s="134">
        <v>100177</v>
      </c>
      <c r="D1770" s="137">
        <v>44330</v>
      </c>
      <c r="E1770" s="138">
        <v>116.136501746128</v>
      </c>
      <c r="F1770" s="138">
        <v>-0.89359999999999995</v>
      </c>
      <c r="G1770" s="138">
        <v>-2.0661</v>
      </c>
      <c r="H1770" s="138">
        <v>1.0405</v>
      </c>
      <c r="I1770" s="138">
        <v>8.2035</v>
      </c>
      <c r="J1770" s="138">
        <v>17.1313</v>
      </c>
      <c r="K1770" s="138">
        <v>32.576799999999999</v>
      </c>
      <c r="L1770" s="138">
        <v>64.410200000000003</v>
      </c>
      <c r="M1770" s="138">
        <v>90.524299999999997</v>
      </c>
      <c r="N1770" s="138">
        <v>203.13810000000001</v>
      </c>
      <c r="O1770" s="138">
        <v>26.8858</v>
      </c>
      <c r="P1770" s="138">
        <v>17.790400000000002</v>
      </c>
      <c r="Q1770" s="138">
        <v>10.4857</v>
      </c>
      <c r="R1770" s="138">
        <v>51.538899999999998</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34" t="s">
        <v>1449</v>
      </c>
      <c r="B1771" s="134" t="s">
        <v>1487</v>
      </c>
      <c r="C1771" s="134">
        <v>120828</v>
      </c>
      <c r="D1771" s="137">
        <v>44330</v>
      </c>
      <c r="E1771" s="138">
        <v>106.4736</v>
      </c>
      <c r="F1771" s="138">
        <v>-0.88180000000000003</v>
      </c>
      <c r="G1771" s="138">
        <v>-2.0425</v>
      </c>
      <c r="H1771" s="138">
        <v>1.0775999999999999</v>
      </c>
      <c r="I1771" s="138">
        <v>8.2947000000000006</v>
      </c>
      <c r="J1771" s="138">
        <v>17.330200000000001</v>
      </c>
      <c r="K1771" s="138">
        <v>33.279299999999999</v>
      </c>
      <c r="L1771" s="138">
        <v>65.911100000000005</v>
      </c>
      <c r="M1771" s="138">
        <v>92.456699999999998</v>
      </c>
      <c r="N1771" s="138">
        <v>207.05709999999999</v>
      </c>
      <c r="O1771" s="138">
        <v>27.695699999999999</v>
      </c>
      <c r="P1771" s="138">
        <v>18.288599999999999</v>
      </c>
      <c r="Q1771" s="138">
        <v>14.599</v>
      </c>
      <c r="R1771" s="138">
        <v>52.634399999999999</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34" t="s">
        <v>1449</v>
      </c>
      <c r="B1772" s="134" t="s">
        <v>1488</v>
      </c>
      <c r="C1772" s="134">
        <v>125497</v>
      </c>
      <c r="D1772" s="137">
        <v>44330</v>
      </c>
      <c r="E1772" s="138">
        <v>92.276499999999999</v>
      </c>
      <c r="F1772" s="138">
        <v>-0.68440000000000001</v>
      </c>
      <c r="G1772" s="138">
        <v>-1.3863000000000001</v>
      </c>
      <c r="H1772" s="138">
        <v>6.83E-2</v>
      </c>
      <c r="I1772" s="138">
        <v>1.9908999999999999</v>
      </c>
      <c r="J1772" s="138">
        <v>6.1239999999999997</v>
      </c>
      <c r="K1772" s="138">
        <v>9.0914000000000001</v>
      </c>
      <c r="L1772" s="138">
        <v>35.9056</v>
      </c>
      <c r="M1772" s="138">
        <v>51.641100000000002</v>
      </c>
      <c r="N1772" s="138">
        <v>97.033900000000003</v>
      </c>
      <c r="O1772" s="138">
        <v>14.692500000000001</v>
      </c>
      <c r="P1772" s="138">
        <v>21.873999999999999</v>
      </c>
      <c r="Q1772" s="138">
        <v>26.6419</v>
      </c>
      <c r="R1772" s="138">
        <v>31.774799999999999</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34" t="s">
        <v>1449</v>
      </c>
      <c r="B1773" s="134" t="s">
        <v>1489</v>
      </c>
      <c r="C1773" s="134">
        <v>125494</v>
      </c>
      <c r="D1773" s="137">
        <v>44330</v>
      </c>
      <c r="E1773" s="138">
        <v>84.040499999999994</v>
      </c>
      <c r="F1773" s="138">
        <v>-0.69099999999999995</v>
      </c>
      <c r="G1773" s="138">
        <v>-1.3960999999999999</v>
      </c>
      <c r="H1773" s="138">
        <v>4.4999999999999998E-2</v>
      </c>
      <c r="I1773" s="138">
        <v>1.9433</v>
      </c>
      <c r="J1773" s="138">
        <v>6.0141999999999998</v>
      </c>
      <c r="K1773" s="138">
        <v>8.7917000000000005</v>
      </c>
      <c r="L1773" s="138">
        <v>35.177199999999999</v>
      </c>
      <c r="M1773" s="138">
        <v>50.477800000000002</v>
      </c>
      <c r="N1773" s="138">
        <v>94.892300000000006</v>
      </c>
      <c r="O1773" s="138">
        <v>13.33</v>
      </c>
      <c r="P1773" s="138">
        <v>20.488399999999999</v>
      </c>
      <c r="Q1773" s="138">
        <v>19.982500000000002</v>
      </c>
      <c r="R1773" s="138">
        <v>30.247599999999998</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34" t="s">
        <v>1449</v>
      </c>
      <c r="B1774" s="134" t="s">
        <v>1490</v>
      </c>
      <c r="C1774" s="134">
        <v>100795</v>
      </c>
      <c r="D1774" s="137">
        <v>44330</v>
      </c>
      <c r="E1774" s="138">
        <v>113.8724</v>
      </c>
      <c r="F1774" s="138">
        <v>-0.55059999999999998</v>
      </c>
      <c r="G1774" s="138">
        <v>-0.8972</v>
      </c>
      <c r="H1774" s="138">
        <v>8.5500000000000007E-2</v>
      </c>
      <c r="I1774" s="138">
        <v>1.3403</v>
      </c>
      <c r="J1774" s="138">
        <v>6.4672999999999998</v>
      </c>
      <c r="K1774" s="138">
        <v>11.3421</v>
      </c>
      <c r="L1774" s="138">
        <v>38.6736</v>
      </c>
      <c r="M1774" s="138">
        <v>59.112099999999998</v>
      </c>
      <c r="N1774" s="138">
        <v>106.208</v>
      </c>
      <c r="O1774" s="138">
        <v>3.4367000000000001</v>
      </c>
      <c r="P1774" s="138">
        <v>10.5754</v>
      </c>
      <c r="Q1774" s="138">
        <v>16.145399999999999</v>
      </c>
      <c r="R1774" s="138">
        <v>20.9741</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34" t="s">
        <v>1449</v>
      </c>
      <c r="B1775" s="134" t="s">
        <v>1491</v>
      </c>
      <c r="C1775" s="134">
        <v>119589</v>
      </c>
      <c r="D1775" s="137">
        <v>44330</v>
      </c>
      <c r="E1775" s="138">
        <v>120.3235</v>
      </c>
      <c r="F1775" s="138">
        <v>-0.54500000000000004</v>
      </c>
      <c r="G1775" s="138">
        <v>-0.88900000000000001</v>
      </c>
      <c r="H1775" s="138">
        <v>0.10489999999999999</v>
      </c>
      <c r="I1775" s="138">
        <v>1.38</v>
      </c>
      <c r="J1775" s="138">
        <v>6.5608000000000004</v>
      </c>
      <c r="K1775" s="138">
        <v>11.624599999999999</v>
      </c>
      <c r="L1775" s="138">
        <v>39.369799999999998</v>
      </c>
      <c r="M1775" s="138">
        <v>60.3123</v>
      </c>
      <c r="N1775" s="138">
        <v>108.27379999999999</v>
      </c>
      <c r="O1775" s="138">
        <v>4.3912000000000004</v>
      </c>
      <c r="P1775" s="138">
        <v>11.437799999999999</v>
      </c>
      <c r="Q1775" s="138">
        <v>16.092400000000001</v>
      </c>
      <c r="R1775" s="138">
        <v>22.155999999999999</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34" t="s">
        <v>1449</v>
      </c>
      <c r="B1776" s="134" t="s">
        <v>1492</v>
      </c>
      <c r="C1776" s="134">
        <v>145206</v>
      </c>
      <c r="D1776" s="137">
        <v>44330</v>
      </c>
      <c r="E1776" s="138">
        <v>17.1401</v>
      </c>
      <c r="F1776" s="138">
        <v>-0.22120000000000001</v>
      </c>
      <c r="G1776" s="138">
        <v>-0.8044</v>
      </c>
      <c r="H1776" s="138">
        <v>0.34189999999999998</v>
      </c>
      <c r="I1776" s="138">
        <v>3.4068999999999998</v>
      </c>
      <c r="J1776" s="138">
        <v>8.1033000000000008</v>
      </c>
      <c r="K1776" s="138">
        <v>15.871</v>
      </c>
      <c r="L1776" s="138">
        <v>42.946100000000001</v>
      </c>
      <c r="M1776" s="138">
        <v>59.030099999999997</v>
      </c>
      <c r="N1776" s="138">
        <v>104.4455</v>
      </c>
      <c r="O1776" s="138"/>
      <c r="P1776" s="138"/>
      <c r="Q1776" s="138">
        <v>24.008600000000001</v>
      </c>
      <c r="R1776" s="138">
        <v>28.972100000000001</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34" t="s">
        <v>1449</v>
      </c>
      <c r="B1777" s="134" t="s">
        <v>1493</v>
      </c>
      <c r="C1777" s="134">
        <v>145208</v>
      </c>
      <c r="D1777" s="137">
        <v>44330</v>
      </c>
      <c r="E1777" s="138">
        <v>16.337299999999999</v>
      </c>
      <c r="F1777" s="138">
        <v>-0.23080000000000001</v>
      </c>
      <c r="G1777" s="138">
        <v>-0.81899999999999995</v>
      </c>
      <c r="H1777" s="138">
        <v>0.30880000000000002</v>
      </c>
      <c r="I1777" s="138">
        <v>3.3372000000000002</v>
      </c>
      <c r="J1777" s="138">
        <v>7.9431000000000003</v>
      </c>
      <c r="K1777" s="138">
        <v>15.358499999999999</v>
      </c>
      <c r="L1777" s="138">
        <v>41.607900000000001</v>
      </c>
      <c r="M1777" s="138">
        <v>56.924999999999997</v>
      </c>
      <c r="N1777" s="138">
        <v>100.89400000000001</v>
      </c>
      <c r="O1777" s="138"/>
      <c r="P1777" s="138"/>
      <c r="Q1777" s="138">
        <v>21.6556</v>
      </c>
      <c r="R1777" s="138">
        <v>26.6569</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34" t="s">
        <v>1449</v>
      </c>
      <c r="B1778" s="134" t="s">
        <v>1494</v>
      </c>
      <c r="C1778" s="134">
        <v>129649</v>
      </c>
      <c r="D1778" s="137">
        <v>44330</v>
      </c>
      <c r="E1778" s="138">
        <v>23.46</v>
      </c>
      <c r="F1778" s="138">
        <v>-1.1377999999999999</v>
      </c>
      <c r="G1778" s="138">
        <v>-2.1276999999999999</v>
      </c>
      <c r="H1778" s="138">
        <v>-1.5527</v>
      </c>
      <c r="I1778" s="138">
        <v>-0.76139999999999997</v>
      </c>
      <c r="J1778" s="138">
        <v>4.5454999999999997</v>
      </c>
      <c r="K1778" s="138">
        <v>9.2179000000000002</v>
      </c>
      <c r="L1778" s="138">
        <v>37.3536</v>
      </c>
      <c r="M1778" s="138">
        <v>53.936999999999998</v>
      </c>
      <c r="N1778" s="138">
        <v>94.366200000000006</v>
      </c>
      <c r="O1778" s="138">
        <v>12.007099999999999</v>
      </c>
      <c r="P1778" s="138">
        <v>14.217599999999999</v>
      </c>
      <c r="Q1778" s="138">
        <v>13.0907</v>
      </c>
      <c r="R1778" s="138">
        <v>31.097899999999999</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34" t="s">
        <v>1449</v>
      </c>
      <c r="B1779" s="134" t="s">
        <v>1495</v>
      </c>
      <c r="C1779" s="134">
        <v>129647</v>
      </c>
      <c r="D1779" s="137">
        <v>44330</v>
      </c>
      <c r="E1779" s="138">
        <v>22.22</v>
      </c>
      <c r="F1779" s="138">
        <v>-1.1126</v>
      </c>
      <c r="G1779" s="138">
        <v>-2.1145</v>
      </c>
      <c r="H1779" s="138">
        <v>-1.5507</v>
      </c>
      <c r="I1779" s="138">
        <v>-0.75929999999999997</v>
      </c>
      <c r="J1779" s="138">
        <v>4.5155000000000003</v>
      </c>
      <c r="K1779" s="138">
        <v>9.0284999999999993</v>
      </c>
      <c r="L1779" s="138">
        <v>36.906999999999996</v>
      </c>
      <c r="M1779" s="138">
        <v>53.135800000000003</v>
      </c>
      <c r="N1779" s="138">
        <v>93.049499999999995</v>
      </c>
      <c r="O1779" s="138">
        <v>11.257099999999999</v>
      </c>
      <c r="P1779" s="138">
        <v>13.344099999999999</v>
      </c>
      <c r="Q1779" s="138">
        <v>12.2081</v>
      </c>
      <c r="R1779" s="138">
        <v>30.1905</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34" t="s">
        <v>1449</v>
      </c>
      <c r="B1780" s="134" t="s">
        <v>1960</v>
      </c>
      <c r="C1780" s="134">
        <v>148618</v>
      </c>
      <c r="D1780" s="137">
        <v>44330</v>
      </c>
      <c r="E1780" s="138">
        <v>11.7095</v>
      </c>
      <c r="F1780" s="138">
        <v>-0.40989999999999999</v>
      </c>
      <c r="G1780" s="138">
        <v>-1.0009999999999999</v>
      </c>
      <c r="H1780" s="138">
        <v>0.2011</v>
      </c>
      <c r="I1780" s="138">
        <v>1.9547000000000001</v>
      </c>
      <c r="J1780" s="138">
        <v>5.8944999999999999</v>
      </c>
      <c r="K1780" s="138">
        <v>9.0320999999999998</v>
      </c>
      <c r="L1780" s="138"/>
      <c r="M1780" s="138"/>
      <c r="N1780" s="138"/>
      <c r="O1780" s="138"/>
      <c r="P1780" s="138"/>
      <c r="Q1780" s="138">
        <v>17.094999999999999</v>
      </c>
      <c r="R1780" s="138"/>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34" t="s">
        <v>1449</v>
      </c>
      <c r="B1781" s="134" t="s">
        <v>1961</v>
      </c>
      <c r="C1781" s="134">
        <v>148617</v>
      </c>
      <c r="D1781" s="137">
        <v>44330</v>
      </c>
      <c r="E1781" s="138">
        <v>11.614699999999999</v>
      </c>
      <c r="F1781" s="138">
        <v>-0.42009999999999997</v>
      </c>
      <c r="G1781" s="138">
        <v>-1.0166999999999999</v>
      </c>
      <c r="H1781" s="138">
        <v>0.1656</v>
      </c>
      <c r="I1781" s="138">
        <v>1.8824000000000001</v>
      </c>
      <c r="J1781" s="138">
        <v>5.7247000000000003</v>
      </c>
      <c r="K1781" s="138">
        <v>8.4573999999999998</v>
      </c>
      <c r="L1781" s="138"/>
      <c r="M1781" s="138"/>
      <c r="N1781" s="138"/>
      <c r="O1781" s="138"/>
      <c r="P1781" s="138"/>
      <c r="Q1781" s="138">
        <v>16.146999999999998</v>
      </c>
      <c r="R1781" s="138"/>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39" t="s">
        <v>27</v>
      </c>
      <c r="B1782" s="134"/>
      <c r="C1782" s="134"/>
      <c r="D1782" s="134"/>
      <c r="E1782" s="134"/>
      <c r="F1782" s="140">
        <v>-0.71700624999999985</v>
      </c>
      <c r="G1782" s="140">
        <v>-1.2835479166666666</v>
      </c>
      <c r="H1782" s="140">
        <v>4.1500000000000002E-2</v>
      </c>
      <c r="I1782" s="140">
        <v>2.1668895833333335</v>
      </c>
      <c r="J1782" s="140">
        <v>6.7299000000000007</v>
      </c>
      <c r="K1782" s="140">
        <v>10.821714583333332</v>
      </c>
      <c r="L1782" s="140">
        <v>39.858291304347823</v>
      </c>
      <c r="M1782" s="140">
        <v>59.305878260869555</v>
      </c>
      <c r="N1782" s="140">
        <v>106.06114565217392</v>
      </c>
      <c r="O1782" s="140">
        <v>10.495999999999999</v>
      </c>
      <c r="P1782" s="140">
        <v>15.821407142857145</v>
      </c>
      <c r="Q1782" s="140">
        <v>21.675825</v>
      </c>
      <c r="R1782" s="140">
        <v>28.525657142857135</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39" t="s">
        <v>408</v>
      </c>
      <c r="B1783" s="134"/>
      <c r="C1783" s="134"/>
      <c r="D1783" s="134"/>
      <c r="E1783" s="134"/>
      <c r="F1783" s="140">
        <v>-0.71350000000000002</v>
      </c>
      <c r="G1783" s="140">
        <v>-1.2584500000000001</v>
      </c>
      <c r="H1783" s="140">
        <v>8.9700000000000002E-2</v>
      </c>
      <c r="I1783" s="140">
        <v>2.0096499999999997</v>
      </c>
      <c r="J1783" s="140">
        <v>6.3314500000000002</v>
      </c>
      <c r="K1783" s="140">
        <v>10.07385</v>
      </c>
      <c r="L1783" s="140">
        <v>39.357699999999994</v>
      </c>
      <c r="M1783" s="140">
        <v>59.066499999999998</v>
      </c>
      <c r="N1783" s="140">
        <v>104.56739999999999</v>
      </c>
      <c r="O1783" s="140">
        <v>9.7302999999999997</v>
      </c>
      <c r="P1783" s="140">
        <v>16.118400000000001</v>
      </c>
      <c r="Q1783" s="140">
        <v>19.481949999999998</v>
      </c>
      <c r="R1783" s="140">
        <v>28.44295</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8"/>
      <c r="B1784" s="128"/>
      <c r="C1784" s="128"/>
      <c r="D1784" s="130"/>
      <c r="E1784" s="131"/>
      <c r="F1784" s="131"/>
      <c r="G1784" s="131"/>
      <c r="H1784" s="131"/>
      <c r="I1784" s="131"/>
      <c r="J1784" s="131"/>
      <c r="K1784" s="131"/>
      <c r="L1784" s="131"/>
      <c r="M1784" s="131"/>
      <c r="N1784" s="131"/>
      <c r="O1784" s="131"/>
      <c r="P1784" s="131"/>
      <c r="Q1784" s="131"/>
      <c r="R1784" s="131"/>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36" t="s">
        <v>386</v>
      </c>
      <c r="B1785" s="136"/>
      <c r="C1785" s="136"/>
      <c r="D1785" s="136"/>
      <c r="E1785" s="136"/>
      <c r="F1785" s="136"/>
      <c r="G1785" s="136"/>
      <c r="H1785" s="136"/>
      <c r="I1785" s="136"/>
      <c r="J1785" s="136"/>
      <c r="K1785" s="136"/>
      <c r="L1785" s="136"/>
      <c r="M1785" s="136"/>
      <c r="N1785" s="136"/>
      <c r="O1785" s="136"/>
      <c r="P1785" s="136"/>
      <c r="Q1785" s="136"/>
      <c r="R1785" s="136"/>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34" t="s">
        <v>378</v>
      </c>
      <c r="B1786" s="134" t="s">
        <v>1962</v>
      </c>
      <c r="C1786" s="134">
        <v>148637</v>
      </c>
      <c r="D1786" s="137">
        <v>44330</v>
      </c>
      <c r="E1786" s="138">
        <v>10.29</v>
      </c>
      <c r="F1786" s="138">
        <v>-0.77149999999999996</v>
      </c>
      <c r="G1786" s="138">
        <v>-1.2476</v>
      </c>
      <c r="H1786" s="138">
        <v>-1.6252</v>
      </c>
      <c r="I1786" s="138">
        <v>-1.5310999999999999</v>
      </c>
      <c r="J1786" s="138">
        <v>-0.67569999999999997</v>
      </c>
      <c r="K1786" s="138">
        <v>-4.9861000000000004</v>
      </c>
      <c r="L1786" s="138"/>
      <c r="M1786" s="138"/>
      <c r="N1786" s="138"/>
      <c r="O1786" s="138"/>
      <c r="P1786" s="138"/>
      <c r="Q1786" s="138">
        <v>2.9</v>
      </c>
      <c r="R1786" s="138"/>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34" t="s">
        <v>378</v>
      </c>
      <c r="B1787" s="134" t="s">
        <v>1963</v>
      </c>
      <c r="C1787" s="134">
        <v>148635</v>
      </c>
      <c r="D1787" s="137">
        <v>44330</v>
      </c>
      <c r="E1787" s="138">
        <v>10.210000000000001</v>
      </c>
      <c r="F1787" s="138">
        <v>-0.77749999999999997</v>
      </c>
      <c r="G1787" s="138">
        <v>-1.3527</v>
      </c>
      <c r="H1787" s="138">
        <v>-1.7323999999999999</v>
      </c>
      <c r="I1787" s="138">
        <v>-1.6377999999999999</v>
      </c>
      <c r="J1787" s="138">
        <v>-0.87380000000000002</v>
      </c>
      <c r="K1787" s="138">
        <v>-5.4630000000000001</v>
      </c>
      <c r="L1787" s="138"/>
      <c r="M1787" s="138"/>
      <c r="N1787" s="138"/>
      <c r="O1787" s="138"/>
      <c r="P1787" s="138"/>
      <c r="Q1787" s="138">
        <v>2.1</v>
      </c>
      <c r="R1787" s="138"/>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34" t="s">
        <v>378</v>
      </c>
      <c r="B1788" s="134" t="s">
        <v>377</v>
      </c>
      <c r="C1788" s="134">
        <v>147928</v>
      </c>
      <c r="D1788" s="137">
        <v>44330</v>
      </c>
      <c r="E1788" s="138">
        <v>13.94</v>
      </c>
      <c r="F1788" s="138">
        <v>-0.71230000000000004</v>
      </c>
      <c r="G1788" s="138">
        <v>-1.7618</v>
      </c>
      <c r="H1788" s="138">
        <v>-2.3125</v>
      </c>
      <c r="I1788" s="138">
        <v>-1.5537000000000001</v>
      </c>
      <c r="J1788" s="138">
        <v>0.2878</v>
      </c>
      <c r="K1788" s="138">
        <v>-2.7216</v>
      </c>
      <c r="L1788" s="138">
        <v>13.241300000000001</v>
      </c>
      <c r="M1788" s="138">
        <v>30.5243</v>
      </c>
      <c r="N1788" s="138">
        <v>50.377600000000001</v>
      </c>
      <c r="O1788" s="138"/>
      <c r="P1788" s="138"/>
      <c r="Q1788" s="138">
        <v>30.382999999999999</v>
      </c>
      <c r="R1788" s="138"/>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34" t="s">
        <v>378</v>
      </c>
      <c r="B1789" s="134" t="s">
        <v>379</v>
      </c>
      <c r="C1789" s="134">
        <v>147929</v>
      </c>
      <c r="D1789" s="137">
        <v>44330</v>
      </c>
      <c r="E1789" s="138">
        <v>13.66</v>
      </c>
      <c r="F1789" s="138">
        <v>-0.72670000000000001</v>
      </c>
      <c r="G1789" s="138">
        <v>-1.7972999999999999</v>
      </c>
      <c r="H1789" s="138">
        <v>-2.3588</v>
      </c>
      <c r="I1789" s="138">
        <v>-1.585</v>
      </c>
      <c r="J1789" s="138">
        <v>0.22009999999999999</v>
      </c>
      <c r="K1789" s="138">
        <v>-3.1206</v>
      </c>
      <c r="L1789" s="138">
        <v>12.3355</v>
      </c>
      <c r="M1789" s="138">
        <v>28.989599999999999</v>
      </c>
      <c r="N1789" s="138">
        <v>47.995699999999999</v>
      </c>
      <c r="O1789" s="138"/>
      <c r="P1789" s="138"/>
      <c r="Q1789" s="138">
        <v>28.286999999999999</v>
      </c>
      <c r="R1789" s="138"/>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34" t="s">
        <v>378</v>
      </c>
      <c r="B1790" s="134" t="s">
        <v>1964</v>
      </c>
      <c r="C1790" s="134">
        <v>148517</v>
      </c>
      <c r="D1790" s="137">
        <v>44330</v>
      </c>
      <c r="E1790" s="138">
        <v>11.85</v>
      </c>
      <c r="F1790" s="138">
        <v>-0.42020000000000002</v>
      </c>
      <c r="G1790" s="138">
        <v>-1.1676</v>
      </c>
      <c r="H1790" s="138">
        <v>-1.25</v>
      </c>
      <c r="I1790" s="138">
        <v>1.1092</v>
      </c>
      <c r="J1790" s="138">
        <v>1.5424</v>
      </c>
      <c r="K1790" s="138">
        <v>-0.91969999999999996</v>
      </c>
      <c r="L1790" s="138">
        <v>12.0038</v>
      </c>
      <c r="M1790" s="138"/>
      <c r="N1790" s="138"/>
      <c r="O1790" s="138"/>
      <c r="P1790" s="138"/>
      <c r="Q1790" s="138">
        <v>18.5</v>
      </c>
      <c r="R1790" s="138"/>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34" t="s">
        <v>378</v>
      </c>
      <c r="B1791" s="134" t="s">
        <v>1965</v>
      </c>
      <c r="C1791" s="134">
        <v>148516</v>
      </c>
      <c r="D1791" s="137">
        <v>44330</v>
      </c>
      <c r="E1791" s="138">
        <v>11.97</v>
      </c>
      <c r="F1791" s="138">
        <v>-0.41599999999999998</v>
      </c>
      <c r="G1791" s="138">
        <v>-1.1560999999999999</v>
      </c>
      <c r="H1791" s="138">
        <v>-1.2376</v>
      </c>
      <c r="I1791" s="138">
        <v>1.1834</v>
      </c>
      <c r="J1791" s="138">
        <v>1.6992</v>
      </c>
      <c r="K1791" s="138">
        <v>-0.49880000000000002</v>
      </c>
      <c r="L1791" s="138">
        <v>12.9245</v>
      </c>
      <c r="M1791" s="138"/>
      <c r="N1791" s="138"/>
      <c r="O1791" s="138"/>
      <c r="P1791" s="138"/>
      <c r="Q1791" s="138">
        <v>19.7</v>
      </c>
      <c r="R1791" s="138"/>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34" t="s">
        <v>378</v>
      </c>
      <c r="B1792" s="134" t="s">
        <v>1966</v>
      </c>
      <c r="C1792" s="134">
        <v>148751</v>
      </c>
      <c r="D1792" s="137">
        <v>44330</v>
      </c>
      <c r="E1792" s="138">
        <v>10</v>
      </c>
      <c r="F1792" s="138">
        <v>-0.89200000000000002</v>
      </c>
      <c r="G1792" s="138">
        <v>-1.4778</v>
      </c>
      <c r="H1792" s="138">
        <v>-1.0880000000000001</v>
      </c>
      <c r="I1792" s="138">
        <v>-1.1858</v>
      </c>
      <c r="J1792" s="138">
        <v>1.0101</v>
      </c>
      <c r="K1792" s="138"/>
      <c r="L1792" s="138"/>
      <c r="M1792" s="138"/>
      <c r="N1792" s="138"/>
      <c r="O1792" s="138"/>
      <c r="P1792" s="138"/>
      <c r="Q1792" s="138">
        <v>0</v>
      </c>
      <c r="R1792" s="138"/>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34" t="s">
        <v>378</v>
      </c>
      <c r="B1793" s="134" t="s">
        <v>1967</v>
      </c>
      <c r="C1793" s="134">
        <v>148753</v>
      </c>
      <c r="D1793" s="137">
        <v>44330</v>
      </c>
      <c r="E1793" s="138">
        <v>9.9700000000000006</v>
      </c>
      <c r="F1793" s="138">
        <v>-0.89459999999999995</v>
      </c>
      <c r="G1793" s="138">
        <v>-1.5794999999999999</v>
      </c>
      <c r="H1793" s="138">
        <v>-1.0912999999999999</v>
      </c>
      <c r="I1793" s="138">
        <v>-1.2870999999999999</v>
      </c>
      <c r="J1793" s="138">
        <v>0.80889999999999995</v>
      </c>
      <c r="K1793" s="138"/>
      <c r="L1793" s="138"/>
      <c r="M1793" s="138"/>
      <c r="N1793" s="138"/>
      <c r="O1793" s="138"/>
      <c r="P1793" s="138"/>
      <c r="Q1793" s="138">
        <v>-0.3</v>
      </c>
      <c r="R1793" s="138"/>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34" t="s">
        <v>378</v>
      </c>
      <c r="B1794" s="134" t="s">
        <v>1968</v>
      </c>
      <c r="C1794" s="134">
        <v>148606</v>
      </c>
      <c r="D1794" s="137">
        <v>44330</v>
      </c>
      <c r="E1794" s="138">
        <v>10.693</v>
      </c>
      <c r="F1794" s="138">
        <v>-0.88980000000000004</v>
      </c>
      <c r="G1794" s="138">
        <v>-1.6193</v>
      </c>
      <c r="H1794" s="138">
        <v>-0.87139999999999995</v>
      </c>
      <c r="I1794" s="138">
        <v>0.90590000000000004</v>
      </c>
      <c r="J1794" s="138">
        <v>1.6348</v>
      </c>
      <c r="K1794" s="138">
        <v>4.6800000000000001E-2</v>
      </c>
      <c r="L1794" s="138"/>
      <c r="M1794" s="138"/>
      <c r="N1794" s="138"/>
      <c r="O1794" s="138"/>
      <c r="P1794" s="138"/>
      <c r="Q1794" s="138">
        <v>6.93</v>
      </c>
      <c r="R1794" s="138"/>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34" t="s">
        <v>378</v>
      </c>
      <c r="B1795" s="134" t="s">
        <v>1969</v>
      </c>
      <c r="C1795" s="134">
        <v>148602</v>
      </c>
      <c r="D1795" s="137">
        <v>44330</v>
      </c>
      <c r="E1795" s="138">
        <v>10.611000000000001</v>
      </c>
      <c r="F1795" s="138">
        <v>-0.89659999999999995</v>
      </c>
      <c r="G1795" s="138">
        <v>-1.6407</v>
      </c>
      <c r="H1795" s="138">
        <v>-0.90590000000000004</v>
      </c>
      <c r="I1795" s="138">
        <v>0.83630000000000004</v>
      </c>
      <c r="J1795" s="138">
        <v>1.5018</v>
      </c>
      <c r="K1795" s="138">
        <v>-0.39429999999999998</v>
      </c>
      <c r="L1795" s="138"/>
      <c r="M1795" s="138"/>
      <c r="N1795" s="138"/>
      <c r="O1795" s="138"/>
      <c r="P1795" s="138"/>
      <c r="Q1795" s="138">
        <v>6.11</v>
      </c>
      <c r="R1795" s="138"/>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34" t="s">
        <v>378</v>
      </c>
      <c r="B1796" s="134" t="s">
        <v>1970</v>
      </c>
      <c r="C1796" s="134">
        <v>148572</v>
      </c>
      <c r="D1796" s="137">
        <v>44330</v>
      </c>
      <c r="E1796" s="138">
        <v>25.06</v>
      </c>
      <c r="F1796" s="138">
        <v>-0.34989999999999999</v>
      </c>
      <c r="G1796" s="138">
        <v>-1.2023999999999999</v>
      </c>
      <c r="H1796" s="138">
        <v>-0.98780000000000001</v>
      </c>
      <c r="I1796" s="138">
        <v>0.63449999999999995</v>
      </c>
      <c r="J1796" s="138">
        <v>0.44490000000000002</v>
      </c>
      <c r="K1796" s="138">
        <v>-2.2391999999999999</v>
      </c>
      <c r="L1796" s="138"/>
      <c r="M1796" s="138"/>
      <c r="N1796" s="138"/>
      <c r="O1796" s="138"/>
      <c r="P1796" s="138"/>
      <c r="Q1796" s="138">
        <v>12.3515</v>
      </c>
      <c r="R1796" s="138"/>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34" t="s">
        <v>378</v>
      </c>
      <c r="B1797" s="134" t="s">
        <v>1971</v>
      </c>
      <c r="C1797" s="134">
        <v>148564</v>
      </c>
      <c r="D1797" s="137">
        <v>44330</v>
      </c>
      <c r="E1797" s="138">
        <v>14.7888</v>
      </c>
      <c r="F1797" s="138">
        <v>-0.75900000000000001</v>
      </c>
      <c r="G1797" s="138">
        <v>-1.6408</v>
      </c>
      <c r="H1797" s="138">
        <v>0.20330000000000001</v>
      </c>
      <c r="I1797" s="138">
        <v>4.1083999999999996</v>
      </c>
      <c r="J1797" s="138">
        <v>8.2255000000000003</v>
      </c>
      <c r="K1797" s="138">
        <v>16.079799999999999</v>
      </c>
      <c r="L1797" s="138">
        <v>44.964100000000002</v>
      </c>
      <c r="M1797" s="138"/>
      <c r="N1797" s="138"/>
      <c r="O1797" s="138"/>
      <c r="P1797" s="138"/>
      <c r="Q1797" s="138">
        <v>47.887999999999998</v>
      </c>
      <c r="R1797" s="138"/>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34" t="s">
        <v>378</v>
      </c>
      <c r="B1798" s="134" t="s">
        <v>1972</v>
      </c>
      <c r="C1798" s="134">
        <v>148560</v>
      </c>
      <c r="D1798" s="137">
        <v>44330</v>
      </c>
      <c r="E1798" s="138">
        <v>14.688700000000001</v>
      </c>
      <c r="F1798" s="138">
        <v>-0.76739999999999997</v>
      </c>
      <c r="G1798" s="138">
        <v>-1.6577</v>
      </c>
      <c r="H1798" s="138">
        <v>0.17119999999999999</v>
      </c>
      <c r="I1798" s="138">
        <v>4.0636999999999999</v>
      </c>
      <c r="J1798" s="138">
        <v>8.1332000000000004</v>
      </c>
      <c r="K1798" s="138">
        <v>15.729200000000001</v>
      </c>
      <c r="L1798" s="138">
        <v>44.025199999999998</v>
      </c>
      <c r="M1798" s="138"/>
      <c r="N1798" s="138"/>
      <c r="O1798" s="138"/>
      <c r="P1798" s="138"/>
      <c r="Q1798" s="138">
        <v>46.887</v>
      </c>
      <c r="R1798" s="138"/>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34" t="s">
        <v>378</v>
      </c>
      <c r="B1799" s="134" t="s">
        <v>49</v>
      </c>
      <c r="C1799" s="134">
        <v>147372</v>
      </c>
      <c r="D1799" s="137">
        <v>44330</v>
      </c>
      <c r="E1799" s="138">
        <v>14.54</v>
      </c>
      <c r="F1799" s="138">
        <v>-0.61519999999999997</v>
      </c>
      <c r="G1799" s="138">
        <v>-1.3569</v>
      </c>
      <c r="H1799" s="138">
        <v>-0.95369999999999999</v>
      </c>
      <c r="I1799" s="138">
        <v>0</v>
      </c>
      <c r="J1799" s="138">
        <v>0.48380000000000001</v>
      </c>
      <c r="K1799" s="138">
        <v>-0.41099999999999998</v>
      </c>
      <c r="L1799" s="138">
        <v>20.764099999999999</v>
      </c>
      <c r="M1799" s="138">
        <v>36.911499999999997</v>
      </c>
      <c r="N1799" s="138">
        <v>67.704700000000003</v>
      </c>
      <c r="O1799" s="138"/>
      <c r="P1799" s="138"/>
      <c r="Q1799" s="138">
        <v>22.5456</v>
      </c>
      <c r="R1799" s="138"/>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34" t="s">
        <v>378</v>
      </c>
      <c r="B1800" s="134" t="s">
        <v>51</v>
      </c>
      <c r="C1800" s="134">
        <v>147371</v>
      </c>
      <c r="D1800" s="137">
        <v>44330</v>
      </c>
      <c r="E1800" s="138">
        <v>14.38</v>
      </c>
      <c r="F1800" s="138">
        <v>-0.622</v>
      </c>
      <c r="G1800" s="138">
        <v>-1.3716999999999999</v>
      </c>
      <c r="H1800" s="138">
        <v>-0.89590000000000003</v>
      </c>
      <c r="I1800" s="138">
        <v>0</v>
      </c>
      <c r="J1800" s="138">
        <v>0.41899999999999998</v>
      </c>
      <c r="K1800" s="138">
        <v>-0.55330000000000001</v>
      </c>
      <c r="L1800" s="138">
        <v>20.435500000000001</v>
      </c>
      <c r="M1800" s="138">
        <v>36.174199999999999</v>
      </c>
      <c r="N1800" s="138">
        <v>66.435199999999995</v>
      </c>
      <c r="O1800" s="138"/>
      <c r="P1800" s="138"/>
      <c r="Q1800" s="138">
        <v>21.811299999999999</v>
      </c>
      <c r="R1800" s="138"/>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34" t="s">
        <v>378</v>
      </c>
      <c r="B1801" s="134" t="s">
        <v>50</v>
      </c>
      <c r="C1801" s="134">
        <v>119709</v>
      </c>
      <c r="D1801" s="137">
        <v>44330</v>
      </c>
      <c r="E1801" s="138">
        <v>144.08619999999999</v>
      </c>
      <c r="F1801" s="138">
        <v>-0.70230000000000004</v>
      </c>
      <c r="G1801" s="138">
        <v>-1.4488000000000001</v>
      </c>
      <c r="H1801" s="138">
        <v>-1.2516</v>
      </c>
      <c r="I1801" s="138">
        <v>1.6199999999999999E-2</v>
      </c>
      <c r="J1801" s="138">
        <v>1.2862</v>
      </c>
      <c r="K1801" s="138">
        <v>-3.8445999999999998</v>
      </c>
      <c r="L1801" s="138">
        <v>16.429300000000001</v>
      </c>
      <c r="M1801" s="138">
        <v>30.540400000000002</v>
      </c>
      <c r="N1801" s="138">
        <v>58.532600000000002</v>
      </c>
      <c r="O1801" s="138">
        <v>12.502000000000001</v>
      </c>
      <c r="P1801" s="138">
        <v>13.8467</v>
      </c>
      <c r="Q1801" s="138">
        <v>13.969200000000001</v>
      </c>
      <c r="R1801" s="138">
        <v>16.369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34" t="s">
        <v>378</v>
      </c>
      <c r="B1802" s="134" t="s">
        <v>52</v>
      </c>
      <c r="C1802" s="134">
        <v>104523</v>
      </c>
      <c r="D1802" s="137">
        <v>44330</v>
      </c>
      <c r="E1802" s="138">
        <v>596.40260636711298</v>
      </c>
      <c r="F1802" s="138">
        <v>-0.70679999999999998</v>
      </c>
      <c r="G1802" s="138">
        <v>-1.4554</v>
      </c>
      <c r="H1802" s="138">
        <v>-1.2674000000000001</v>
      </c>
      <c r="I1802" s="138">
        <v>-1.5800000000000002E-2</v>
      </c>
      <c r="J1802" s="138">
        <v>1.2150000000000001</v>
      </c>
      <c r="K1802" s="138">
        <v>-4.0420999999999996</v>
      </c>
      <c r="L1802" s="138">
        <v>15.9573</v>
      </c>
      <c r="M1802" s="138">
        <v>29.774999999999999</v>
      </c>
      <c r="N1802" s="138">
        <v>57.290900000000001</v>
      </c>
      <c r="O1802" s="138">
        <v>11.565099999999999</v>
      </c>
      <c r="P1802" s="138">
        <v>12.8993</v>
      </c>
      <c r="Q1802" s="138">
        <v>14.4016</v>
      </c>
      <c r="R1802" s="138">
        <v>15.4725</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39" t="s">
        <v>27</v>
      </c>
      <c r="B1803" s="134"/>
      <c r="C1803" s="134"/>
      <c r="D1803" s="134"/>
      <c r="E1803" s="134"/>
      <c r="F1803" s="140">
        <v>-0.70116470588235291</v>
      </c>
      <c r="G1803" s="140">
        <v>-1.4667117647058823</v>
      </c>
      <c r="H1803" s="140">
        <v>-1.1444117647058825</v>
      </c>
      <c r="I1803" s="140">
        <v>0.23890000000000006</v>
      </c>
      <c r="J1803" s="140">
        <v>1.6096000000000001</v>
      </c>
      <c r="K1803" s="140">
        <v>0.17743333333333322</v>
      </c>
      <c r="L1803" s="140">
        <v>21.308059999999998</v>
      </c>
      <c r="M1803" s="140">
        <v>32.152500000000003</v>
      </c>
      <c r="N1803" s="140">
        <v>58.056116666666668</v>
      </c>
      <c r="O1803" s="140">
        <v>12.03355</v>
      </c>
      <c r="P1803" s="140">
        <v>13.373000000000001</v>
      </c>
      <c r="Q1803" s="140">
        <v>17.321423529411764</v>
      </c>
      <c r="R1803" s="140">
        <v>15.92075</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39" t="s">
        <v>408</v>
      </c>
      <c r="B1804" s="134"/>
      <c r="C1804" s="134"/>
      <c r="D1804" s="134"/>
      <c r="E1804" s="134"/>
      <c r="F1804" s="140">
        <v>-0.72670000000000001</v>
      </c>
      <c r="G1804" s="140">
        <v>-1.4554</v>
      </c>
      <c r="H1804" s="140">
        <v>-1.0912999999999999</v>
      </c>
      <c r="I1804" s="140">
        <v>0</v>
      </c>
      <c r="J1804" s="140">
        <v>1.0101</v>
      </c>
      <c r="K1804" s="140">
        <v>-0.91969999999999996</v>
      </c>
      <c r="L1804" s="140">
        <v>16.193300000000001</v>
      </c>
      <c r="M1804" s="140">
        <v>30.532350000000001</v>
      </c>
      <c r="N1804" s="140">
        <v>57.911749999999998</v>
      </c>
      <c r="O1804" s="140">
        <v>12.03355</v>
      </c>
      <c r="P1804" s="140">
        <v>13.373000000000001</v>
      </c>
      <c r="Q1804" s="140">
        <v>14.4016</v>
      </c>
      <c r="R1804" s="140">
        <v>15.92075</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8"/>
      <c r="B1805" s="128"/>
      <c r="C1805" s="128"/>
      <c r="D1805" s="130"/>
      <c r="E1805" s="131"/>
      <c r="F1805" s="131"/>
      <c r="G1805" s="131"/>
      <c r="H1805" s="131"/>
      <c r="I1805" s="131"/>
      <c r="J1805" s="131"/>
      <c r="K1805" s="131"/>
      <c r="L1805" s="131"/>
      <c r="M1805" s="131"/>
      <c r="N1805" s="131"/>
      <c r="O1805" s="131"/>
      <c r="P1805" s="131"/>
      <c r="Q1805" s="131"/>
      <c r="R1805" s="131"/>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36" t="s">
        <v>1496</v>
      </c>
      <c r="B1806" s="136"/>
      <c r="C1806" s="136"/>
      <c r="D1806" s="136"/>
      <c r="E1806" s="136"/>
      <c r="F1806" s="136"/>
      <c r="G1806" s="136"/>
      <c r="H1806" s="136"/>
      <c r="I1806" s="136"/>
      <c r="J1806" s="136"/>
      <c r="K1806" s="136"/>
      <c r="L1806" s="136"/>
      <c r="M1806" s="136"/>
      <c r="N1806" s="136"/>
      <c r="O1806" s="136"/>
      <c r="P1806" s="136"/>
      <c r="Q1806" s="136"/>
      <c r="R1806" s="136"/>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34" t="s">
        <v>1497</v>
      </c>
      <c r="B1807" s="134" t="s">
        <v>1973</v>
      </c>
      <c r="C1807" s="134">
        <v>112016</v>
      </c>
      <c r="D1807" s="137">
        <v>44330</v>
      </c>
      <c r="E1807" s="138">
        <v>245.5795</v>
      </c>
      <c r="F1807" s="138">
        <v>3.3521999999999998</v>
      </c>
      <c r="G1807" s="138">
        <v>3.4392</v>
      </c>
      <c r="H1807" s="138">
        <v>3.6141999999999999</v>
      </c>
      <c r="I1807" s="138">
        <v>3.1718000000000002</v>
      </c>
      <c r="J1807" s="138">
        <v>4.4820000000000002</v>
      </c>
      <c r="K1807" s="138">
        <v>4.9859999999999998</v>
      </c>
      <c r="L1807" s="138">
        <v>3.9792999999999998</v>
      </c>
      <c r="M1807" s="138">
        <v>4.6645000000000003</v>
      </c>
      <c r="N1807" s="138">
        <v>6.1858000000000004</v>
      </c>
      <c r="O1807" s="138">
        <v>7.7157999999999998</v>
      </c>
      <c r="P1807" s="138">
        <v>7.6757</v>
      </c>
      <c r="Q1807" s="138">
        <v>7.8419999999999996</v>
      </c>
      <c r="R1807" s="138">
        <v>7.1273999999999997</v>
      </c>
      <c r="S1807" s="120" t="s">
        <v>2006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34" t="s">
        <v>1497</v>
      </c>
      <c r="B1808" s="134" t="s">
        <v>1498</v>
      </c>
      <c r="C1808" s="134">
        <v>119501</v>
      </c>
      <c r="D1808" s="137">
        <v>44330</v>
      </c>
      <c r="E1808" s="138">
        <v>429.25560000000002</v>
      </c>
      <c r="F1808" s="138">
        <v>3.2317</v>
      </c>
      <c r="G1808" s="138">
        <v>3.5779999999999998</v>
      </c>
      <c r="H1808" s="138">
        <v>3.9106999999999998</v>
      </c>
      <c r="I1808" s="138">
        <v>3.6078999999999999</v>
      </c>
      <c r="J1808" s="138">
        <v>4.8005000000000004</v>
      </c>
      <c r="K1808" s="138">
        <v>5.0145999999999997</v>
      </c>
      <c r="L1808" s="138">
        <v>4.1036000000000001</v>
      </c>
      <c r="M1808" s="138">
        <v>4.6919000000000004</v>
      </c>
      <c r="N1808" s="138">
        <v>6.1589</v>
      </c>
      <c r="O1808" s="138">
        <v>7.5029000000000003</v>
      </c>
      <c r="P1808" s="138">
        <v>7.6119000000000003</v>
      </c>
      <c r="Q1808" s="138">
        <v>8.3636999999999997</v>
      </c>
      <c r="R1808" s="138">
        <v>6.9760999999999997</v>
      </c>
      <c r="S1808" s="120" t="s">
        <v>2006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34" t="s">
        <v>1497</v>
      </c>
      <c r="B1809" s="134" t="s">
        <v>1499</v>
      </c>
      <c r="C1809" s="134">
        <v>101317</v>
      </c>
      <c r="D1809" s="137">
        <v>44330</v>
      </c>
      <c r="E1809" s="138">
        <v>425.01499999999999</v>
      </c>
      <c r="F1809" s="138">
        <v>3.0663999999999998</v>
      </c>
      <c r="G1809" s="138">
        <v>3.4075000000000002</v>
      </c>
      <c r="H1809" s="138">
        <v>3.7383999999999999</v>
      </c>
      <c r="I1809" s="138">
        <v>3.4371999999999998</v>
      </c>
      <c r="J1809" s="138">
        <v>4.6295999999999999</v>
      </c>
      <c r="K1809" s="138">
        <v>4.8437999999999999</v>
      </c>
      <c r="L1809" s="138">
        <v>3.9422999999999999</v>
      </c>
      <c r="M1809" s="138">
        <v>4.5365000000000002</v>
      </c>
      <c r="N1809" s="138">
        <v>6.0031999999999996</v>
      </c>
      <c r="O1809" s="138">
        <v>7.3632999999999997</v>
      </c>
      <c r="P1809" s="138">
        <v>7.4718</v>
      </c>
      <c r="Q1809" s="138">
        <v>7.6753999999999998</v>
      </c>
      <c r="R1809" s="138">
        <v>6.8322000000000003</v>
      </c>
      <c r="S1809" s="120" t="s">
        <v>2006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34" t="s">
        <v>1497</v>
      </c>
      <c r="B1810" s="134" t="s">
        <v>1500</v>
      </c>
      <c r="C1810" s="134">
        <v>144754</v>
      </c>
      <c r="D1810" s="137">
        <v>44330</v>
      </c>
      <c r="E1810" s="138">
        <v>12.026300000000001</v>
      </c>
      <c r="F1810" s="138">
        <v>3.9464000000000001</v>
      </c>
      <c r="G1810" s="138">
        <v>2.3273000000000001</v>
      </c>
      <c r="H1810" s="138">
        <v>2.8197999999999999</v>
      </c>
      <c r="I1810" s="138">
        <v>3.3862999999999999</v>
      </c>
      <c r="J1810" s="138">
        <v>4.1980000000000004</v>
      </c>
      <c r="K1810" s="138">
        <v>4.5536000000000003</v>
      </c>
      <c r="L1810" s="138">
        <v>4.1688000000000001</v>
      </c>
      <c r="M1810" s="138">
        <v>4.6117999999999997</v>
      </c>
      <c r="N1810" s="138">
        <v>5.3625999999999996</v>
      </c>
      <c r="O1810" s="138"/>
      <c r="P1810" s="138"/>
      <c r="Q1810" s="138">
        <v>7.1363000000000003</v>
      </c>
      <c r="R1810" s="138">
        <v>6.5369999999999999</v>
      </c>
      <c r="S1810" s="120" t="s">
        <v>2005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34" t="s">
        <v>1497</v>
      </c>
      <c r="B1811" s="134" t="s">
        <v>1501</v>
      </c>
      <c r="C1811" s="134">
        <v>144759</v>
      </c>
      <c r="D1811" s="137">
        <v>44330</v>
      </c>
      <c r="E1811" s="138">
        <v>11.7432</v>
      </c>
      <c r="F1811" s="138">
        <v>2.9533</v>
      </c>
      <c r="G1811" s="138">
        <v>1.4507000000000001</v>
      </c>
      <c r="H1811" s="138">
        <v>1.91</v>
      </c>
      <c r="I1811" s="138">
        <v>2.4889000000000001</v>
      </c>
      <c r="J1811" s="138">
        <v>3.3022999999999998</v>
      </c>
      <c r="K1811" s="138">
        <v>3.657</v>
      </c>
      <c r="L1811" s="138">
        <v>3.2629000000000001</v>
      </c>
      <c r="M1811" s="138">
        <v>3.6936</v>
      </c>
      <c r="N1811" s="138">
        <v>4.4238999999999997</v>
      </c>
      <c r="O1811" s="138"/>
      <c r="P1811" s="138"/>
      <c r="Q1811" s="138">
        <v>6.1871</v>
      </c>
      <c r="R1811" s="138">
        <v>5.5788000000000002</v>
      </c>
      <c r="S1811" s="120" t="s">
        <v>2005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34" t="s">
        <v>1497</v>
      </c>
      <c r="B1812" s="134" t="s">
        <v>1502</v>
      </c>
      <c r="C1812" s="134">
        <v>143464</v>
      </c>
      <c r="D1812" s="137">
        <v>44330</v>
      </c>
      <c r="E1812" s="138">
        <v>1201.5405000000001</v>
      </c>
      <c r="F1812" s="138">
        <v>2.3774000000000002</v>
      </c>
      <c r="G1812" s="138">
        <v>1.5809</v>
      </c>
      <c r="H1812" s="138">
        <v>2.8344999999999998</v>
      </c>
      <c r="I1812" s="138">
        <v>3.2031000000000001</v>
      </c>
      <c r="J1812" s="138">
        <v>4.1768999999999998</v>
      </c>
      <c r="K1812" s="138">
        <v>4.3451000000000004</v>
      </c>
      <c r="L1812" s="138">
        <v>3.5493999999999999</v>
      </c>
      <c r="M1812" s="138">
        <v>3.7585999999999999</v>
      </c>
      <c r="N1812" s="138">
        <v>4.0564999999999998</v>
      </c>
      <c r="O1812" s="138"/>
      <c r="P1812" s="138"/>
      <c r="Q1812" s="138">
        <v>6.4139999999999997</v>
      </c>
      <c r="R1812" s="138">
        <v>5.5675999999999997</v>
      </c>
      <c r="S1812" s="120" t="s">
        <v>2006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34" t="s">
        <v>1497</v>
      </c>
      <c r="B1813" s="134" t="s">
        <v>1503</v>
      </c>
      <c r="C1813" s="134">
        <v>143508</v>
      </c>
      <c r="D1813" s="137">
        <v>44330</v>
      </c>
      <c r="E1813" s="138">
        <v>1208.192</v>
      </c>
      <c r="F1813" s="138">
        <v>2.5682</v>
      </c>
      <c r="G1813" s="138">
        <v>1.7716000000000001</v>
      </c>
      <c r="H1813" s="138">
        <v>3.0249999999999999</v>
      </c>
      <c r="I1813" s="138">
        <v>3.3934000000000002</v>
      </c>
      <c r="J1813" s="138">
        <v>4.3676000000000004</v>
      </c>
      <c r="K1813" s="138">
        <v>4.5372000000000003</v>
      </c>
      <c r="L1813" s="138">
        <v>3.7435</v>
      </c>
      <c r="M1813" s="138">
        <v>3.9517000000000002</v>
      </c>
      <c r="N1813" s="138">
        <v>4.25</v>
      </c>
      <c r="O1813" s="138"/>
      <c r="P1813" s="138"/>
      <c r="Q1813" s="138">
        <v>6.6131000000000002</v>
      </c>
      <c r="R1813" s="138">
        <v>5.7606999999999999</v>
      </c>
      <c r="S1813" s="120" t="s">
        <v>2006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34" t="s">
        <v>1497</v>
      </c>
      <c r="B1814" s="134" t="s">
        <v>1504</v>
      </c>
      <c r="C1814" s="134">
        <v>119379</v>
      </c>
      <c r="D1814" s="137">
        <v>44330</v>
      </c>
      <c r="E1814" s="138">
        <v>2580.4132</v>
      </c>
      <c r="F1814" s="138">
        <v>3.0663999999999998</v>
      </c>
      <c r="G1814" s="138">
        <v>3.1429</v>
      </c>
      <c r="H1814" s="138">
        <v>2.3784999999999998</v>
      </c>
      <c r="I1814" s="138">
        <v>2.7507000000000001</v>
      </c>
      <c r="J1814" s="138">
        <v>3.7675000000000001</v>
      </c>
      <c r="K1814" s="138">
        <v>3.8008000000000002</v>
      </c>
      <c r="L1814" s="138">
        <v>3.2387999999999999</v>
      </c>
      <c r="M1814" s="138">
        <v>3.5638999999999998</v>
      </c>
      <c r="N1814" s="138">
        <v>4.2164000000000001</v>
      </c>
      <c r="O1814" s="138">
        <v>6.4001999999999999</v>
      </c>
      <c r="P1814" s="138">
        <v>7.1829000000000001</v>
      </c>
      <c r="Q1814" s="138">
        <v>8.0577000000000005</v>
      </c>
      <c r="R1814" s="138">
        <v>5.6002000000000001</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34" t="s">
        <v>1497</v>
      </c>
      <c r="B1815" s="134" t="s">
        <v>1505</v>
      </c>
      <c r="C1815" s="134">
        <v>109269</v>
      </c>
      <c r="D1815" s="137">
        <v>44330</v>
      </c>
      <c r="E1815" s="138">
        <v>2531.2645000000002</v>
      </c>
      <c r="F1815" s="138">
        <v>2.8555000000000001</v>
      </c>
      <c r="G1815" s="138">
        <v>2.9321999999999999</v>
      </c>
      <c r="H1815" s="138">
        <v>2.1678000000000002</v>
      </c>
      <c r="I1815" s="138">
        <v>2.5350000000000001</v>
      </c>
      <c r="J1815" s="138">
        <v>3.5350000000000001</v>
      </c>
      <c r="K1815" s="138">
        <v>3.5587</v>
      </c>
      <c r="L1815" s="138">
        <v>2.9950999999999999</v>
      </c>
      <c r="M1815" s="138">
        <v>3.3187000000000002</v>
      </c>
      <c r="N1815" s="138">
        <v>3.9681000000000002</v>
      </c>
      <c r="O1815" s="138">
        <v>6.1585999999999999</v>
      </c>
      <c r="P1815" s="138">
        <v>6.9668000000000001</v>
      </c>
      <c r="Q1815" s="138">
        <v>7.5037000000000003</v>
      </c>
      <c r="R1815" s="138">
        <v>5.3493000000000004</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34" t="s">
        <v>1497</v>
      </c>
      <c r="B1816" s="134" t="s">
        <v>1506</v>
      </c>
      <c r="C1816" s="134">
        <v>118317</v>
      </c>
      <c r="D1816" s="137">
        <v>44330</v>
      </c>
      <c r="E1816" s="138">
        <v>3178.0477000000001</v>
      </c>
      <c r="F1816" s="138">
        <v>2.3151000000000002</v>
      </c>
      <c r="G1816" s="138">
        <v>2.2783000000000002</v>
      </c>
      <c r="H1816" s="138">
        <v>2.1053999999999999</v>
      </c>
      <c r="I1816" s="138">
        <v>2.5716999999999999</v>
      </c>
      <c r="J1816" s="138">
        <v>3.5068000000000001</v>
      </c>
      <c r="K1816" s="138">
        <v>3.4838</v>
      </c>
      <c r="L1816" s="138">
        <v>3.1354000000000002</v>
      </c>
      <c r="M1816" s="138">
        <v>3.3094999999999999</v>
      </c>
      <c r="N1816" s="138">
        <v>4.0538999999999996</v>
      </c>
      <c r="O1816" s="138">
        <v>5.8865999999999996</v>
      </c>
      <c r="P1816" s="138">
        <v>6.2713000000000001</v>
      </c>
      <c r="Q1816" s="138">
        <v>7.4173</v>
      </c>
      <c r="R1816" s="138">
        <v>5.3967999999999998</v>
      </c>
      <c r="S1816" s="120" t="s">
        <v>2005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34" t="s">
        <v>1497</v>
      </c>
      <c r="B1817" s="134" t="s">
        <v>1507</v>
      </c>
      <c r="C1817" s="134">
        <v>109371</v>
      </c>
      <c r="D1817" s="137">
        <v>44330</v>
      </c>
      <c r="E1817" s="138">
        <v>3056.1785</v>
      </c>
      <c r="F1817" s="138">
        <v>1.7785</v>
      </c>
      <c r="G1817" s="138">
        <v>1.7307999999999999</v>
      </c>
      <c r="H1817" s="138">
        <v>1.5498000000000001</v>
      </c>
      <c r="I1817" s="138">
        <v>2.0112999999999999</v>
      </c>
      <c r="J1817" s="138">
        <v>2.9439000000000002</v>
      </c>
      <c r="K1817" s="138">
        <v>2.9367000000000001</v>
      </c>
      <c r="L1817" s="138">
        <v>2.5541999999999998</v>
      </c>
      <c r="M1817" s="138">
        <v>2.7198000000000002</v>
      </c>
      <c r="N1817" s="138">
        <v>3.4535</v>
      </c>
      <c r="O1817" s="138">
        <v>5.3136999999999999</v>
      </c>
      <c r="P1817" s="138">
        <v>5.6300999999999997</v>
      </c>
      <c r="Q1817" s="138">
        <v>7.2678000000000003</v>
      </c>
      <c r="R1817" s="138">
        <v>4.7918000000000003</v>
      </c>
      <c r="S1817" s="120" t="s">
        <v>2005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34" t="s">
        <v>1497</v>
      </c>
      <c r="B1818" s="134" t="s">
        <v>1508</v>
      </c>
      <c r="C1818" s="134">
        <v>119205</v>
      </c>
      <c r="D1818" s="137">
        <v>44330</v>
      </c>
      <c r="E1818" s="138">
        <v>2866.8445999999999</v>
      </c>
      <c r="F1818" s="138">
        <v>3.1217000000000001</v>
      </c>
      <c r="G1818" s="138">
        <v>3.4695</v>
      </c>
      <c r="H1818" s="138">
        <v>2.8679999999999999</v>
      </c>
      <c r="I1818" s="138">
        <v>3.0082</v>
      </c>
      <c r="J1818" s="138">
        <v>3.8986000000000001</v>
      </c>
      <c r="K1818" s="138">
        <v>4.04</v>
      </c>
      <c r="L1818" s="138">
        <v>3.5764</v>
      </c>
      <c r="M1818" s="138">
        <v>3.8287</v>
      </c>
      <c r="N1818" s="138">
        <v>4.2728999999999999</v>
      </c>
      <c r="O1818" s="138">
        <v>6.0212000000000003</v>
      </c>
      <c r="P1818" s="138">
        <v>6.5346000000000002</v>
      </c>
      <c r="Q1818" s="138">
        <v>7.5487000000000002</v>
      </c>
      <c r="R1818" s="138">
        <v>5.8973000000000004</v>
      </c>
      <c r="S1818" s="120" t="s">
        <v>2006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34" t="s">
        <v>1497</v>
      </c>
      <c r="B1819" s="134" t="s">
        <v>1509</v>
      </c>
      <c r="C1819" s="134">
        <v>104138</v>
      </c>
      <c r="D1819" s="137">
        <v>44330</v>
      </c>
      <c r="E1819" s="138">
        <v>2715.8240999999998</v>
      </c>
      <c r="F1819" s="138">
        <v>2.4222000000000001</v>
      </c>
      <c r="G1819" s="138">
        <v>2.7692000000000001</v>
      </c>
      <c r="H1819" s="138">
        <v>2.1676000000000002</v>
      </c>
      <c r="I1819" s="138">
        <v>2.3069999999999999</v>
      </c>
      <c r="J1819" s="138">
        <v>3.1907999999999999</v>
      </c>
      <c r="K1819" s="138">
        <v>3.3355000000000001</v>
      </c>
      <c r="L1819" s="138">
        <v>2.8552</v>
      </c>
      <c r="M1819" s="138">
        <v>3.1051000000000002</v>
      </c>
      <c r="N1819" s="138">
        <v>3.5434000000000001</v>
      </c>
      <c r="O1819" s="138">
        <v>5.2519999999999998</v>
      </c>
      <c r="P1819" s="138">
        <v>5.7550999999999997</v>
      </c>
      <c r="Q1819" s="138">
        <v>6.9851000000000001</v>
      </c>
      <c r="R1819" s="138">
        <v>5.1448</v>
      </c>
      <c r="S1819" s="120" t="s">
        <v>2006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34" t="s">
        <v>1497</v>
      </c>
      <c r="B1820" s="134" t="s">
        <v>1510</v>
      </c>
      <c r="C1820" s="134">
        <v>147970</v>
      </c>
      <c r="D1820" s="137"/>
      <c r="E1820" s="138"/>
      <c r="F1820" s="138"/>
      <c r="G1820" s="138"/>
      <c r="H1820" s="138"/>
      <c r="I1820" s="138"/>
      <c r="J1820" s="138"/>
      <c r="K1820" s="138"/>
      <c r="L1820" s="138"/>
      <c r="M1820" s="138"/>
      <c r="N1820" s="138"/>
      <c r="O1820" s="138"/>
      <c r="P1820" s="138"/>
      <c r="Q1820" s="138"/>
      <c r="R1820" s="138"/>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34" t="s">
        <v>1497</v>
      </c>
      <c r="B1821" s="134" t="s">
        <v>1511</v>
      </c>
      <c r="C1821" s="134">
        <v>147973</v>
      </c>
      <c r="D1821" s="137"/>
      <c r="E1821" s="138"/>
      <c r="F1821" s="138"/>
      <c r="G1821" s="138"/>
      <c r="H1821" s="138"/>
      <c r="I1821" s="138"/>
      <c r="J1821" s="138"/>
      <c r="K1821" s="138"/>
      <c r="L1821" s="138"/>
      <c r="M1821" s="138"/>
      <c r="N1821" s="138"/>
      <c r="O1821" s="138"/>
      <c r="P1821" s="138"/>
      <c r="Q1821" s="138"/>
      <c r="R1821" s="138"/>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34" t="s">
        <v>1497</v>
      </c>
      <c r="B1822" s="134" t="s">
        <v>1512</v>
      </c>
      <c r="C1822" s="134">
        <v>107249</v>
      </c>
      <c r="D1822" s="137">
        <v>44330</v>
      </c>
      <c r="E1822" s="138">
        <v>30.200399999999998</v>
      </c>
      <c r="F1822" s="138">
        <v>10.097300000000001</v>
      </c>
      <c r="G1822" s="138">
        <v>13.430199999999999</v>
      </c>
      <c r="H1822" s="138">
        <v>10.327999999999999</v>
      </c>
      <c r="I1822" s="138">
        <v>11.4366</v>
      </c>
      <c r="J1822" s="138">
        <v>14.6395</v>
      </c>
      <c r="K1822" s="138">
        <v>10.7628</v>
      </c>
      <c r="L1822" s="138">
        <v>8.3841999999999999</v>
      </c>
      <c r="M1822" s="138">
        <v>8.4413</v>
      </c>
      <c r="N1822" s="138">
        <v>9.2617999999999991</v>
      </c>
      <c r="O1822" s="138">
        <v>7.6223999999999998</v>
      </c>
      <c r="P1822" s="138">
        <v>7.9993999999999996</v>
      </c>
      <c r="Q1822" s="138">
        <v>8.5889000000000006</v>
      </c>
      <c r="R1822" s="138">
        <v>6.6852</v>
      </c>
      <c r="S1822" s="120" t="s">
        <v>2006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34" t="s">
        <v>1497</v>
      </c>
      <c r="B1823" s="134" t="s">
        <v>1513</v>
      </c>
      <c r="C1823" s="134">
        <v>118560</v>
      </c>
      <c r="D1823" s="137">
        <v>44330</v>
      </c>
      <c r="E1823" s="138">
        <v>30.387799999999999</v>
      </c>
      <c r="F1823" s="138">
        <v>10.0952</v>
      </c>
      <c r="G1823" s="138">
        <v>13.4275</v>
      </c>
      <c r="H1823" s="138">
        <v>10.315899999999999</v>
      </c>
      <c r="I1823" s="138">
        <v>11.426399999999999</v>
      </c>
      <c r="J1823" s="138">
        <v>14.636699999999999</v>
      </c>
      <c r="K1823" s="138">
        <v>10.7796</v>
      </c>
      <c r="L1823" s="138">
        <v>8.4391999999999996</v>
      </c>
      <c r="M1823" s="138">
        <v>8.5107999999999997</v>
      </c>
      <c r="N1823" s="138">
        <v>9.3397000000000006</v>
      </c>
      <c r="O1823" s="138">
        <v>7.7102000000000004</v>
      </c>
      <c r="P1823" s="138">
        <v>8.0840999999999994</v>
      </c>
      <c r="Q1823" s="138">
        <v>8.8381000000000007</v>
      </c>
      <c r="R1823" s="138">
        <v>6.7766999999999999</v>
      </c>
      <c r="S1823" s="120" t="s">
        <v>2006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34" t="s">
        <v>1497</v>
      </c>
      <c r="B1824" s="134" t="s">
        <v>1514</v>
      </c>
      <c r="C1824" s="134">
        <v>145034</v>
      </c>
      <c r="D1824" s="137">
        <v>44330</v>
      </c>
      <c r="E1824" s="138">
        <v>12.001899999999999</v>
      </c>
      <c r="F1824" s="138">
        <v>4.5629</v>
      </c>
      <c r="G1824" s="138">
        <v>3.5491000000000001</v>
      </c>
      <c r="H1824" s="138">
        <v>3.2605</v>
      </c>
      <c r="I1824" s="138">
        <v>3.5891999999999999</v>
      </c>
      <c r="J1824" s="138">
        <v>4.5514000000000001</v>
      </c>
      <c r="K1824" s="138">
        <v>4.6894999999999998</v>
      </c>
      <c r="L1824" s="138">
        <v>3.9843999999999999</v>
      </c>
      <c r="M1824" s="138">
        <v>4.4119999999999999</v>
      </c>
      <c r="N1824" s="138">
        <v>5.5621999999999998</v>
      </c>
      <c r="O1824" s="138"/>
      <c r="P1824" s="138"/>
      <c r="Q1824" s="138">
        <v>7.1612</v>
      </c>
      <c r="R1824" s="138">
        <v>6.5621999999999998</v>
      </c>
      <c r="S1824" s="120" t="s">
        <v>2006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34" t="s">
        <v>1497</v>
      </c>
      <c r="B1825" s="134" t="s">
        <v>1515</v>
      </c>
      <c r="C1825" s="134">
        <v>145040</v>
      </c>
      <c r="D1825" s="137">
        <v>44330</v>
      </c>
      <c r="E1825" s="138">
        <v>11.9026</v>
      </c>
      <c r="F1825" s="138">
        <v>4.2942</v>
      </c>
      <c r="G1825" s="138">
        <v>3.2719</v>
      </c>
      <c r="H1825" s="138">
        <v>2.8929</v>
      </c>
      <c r="I1825" s="138">
        <v>3.2019000000000002</v>
      </c>
      <c r="J1825" s="138">
        <v>4.1548999999999996</v>
      </c>
      <c r="K1825" s="138">
        <v>4.3052000000000001</v>
      </c>
      <c r="L1825" s="138">
        <v>3.6385999999999998</v>
      </c>
      <c r="M1825" s="138">
        <v>4.0755999999999997</v>
      </c>
      <c r="N1825" s="138">
        <v>5.2256999999999998</v>
      </c>
      <c r="O1825" s="138"/>
      <c r="P1825" s="138"/>
      <c r="Q1825" s="138">
        <v>6.8243</v>
      </c>
      <c r="R1825" s="138">
        <v>6.2290000000000001</v>
      </c>
      <c r="S1825" s="120" t="s">
        <v>2006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34" t="s">
        <v>1497</v>
      </c>
      <c r="B1826" s="134" t="s">
        <v>1516</v>
      </c>
      <c r="C1826" s="134">
        <v>147908</v>
      </c>
      <c r="D1826" s="137">
        <v>44330</v>
      </c>
      <c r="E1826" s="138">
        <v>1065.896</v>
      </c>
      <c r="F1826" s="138">
        <v>3.1183999999999998</v>
      </c>
      <c r="G1826" s="138">
        <v>3.1387</v>
      </c>
      <c r="H1826" s="138">
        <v>2.9691000000000001</v>
      </c>
      <c r="I1826" s="138">
        <v>3.1118000000000001</v>
      </c>
      <c r="J1826" s="138">
        <v>3.9786000000000001</v>
      </c>
      <c r="K1826" s="138">
        <v>4.1871999999999998</v>
      </c>
      <c r="L1826" s="138">
        <v>3.6011000000000002</v>
      </c>
      <c r="M1826" s="138">
        <v>3.9097</v>
      </c>
      <c r="N1826" s="138">
        <v>4.5792999999999999</v>
      </c>
      <c r="O1826" s="138"/>
      <c r="P1826" s="138"/>
      <c r="Q1826" s="138">
        <v>5.0697000000000001</v>
      </c>
      <c r="R1826" s="138"/>
      <c r="S1826" s="120" t="s">
        <v>2006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34" t="s">
        <v>1497</v>
      </c>
      <c r="B1827" s="134" t="s">
        <v>1517</v>
      </c>
      <c r="C1827" s="134">
        <v>147907</v>
      </c>
      <c r="D1827" s="137">
        <v>44330</v>
      </c>
      <c r="E1827" s="138">
        <v>1062.3228999999999</v>
      </c>
      <c r="F1827" s="138">
        <v>2.8591000000000002</v>
      </c>
      <c r="G1827" s="138">
        <v>2.8788</v>
      </c>
      <c r="H1827" s="138">
        <v>2.7094</v>
      </c>
      <c r="I1827" s="138">
        <v>2.8521999999999998</v>
      </c>
      <c r="J1827" s="138">
        <v>3.7185000000000001</v>
      </c>
      <c r="K1827" s="138">
        <v>3.9197000000000002</v>
      </c>
      <c r="L1827" s="138">
        <v>3.3294999999999999</v>
      </c>
      <c r="M1827" s="138">
        <v>3.6366000000000001</v>
      </c>
      <c r="N1827" s="138">
        <v>4.3052000000000001</v>
      </c>
      <c r="O1827" s="138"/>
      <c r="P1827" s="138"/>
      <c r="Q1827" s="138">
        <v>4.7967000000000004</v>
      </c>
      <c r="R1827" s="138"/>
      <c r="S1827" s="120" t="s">
        <v>2006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34" t="s">
        <v>1497</v>
      </c>
      <c r="B1828" s="134" t="s">
        <v>1518</v>
      </c>
      <c r="C1828" s="134">
        <v>115092</v>
      </c>
      <c r="D1828" s="137">
        <v>44330</v>
      </c>
      <c r="E1828" s="138">
        <v>21.678100000000001</v>
      </c>
      <c r="F1828" s="138">
        <v>2.9470000000000001</v>
      </c>
      <c r="G1828" s="138">
        <v>3.93</v>
      </c>
      <c r="H1828" s="138">
        <v>3.6105</v>
      </c>
      <c r="I1828" s="138">
        <v>3.5165000000000002</v>
      </c>
      <c r="J1828" s="138">
        <v>4.2778999999999998</v>
      </c>
      <c r="K1828" s="138">
        <v>4.5697999999999999</v>
      </c>
      <c r="L1828" s="138">
        <v>4.1077000000000004</v>
      </c>
      <c r="M1828" s="138">
        <v>4.7305000000000001</v>
      </c>
      <c r="N1828" s="138">
        <v>6.0701999999999998</v>
      </c>
      <c r="O1828" s="138">
        <v>7.1325000000000003</v>
      </c>
      <c r="P1828" s="138">
        <v>7.4208999999999996</v>
      </c>
      <c r="Q1828" s="138">
        <v>8.0123999999999995</v>
      </c>
      <c r="R1828" s="138">
        <v>6.7039999999999997</v>
      </c>
      <c r="S1828" s="120" t="s">
        <v>2005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34" t="s">
        <v>1497</v>
      </c>
      <c r="B1829" s="134" t="s">
        <v>1519</v>
      </c>
      <c r="C1829" s="134">
        <v>120676</v>
      </c>
      <c r="D1829" s="137">
        <v>44330</v>
      </c>
      <c r="E1829" s="138">
        <v>23.012</v>
      </c>
      <c r="F1829" s="138">
        <v>3.4902000000000002</v>
      </c>
      <c r="G1829" s="138">
        <v>4.4957000000000003</v>
      </c>
      <c r="H1829" s="138">
        <v>4.1952999999999996</v>
      </c>
      <c r="I1829" s="138">
        <v>4.1077000000000004</v>
      </c>
      <c r="J1829" s="138">
        <v>4.8632999999999997</v>
      </c>
      <c r="K1829" s="138">
        <v>5.1567999999999996</v>
      </c>
      <c r="L1829" s="138">
        <v>4.7004000000000001</v>
      </c>
      <c r="M1829" s="138">
        <v>5.3337000000000003</v>
      </c>
      <c r="N1829" s="138">
        <v>6.7074999999999996</v>
      </c>
      <c r="O1829" s="138">
        <v>7.7549999999999999</v>
      </c>
      <c r="P1829" s="138">
        <v>8.1622000000000003</v>
      </c>
      <c r="Q1829" s="138">
        <v>8.7696000000000005</v>
      </c>
      <c r="R1829" s="138">
        <v>7.3293999999999997</v>
      </c>
      <c r="S1829" s="120" t="s">
        <v>2005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34" t="s">
        <v>1497</v>
      </c>
      <c r="B1830" s="134" t="s">
        <v>1520</v>
      </c>
      <c r="C1830" s="134">
        <v>113251</v>
      </c>
      <c r="D1830" s="137">
        <v>44330</v>
      </c>
      <c r="E1830" s="138">
        <v>2176.1077</v>
      </c>
      <c r="F1830" s="138">
        <v>3.4752000000000001</v>
      </c>
      <c r="G1830" s="138">
        <v>1.4639</v>
      </c>
      <c r="H1830" s="138">
        <v>2.4108999999999998</v>
      </c>
      <c r="I1830" s="138">
        <v>4.5629</v>
      </c>
      <c r="J1830" s="138">
        <v>3.3693</v>
      </c>
      <c r="K1830" s="138">
        <v>3.2147000000000001</v>
      </c>
      <c r="L1830" s="138">
        <v>3.6812999999999998</v>
      </c>
      <c r="M1830" s="138">
        <v>3.9701</v>
      </c>
      <c r="N1830" s="138">
        <v>4.867</v>
      </c>
      <c r="O1830" s="138">
        <v>5.9321999999999999</v>
      </c>
      <c r="P1830" s="138">
        <v>6.1539999999999999</v>
      </c>
      <c r="Q1830" s="138">
        <v>7.5362</v>
      </c>
      <c r="R1830" s="138">
        <v>6.1719999999999997</v>
      </c>
      <c r="S1830" s="120" t="s">
        <v>2005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34" t="s">
        <v>1497</v>
      </c>
      <c r="B1831" s="134" t="s">
        <v>1521</v>
      </c>
      <c r="C1831" s="134">
        <v>118350</v>
      </c>
      <c r="D1831" s="137">
        <v>44330</v>
      </c>
      <c r="E1831" s="138">
        <v>2277.6529999999998</v>
      </c>
      <c r="F1831" s="138">
        <v>3.7948</v>
      </c>
      <c r="G1831" s="138">
        <v>1.7839</v>
      </c>
      <c r="H1831" s="138">
        <v>2.7309999999999999</v>
      </c>
      <c r="I1831" s="138">
        <v>4.8836000000000004</v>
      </c>
      <c r="J1831" s="138">
        <v>3.6903000000000001</v>
      </c>
      <c r="K1831" s="138">
        <v>3.5377999999999998</v>
      </c>
      <c r="L1831" s="138">
        <v>4.0072999999999999</v>
      </c>
      <c r="M1831" s="138">
        <v>4.3242000000000003</v>
      </c>
      <c r="N1831" s="138">
        <v>5.2441000000000004</v>
      </c>
      <c r="O1831" s="138">
        <v>6.4306000000000001</v>
      </c>
      <c r="P1831" s="138">
        <v>6.8304999999999998</v>
      </c>
      <c r="Q1831" s="138">
        <v>7.6764999999999999</v>
      </c>
      <c r="R1831" s="138">
        <v>6.6013000000000002</v>
      </c>
      <c r="S1831" s="120" t="s">
        <v>2005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34" t="s">
        <v>1497</v>
      </c>
      <c r="B1832" s="134" t="s">
        <v>1522</v>
      </c>
      <c r="C1832" s="134">
        <v>144173</v>
      </c>
      <c r="D1832" s="137">
        <v>44330</v>
      </c>
      <c r="E1832" s="138">
        <v>12.0243</v>
      </c>
      <c r="F1832" s="138">
        <v>2.8841999999999999</v>
      </c>
      <c r="G1832" s="138">
        <v>2.7326000000000001</v>
      </c>
      <c r="H1832" s="138">
        <v>3.1240999999999999</v>
      </c>
      <c r="I1832" s="138">
        <v>3.1476999999999999</v>
      </c>
      <c r="J1832" s="138">
        <v>3.8357000000000001</v>
      </c>
      <c r="K1832" s="138">
        <v>3.8799000000000001</v>
      </c>
      <c r="L1832" s="138">
        <v>3.3559000000000001</v>
      </c>
      <c r="M1832" s="138">
        <v>3.5745</v>
      </c>
      <c r="N1832" s="138">
        <v>4.3577000000000004</v>
      </c>
      <c r="O1832" s="138"/>
      <c r="P1832" s="138"/>
      <c r="Q1832" s="138">
        <v>6.7439</v>
      </c>
      <c r="R1832" s="138">
        <v>6.0197000000000003</v>
      </c>
      <c r="S1832" s="120" t="s">
        <v>2006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34" t="s">
        <v>1497</v>
      </c>
      <c r="B1833" s="134" t="s">
        <v>1523</v>
      </c>
      <c r="C1833" s="134">
        <v>144171</v>
      </c>
      <c r="D1833" s="137">
        <v>44330</v>
      </c>
      <c r="E1833" s="138">
        <v>11.9696</v>
      </c>
      <c r="F1833" s="138">
        <v>2.7448999999999999</v>
      </c>
      <c r="G1833" s="138">
        <v>2.5417000000000001</v>
      </c>
      <c r="H1833" s="138">
        <v>2.964</v>
      </c>
      <c r="I1833" s="138">
        <v>2.9874999999999998</v>
      </c>
      <c r="J1833" s="138">
        <v>3.6806000000000001</v>
      </c>
      <c r="K1833" s="138">
        <v>3.7202999999999999</v>
      </c>
      <c r="L1833" s="138">
        <v>3.1949999999999998</v>
      </c>
      <c r="M1833" s="138">
        <v>3.4125000000000001</v>
      </c>
      <c r="N1833" s="138">
        <v>4.1921999999999997</v>
      </c>
      <c r="O1833" s="138"/>
      <c r="P1833" s="138"/>
      <c r="Q1833" s="138">
        <v>6.5717999999999996</v>
      </c>
      <c r="R1833" s="138">
        <v>5.8586999999999998</v>
      </c>
      <c r="S1833" s="120" t="s">
        <v>2006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34" t="s">
        <v>1497</v>
      </c>
      <c r="B1834" s="134" t="s">
        <v>1524</v>
      </c>
      <c r="C1834" s="134">
        <v>116424</v>
      </c>
      <c r="D1834" s="137"/>
      <c r="E1834" s="138"/>
      <c r="F1834" s="138"/>
      <c r="G1834" s="138"/>
      <c r="H1834" s="138"/>
      <c r="I1834" s="138"/>
      <c r="J1834" s="138"/>
      <c r="K1834" s="138"/>
      <c r="L1834" s="138"/>
      <c r="M1834" s="138"/>
      <c r="N1834" s="138"/>
      <c r="O1834" s="138"/>
      <c r="P1834" s="138"/>
      <c r="Q1834" s="138"/>
      <c r="R1834" s="138"/>
      <c r="S1834" s="120" t="s">
        <v>2005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34" t="s">
        <v>1497</v>
      </c>
      <c r="B1835" s="134" t="s">
        <v>1525</v>
      </c>
      <c r="C1835" s="134">
        <v>119143</v>
      </c>
      <c r="D1835" s="137"/>
      <c r="E1835" s="138"/>
      <c r="F1835" s="138"/>
      <c r="G1835" s="138"/>
      <c r="H1835" s="138"/>
      <c r="I1835" s="138"/>
      <c r="J1835" s="138"/>
      <c r="K1835" s="138"/>
      <c r="L1835" s="138"/>
      <c r="M1835" s="138"/>
      <c r="N1835" s="138"/>
      <c r="O1835" s="138"/>
      <c r="P1835" s="138"/>
      <c r="Q1835" s="138"/>
      <c r="R1835" s="138"/>
      <c r="S1835" s="120" t="s">
        <v>2005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34" t="s">
        <v>1497</v>
      </c>
      <c r="B1836" s="134" t="s">
        <v>1526</v>
      </c>
      <c r="C1836" s="134">
        <v>114359</v>
      </c>
      <c r="D1836" s="137">
        <v>44330</v>
      </c>
      <c r="E1836" s="138">
        <v>2138.4225000000001</v>
      </c>
      <c r="F1836" s="138">
        <v>2.7210999999999999</v>
      </c>
      <c r="G1836" s="138">
        <v>2.4327999999999999</v>
      </c>
      <c r="H1836" s="138">
        <v>2.1718000000000002</v>
      </c>
      <c r="I1836" s="138">
        <v>2.4946999999999999</v>
      </c>
      <c r="J1836" s="138">
        <v>3.5005000000000002</v>
      </c>
      <c r="K1836" s="138">
        <v>3.5148999999999999</v>
      </c>
      <c r="L1836" s="138">
        <v>3.0251999999999999</v>
      </c>
      <c r="M1836" s="138">
        <v>3.1850999999999998</v>
      </c>
      <c r="N1836" s="138">
        <v>3.9550999999999998</v>
      </c>
      <c r="O1836" s="138">
        <v>6.2024999999999997</v>
      </c>
      <c r="P1836" s="138">
        <v>6.7477</v>
      </c>
      <c r="Q1836" s="138">
        <v>7.5986000000000002</v>
      </c>
      <c r="R1836" s="138">
        <v>5.4336000000000002</v>
      </c>
      <c r="S1836" s="120" t="s">
        <v>2006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34" t="s">
        <v>1497</v>
      </c>
      <c r="B1837" s="134" t="s">
        <v>1527</v>
      </c>
      <c r="C1837" s="134">
        <v>120541</v>
      </c>
      <c r="D1837" s="137">
        <v>44330</v>
      </c>
      <c r="E1837" s="138">
        <v>2232.9766</v>
      </c>
      <c r="F1837" s="138">
        <v>3.3711000000000002</v>
      </c>
      <c r="G1837" s="138">
        <v>3.0831</v>
      </c>
      <c r="H1837" s="138">
        <v>2.8220999999999998</v>
      </c>
      <c r="I1837" s="138">
        <v>3.1456</v>
      </c>
      <c r="J1837" s="138">
        <v>4.1528</v>
      </c>
      <c r="K1837" s="138">
        <v>4.1710000000000003</v>
      </c>
      <c r="L1837" s="138">
        <v>3.6857000000000002</v>
      </c>
      <c r="M1837" s="138">
        <v>3.8517999999999999</v>
      </c>
      <c r="N1837" s="138">
        <v>4.6323999999999996</v>
      </c>
      <c r="O1837" s="138">
        <v>6.8023999999999996</v>
      </c>
      <c r="P1837" s="138">
        <v>7.2786</v>
      </c>
      <c r="Q1837" s="138">
        <v>7.9286000000000003</v>
      </c>
      <c r="R1837" s="138">
        <v>6.0632000000000001</v>
      </c>
      <c r="S1837" s="120" t="s">
        <v>2006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34" t="s">
        <v>1497</v>
      </c>
      <c r="B1838" s="134" t="s">
        <v>1528</v>
      </c>
      <c r="C1838" s="134">
        <v>104271</v>
      </c>
      <c r="D1838" s="137"/>
      <c r="E1838" s="138"/>
      <c r="F1838" s="138"/>
      <c r="G1838" s="138"/>
      <c r="H1838" s="138"/>
      <c r="I1838" s="138"/>
      <c r="J1838" s="138"/>
      <c r="K1838" s="138"/>
      <c r="L1838" s="138"/>
      <c r="M1838" s="138"/>
      <c r="N1838" s="138"/>
      <c r="O1838" s="138"/>
      <c r="P1838" s="138"/>
      <c r="Q1838" s="138"/>
      <c r="R1838" s="138"/>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34" t="s">
        <v>1497</v>
      </c>
      <c r="B1839" s="134" t="s">
        <v>1529</v>
      </c>
      <c r="C1839" s="134">
        <v>120458</v>
      </c>
      <c r="D1839" s="137"/>
      <c r="E1839" s="138"/>
      <c r="F1839" s="138"/>
      <c r="G1839" s="138"/>
      <c r="H1839" s="138"/>
      <c r="I1839" s="138"/>
      <c r="J1839" s="138"/>
      <c r="K1839" s="138"/>
      <c r="L1839" s="138"/>
      <c r="M1839" s="138"/>
      <c r="N1839" s="138"/>
      <c r="O1839" s="138"/>
      <c r="P1839" s="138"/>
      <c r="Q1839" s="138"/>
      <c r="R1839" s="138"/>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34" t="s">
        <v>1497</v>
      </c>
      <c r="B1840" s="134" t="s">
        <v>1530</v>
      </c>
      <c r="C1840" s="134">
        <v>102591</v>
      </c>
      <c r="D1840" s="137">
        <v>44330</v>
      </c>
      <c r="E1840" s="138">
        <v>33.864400000000003</v>
      </c>
      <c r="F1840" s="138">
        <v>3.1261999999999999</v>
      </c>
      <c r="G1840" s="138">
        <v>3.7736000000000001</v>
      </c>
      <c r="H1840" s="138">
        <v>2.7113999999999998</v>
      </c>
      <c r="I1840" s="138">
        <v>2.7204999999999999</v>
      </c>
      <c r="J1840" s="138">
        <v>3.5306999999999999</v>
      </c>
      <c r="K1840" s="138">
        <v>3.7044000000000001</v>
      </c>
      <c r="L1840" s="138">
        <v>3.1812999999999998</v>
      </c>
      <c r="M1840" s="138">
        <v>3.5699000000000001</v>
      </c>
      <c r="N1840" s="138">
        <v>4.5316999999999998</v>
      </c>
      <c r="O1840" s="138">
        <v>6.5678999999999998</v>
      </c>
      <c r="P1840" s="138">
        <v>6.8023999999999996</v>
      </c>
      <c r="Q1840" s="138">
        <v>7.5484999999999998</v>
      </c>
      <c r="R1840" s="138">
        <v>5.8851000000000004</v>
      </c>
      <c r="S1840" s="120" t="s">
        <v>2006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34" t="s">
        <v>1497</v>
      </c>
      <c r="B1841" s="134" t="s">
        <v>1531</v>
      </c>
      <c r="C1841" s="134">
        <v>119750</v>
      </c>
      <c r="D1841" s="137">
        <v>44330</v>
      </c>
      <c r="E1841" s="138">
        <v>34.838799999999999</v>
      </c>
      <c r="F1841" s="138">
        <v>3.5628000000000002</v>
      </c>
      <c r="G1841" s="138">
        <v>4.2271000000000001</v>
      </c>
      <c r="H1841" s="138">
        <v>3.1448999999999998</v>
      </c>
      <c r="I1841" s="138">
        <v>3.1617999999999999</v>
      </c>
      <c r="J1841" s="138">
        <v>3.9687999999999999</v>
      </c>
      <c r="K1841" s="138">
        <v>4.1479999999999997</v>
      </c>
      <c r="L1841" s="138">
        <v>3.6282999999999999</v>
      </c>
      <c r="M1841" s="138">
        <v>4.0223000000000004</v>
      </c>
      <c r="N1841" s="138">
        <v>4.9927999999999999</v>
      </c>
      <c r="O1841" s="138">
        <v>7.0067000000000004</v>
      </c>
      <c r="P1841" s="138">
        <v>7.2156000000000002</v>
      </c>
      <c r="Q1841" s="138">
        <v>8.0071999999999992</v>
      </c>
      <c r="R1841" s="138">
        <v>6.3468</v>
      </c>
      <c r="S1841" s="120" t="s">
        <v>2006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34" t="s">
        <v>1497</v>
      </c>
      <c r="B1842" s="134" t="s">
        <v>1532</v>
      </c>
      <c r="C1842" s="134">
        <v>112423</v>
      </c>
      <c r="D1842" s="137">
        <v>44330</v>
      </c>
      <c r="E1842" s="138">
        <v>34.368899999999996</v>
      </c>
      <c r="F1842" s="138">
        <v>3.5053000000000001</v>
      </c>
      <c r="G1842" s="138">
        <v>3.0451999999999999</v>
      </c>
      <c r="H1842" s="138">
        <v>2.7323</v>
      </c>
      <c r="I1842" s="138">
        <v>2.6577000000000002</v>
      </c>
      <c r="J1842" s="138">
        <v>3.649</v>
      </c>
      <c r="K1842" s="138">
        <v>3.7233000000000001</v>
      </c>
      <c r="L1842" s="138">
        <v>3.2452999999999999</v>
      </c>
      <c r="M1842" s="138">
        <v>3.4015</v>
      </c>
      <c r="N1842" s="138">
        <v>4.1283000000000003</v>
      </c>
      <c r="O1842" s="138">
        <v>6.407</v>
      </c>
      <c r="P1842" s="138">
        <v>6.7236000000000002</v>
      </c>
      <c r="Q1842" s="138">
        <v>3.8433000000000002</v>
      </c>
      <c r="R1842" s="138">
        <v>5.6859000000000002</v>
      </c>
      <c r="S1842" s="120" t="s">
        <v>2006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34" t="s">
        <v>1497</v>
      </c>
      <c r="B1843" s="134" t="s">
        <v>1533</v>
      </c>
      <c r="C1843" s="134">
        <v>119849</v>
      </c>
      <c r="D1843" s="137">
        <v>44330</v>
      </c>
      <c r="E1843" s="138">
        <v>35.243099999999998</v>
      </c>
      <c r="F1843" s="138">
        <v>3.6255000000000002</v>
      </c>
      <c r="G1843" s="138">
        <v>3.2113999999999998</v>
      </c>
      <c r="H1843" s="138">
        <v>2.8866999999999998</v>
      </c>
      <c r="I1843" s="138">
        <v>2.8140999999999998</v>
      </c>
      <c r="J1843" s="138">
        <v>3.8090000000000002</v>
      </c>
      <c r="K1843" s="138">
        <v>3.8839999999999999</v>
      </c>
      <c r="L1843" s="138">
        <v>3.4075000000000002</v>
      </c>
      <c r="M1843" s="138">
        <v>3.5781000000000001</v>
      </c>
      <c r="N1843" s="138">
        <v>4.3414999999999999</v>
      </c>
      <c r="O1843" s="138">
        <v>6.7046000000000001</v>
      </c>
      <c r="P1843" s="138">
        <v>7.0525000000000002</v>
      </c>
      <c r="Q1843" s="138">
        <v>7.9501999999999997</v>
      </c>
      <c r="R1843" s="138">
        <v>5.9581999999999997</v>
      </c>
      <c r="S1843" s="120" t="s">
        <v>2006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34" t="s">
        <v>1497</v>
      </c>
      <c r="B1844" s="134" t="s">
        <v>1534</v>
      </c>
      <c r="C1844" s="134">
        <v>147772</v>
      </c>
      <c r="D1844" s="137">
        <v>44330</v>
      </c>
      <c r="E1844" s="138">
        <v>1063.7127</v>
      </c>
      <c r="F1844" s="138">
        <v>3.42</v>
      </c>
      <c r="G1844" s="138">
        <v>3.5857000000000001</v>
      </c>
      <c r="H1844" s="138">
        <v>2.7587999999999999</v>
      </c>
      <c r="I1844" s="138">
        <v>2.9506000000000001</v>
      </c>
      <c r="J1844" s="138">
        <v>3.5021</v>
      </c>
      <c r="K1844" s="138">
        <v>3.4415</v>
      </c>
      <c r="L1844" s="138">
        <v>3.2835999999999999</v>
      </c>
      <c r="M1844" s="138">
        <v>3.4819</v>
      </c>
      <c r="N1844" s="138">
        <v>3.9441999999999999</v>
      </c>
      <c r="O1844" s="138"/>
      <c r="P1844" s="138"/>
      <c r="Q1844" s="138">
        <v>4.3121999999999998</v>
      </c>
      <c r="R1844" s="138"/>
      <c r="S1844" s="120" t="s">
        <v>2006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34" t="s">
        <v>1497</v>
      </c>
      <c r="B1845" s="134" t="s">
        <v>1535</v>
      </c>
      <c r="C1845" s="134">
        <v>147770</v>
      </c>
      <c r="D1845" s="137">
        <v>44330</v>
      </c>
      <c r="E1845" s="138">
        <v>1060.0210999999999</v>
      </c>
      <c r="F1845" s="138">
        <v>3.3062</v>
      </c>
      <c r="G1845" s="138">
        <v>3.4432</v>
      </c>
      <c r="H1845" s="138">
        <v>2.5828000000000002</v>
      </c>
      <c r="I1845" s="138">
        <v>2.7623000000000002</v>
      </c>
      <c r="J1845" s="138">
        <v>3.2894000000000001</v>
      </c>
      <c r="K1845" s="138">
        <v>3.2624</v>
      </c>
      <c r="L1845" s="138">
        <v>3.0916000000000001</v>
      </c>
      <c r="M1845" s="138">
        <v>3.2837999999999998</v>
      </c>
      <c r="N1845" s="138">
        <v>3.7288000000000001</v>
      </c>
      <c r="O1845" s="138"/>
      <c r="P1845" s="138"/>
      <c r="Q1845" s="138">
        <v>4.0646000000000004</v>
      </c>
      <c r="R1845" s="138"/>
      <c r="S1845" s="120" t="s">
        <v>2006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34" t="s">
        <v>1497</v>
      </c>
      <c r="B1846" s="134" t="s">
        <v>1536</v>
      </c>
      <c r="C1846" s="134">
        <v>147731</v>
      </c>
      <c r="D1846" s="137">
        <v>44330</v>
      </c>
      <c r="E1846" s="138">
        <v>1092.6151</v>
      </c>
      <c r="F1846" s="138">
        <v>2.6629</v>
      </c>
      <c r="G1846" s="138">
        <v>2.3578000000000001</v>
      </c>
      <c r="H1846" s="138">
        <v>3.1292</v>
      </c>
      <c r="I1846" s="138">
        <v>3.3107000000000002</v>
      </c>
      <c r="J1846" s="138">
        <v>3.9316</v>
      </c>
      <c r="K1846" s="138">
        <v>4.1416000000000004</v>
      </c>
      <c r="L1846" s="138">
        <v>3.5846</v>
      </c>
      <c r="M1846" s="138">
        <v>3.9838</v>
      </c>
      <c r="N1846" s="138">
        <v>4.8414999999999999</v>
      </c>
      <c r="O1846" s="138"/>
      <c r="P1846" s="138"/>
      <c r="Q1846" s="138">
        <v>5.7835999999999999</v>
      </c>
      <c r="R1846" s="138"/>
      <c r="S1846" s="120" t="s">
        <v>2006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34" t="s">
        <v>1497</v>
      </c>
      <c r="B1847" s="134" t="s">
        <v>1537</v>
      </c>
      <c r="C1847" s="134">
        <v>147734</v>
      </c>
      <c r="D1847" s="137">
        <v>44330</v>
      </c>
      <c r="E1847" s="138">
        <v>1085.3807999999999</v>
      </c>
      <c r="F1847" s="138">
        <v>2.2416</v>
      </c>
      <c r="G1847" s="138">
        <v>1.9373</v>
      </c>
      <c r="H1847" s="138">
        <v>2.7084999999999999</v>
      </c>
      <c r="I1847" s="138">
        <v>2.89</v>
      </c>
      <c r="J1847" s="138">
        <v>3.5104000000000002</v>
      </c>
      <c r="K1847" s="138">
        <v>3.7174</v>
      </c>
      <c r="L1847" s="138">
        <v>3.1576</v>
      </c>
      <c r="M1847" s="138">
        <v>3.5520999999999998</v>
      </c>
      <c r="N1847" s="138">
        <v>4.4024999999999999</v>
      </c>
      <c r="O1847" s="138"/>
      <c r="P1847" s="138"/>
      <c r="Q1847" s="138">
        <v>5.3384</v>
      </c>
      <c r="R1847" s="138"/>
      <c r="S1847" s="120" t="s">
        <v>2006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34" t="s">
        <v>1497</v>
      </c>
      <c r="B1848" s="134" t="s">
        <v>1974</v>
      </c>
      <c r="C1848" s="134">
        <v>148529</v>
      </c>
      <c r="D1848" s="137">
        <v>44330</v>
      </c>
      <c r="E1848" s="138">
        <v>1022.2491</v>
      </c>
      <c r="F1848" s="138">
        <v>2.6907999999999999</v>
      </c>
      <c r="G1848" s="138">
        <v>3.081</v>
      </c>
      <c r="H1848" s="138">
        <v>3.1777000000000002</v>
      </c>
      <c r="I1848" s="138">
        <v>3.1576</v>
      </c>
      <c r="J1848" s="138">
        <v>3.8997999999999999</v>
      </c>
      <c r="K1848" s="138">
        <v>3.9655999999999998</v>
      </c>
      <c r="L1848" s="138">
        <v>3.4964</v>
      </c>
      <c r="M1848" s="138"/>
      <c r="N1848" s="138"/>
      <c r="O1848" s="138"/>
      <c r="P1848" s="138"/>
      <c r="Q1848" s="138">
        <v>3.7082000000000002</v>
      </c>
      <c r="R1848" s="138"/>
      <c r="S1848" s="120" t="s">
        <v>2006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34" t="s">
        <v>1497</v>
      </c>
      <c r="B1849" s="134" t="s">
        <v>1975</v>
      </c>
      <c r="C1849" s="134">
        <v>148530</v>
      </c>
      <c r="D1849" s="137">
        <v>44330</v>
      </c>
      <c r="E1849" s="138">
        <v>1020.622</v>
      </c>
      <c r="F1849" s="138">
        <v>2.4626000000000001</v>
      </c>
      <c r="G1849" s="138">
        <v>2.8532999999999999</v>
      </c>
      <c r="H1849" s="138">
        <v>2.9428999999999998</v>
      </c>
      <c r="I1849" s="138">
        <v>2.9222999999999999</v>
      </c>
      <c r="J1849" s="138">
        <v>3.6608999999999998</v>
      </c>
      <c r="K1849" s="138">
        <v>3.7648000000000001</v>
      </c>
      <c r="L1849" s="138">
        <v>3.2452999999999999</v>
      </c>
      <c r="M1849" s="138"/>
      <c r="N1849" s="138"/>
      <c r="O1849" s="138"/>
      <c r="P1849" s="138"/>
      <c r="Q1849" s="138">
        <v>3.4369999999999998</v>
      </c>
      <c r="R1849" s="138"/>
      <c r="S1849" s="120" t="s">
        <v>2006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34" t="s">
        <v>1497</v>
      </c>
      <c r="B1850" s="134" t="s">
        <v>1538</v>
      </c>
      <c r="C1850" s="134">
        <v>124234</v>
      </c>
      <c r="D1850" s="137">
        <v>44330</v>
      </c>
      <c r="E1850" s="138">
        <v>14.002700000000001</v>
      </c>
      <c r="F1850" s="138">
        <v>3.5196000000000001</v>
      </c>
      <c r="G1850" s="138">
        <v>3.7372999999999998</v>
      </c>
      <c r="H1850" s="138">
        <v>3.0552999999999999</v>
      </c>
      <c r="I1850" s="138">
        <v>3.2437</v>
      </c>
      <c r="J1850" s="138">
        <v>3.1939000000000002</v>
      </c>
      <c r="K1850" s="138">
        <v>3.2747999999999999</v>
      </c>
      <c r="L1850" s="138">
        <v>3.1242999999999999</v>
      </c>
      <c r="M1850" s="138">
        <v>3.254</v>
      </c>
      <c r="N1850" s="138">
        <v>3.2890999999999999</v>
      </c>
      <c r="O1850" s="138">
        <v>0.36609999999999998</v>
      </c>
      <c r="P1850" s="138">
        <v>2.7</v>
      </c>
      <c r="Q1850" s="138">
        <v>4.4749999999999996</v>
      </c>
      <c r="R1850" s="138">
        <v>4.6395999999999997</v>
      </c>
      <c r="S1850" s="120" t="s">
        <v>2005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34" t="s">
        <v>1497</v>
      </c>
      <c r="B1851" s="134" t="s">
        <v>1539</v>
      </c>
      <c r="C1851" s="134">
        <v>124233</v>
      </c>
      <c r="D1851" s="137">
        <v>44330</v>
      </c>
      <c r="E1851" s="138">
        <v>13.5755</v>
      </c>
      <c r="F1851" s="138">
        <v>2.8235000000000001</v>
      </c>
      <c r="G1851" s="138">
        <v>2.9582999999999999</v>
      </c>
      <c r="H1851" s="138">
        <v>2.2671000000000001</v>
      </c>
      <c r="I1851" s="138">
        <v>2.4605000000000001</v>
      </c>
      <c r="J1851" s="138">
        <v>2.3912</v>
      </c>
      <c r="K1851" s="138">
        <v>2.4704000000000002</v>
      </c>
      <c r="L1851" s="138">
        <v>2.5129000000000001</v>
      </c>
      <c r="M1851" s="138">
        <v>2.8424</v>
      </c>
      <c r="N1851" s="138">
        <v>2.9788999999999999</v>
      </c>
      <c r="O1851" s="138">
        <v>0.20519999999999999</v>
      </c>
      <c r="P1851" s="138">
        <v>2.411</v>
      </c>
      <c r="Q1851" s="138">
        <v>4.0548999999999999</v>
      </c>
      <c r="R1851" s="138">
        <v>4.4828000000000001</v>
      </c>
      <c r="S1851" s="120" t="s">
        <v>2005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34" t="s">
        <v>1497</v>
      </c>
      <c r="B1852" s="134" t="s">
        <v>2029</v>
      </c>
      <c r="C1852" s="134">
        <v>119186</v>
      </c>
      <c r="D1852" s="137">
        <v>44330</v>
      </c>
      <c r="E1852" s="138">
        <v>2320.1464000000001</v>
      </c>
      <c r="F1852" s="138">
        <v>2.2136999999999998</v>
      </c>
      <c r="G1852" s="138">
        <v>2.6067999999999998</v>
      </c>
      <c r="H1852" s="138">
        <v>2.4821</v>
      </c>
      <c r="I1852" s="138">
        <v>2.6273</v>
      </c>
      <c r="J1852" s="138">
        <v>2.9180000000000001</v>
      </c>
      <c r="K1852" s="138">
        <v>2.996</v>
      </c>
      <c r="L1852" s="138">
        <v>2.6667999999999998</v>
      </c>
      <c r="M1852" s="138">
        <v>2.8698000000000001</v>
      </c>
      <c r="N1852" s="138">
        <v>3.4863</v>
      </c>
      <c r="O1852" s="138">
        <v>5.8830999999999998</v>
      </c>
      <c r="P1852" s="138">
        <v>6.4230999999999998</v>
      </c>
      <c r="Q1852" s="138">
        <v>7.4935</v>
      </c>
      <c r="R1852" s="138">
        <v>4.9082999999999997</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34" t="s">
        <v>1497</v>
      </c>
      <c r="B1853" s="134" t="s">
        <v>2030</v>
      </c>
      <c r="C1853" s="134">
        <v>112408</v>
      </c>
      <c r="D1853" s="137">
        <v>44330</v>
      </c>
      <c r="E1853" s="138">
        <v>2199.4326000000001</v>
      </c>
      <c r="F1853" s="138">
        <v>1.2937000000000001</v>
      </c>
      <c r="G1853" s="138">
        <v>1.6869000000000001</v>
      </c>
      <c r="H1853" s="138">
        <v>1.5623</v>
      </c>
      <c r="I1853" s="138">
        <v>1.7075</v>
      </c>
      <c r="J1853" s="138">
        <v>1.9967999999999999</v>
      </c>
      <c r="K1853" s="138">
        <v>2.0714000000000001</v>
      </c>
      <c r="L1853" s="138">
        <v>1.7377</v>
      </c>
      <c r="M1853" s="138">
        <v>1.9348000000000001</v>
      </c>
      <c r="N1853" s="138">
        <v>2.5465</v>
      </c>
      <c r="O1853" s="138">
        <v>5.0385</v>
      </c>
      <c r="P1853" s="138">
        <v>5.6341999999999999</v>
      </c>
      <c r="Q1853" s="138">
        <v>7.2652999999999999</v>
      </c>
      <c r="R1853" s="138">
        <v>4.0839999999999996</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34" t="s">
        <v>1497</v>
      </c>
      <c r="B1854" s="134" t="s">
        <v>1540</v>
      </c>
      <c r="C1854" s="134">
        <v>143493</v>
      </c>
      <c r="D1854" s="137">
        <v>44330</v>
      </c>
      <c r="E1854" s="138">
        <v>3062.0880000000002</v>
      </c>
      <c r="F1854" s="138">
        <v>3.5992999999999999</v>
      </c>
      <c r="G1854" s="138">
        <v>4.0274999999999999</v>
      </c>
      <c r="H1854" s="138">
        <v>3.6293000000000002</v>
      </c>
      <c r="I1854" s="138">
        <v>3.6105999999999998</v>
      </c>
      <c r="J1854" s="138">
        <v>4.3727999999999998</v>
      </c>
      <c r="K1854" s="138">
        <v>5.2558999999999996</v>
      </c>
      <c r="L1854" s="138">
        <v>4.7081999999999997</v>
      </c>
      <c r="M1854" s="138">
        <v>5.5757000000000003</v>
      </c>
      <c r="N1854" s="138">
        <v>5.3064</v>
      </c>
      <c r="O1854" s="138">
        <v>4.1146000000000003</v>
      </c>
      <c r="P1854" s="138">
        <v>4.8838999999999997</v>
      </c>
      <c r="Q1854" s="138">
        <v>5.9226999999999999</v>
      </c>
      <c r="R1854" s="138">
        <v>2.7873999999999999</v>
      </c>
      <c r="S1854" s="120" t="s">
        <v>2006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34" t="s">
        <v>1497</v>
      </c>
      <c r="B1855" s="134" t="s">
        <v>1541</v>
      </c>
      <c r="C1855" s="134">
        <v>143494</v>
      </c>
      <c r="D1855" s="137">
        <v>44330</v>
      </c>
      <c r="E1855" s="138">
        <v>3269.3137999999999</v>
      </c>
      <c r="F1855" s="138">
        <v>4.4691000000000001</v>
      </c>
      <c r="G1855" s="138">
        <v>4.8971999999999998</v>
      </c>
      <c r="H1855" s="138">
        <v>4.4566999999999997</v>
      </c>
      <c r="I1855" s="138">
        <v>4.4100999999999999</v>
      </c>
      <c r="J1855" s="138">
        <v>5.1576000000000004</v>
      </c>
      <c r="K1855" s="138">
        <v>6.04</v>
      </c>
      <c r="L1855" s="138">
        <v>5.4989999999999997</v>
      </c>
      <c r="M1855" s="138">
        <v>6.3806000000000003</v>
      </c>
      <c r="N1855" s="138">
        <v>6.1208</v>
      </c>
      <c r="O1855" s="138">
        <v>4.9321999999999999</v>
      </c>
      <c r="P1855" s="138">
        <v>5.7744</v>
      </c>
      <c r="Q1855" s="138">
        <v>7.0088999999999997</v>
      </c>
      <c r="R1855" s="138">
        <v>3.5855000000000001</v>
      </c>
      <c r="S1855" s="120" t="s">
        <v>2006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34" t="s">
        <v>1497</v>
      </c>
      <c r="B1856" s="134" t="s">
        <v>1542</v>
      </c>
      <c r="C1856" s="134">
        <v>147674</v>
      </c>
      <c r="D1856" s="137"/>
      <c r="E1856" s="138"/>
      <c r="F1856" s="138"/>
      <c r="G1856" s="138"/>
      <c r="H1856" s="138"/>
      <c r="I1856" s="138"/>
      <c r="J1856" s="138"/>
      <c r="K1856" s="138"/>
      <c r="L1856" s="138"/>
      <c r="M1856" s="138"/>
      <c r="N1856" s="138"/>
      <c r="O1856" s="138"/>
      <c r="P1856" s="138"/>
      <c r="Q1856" s="138"/>
      <c r="R1856" s="138"/>
      <c r="S1856" s="120" t="s">
        <v>2006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34" t="s">
        <v>1497</v>
      </c>
      <c r="B1857" s="134" t="s">
        <v>1543</v>
      </c>
      <c r="C1857" s="134">
        <v>147675</v>
      </c>
      <c r="D1857" s="137"/>
      <c r="E1857" s="138"/>
      <c r="F1857" s="138"/>
      <c r="G1857" s="138"/>
      <c r="H1857" s="138"/>
      <c r="I1857" s="138"/>
      <c r="J1857" s="138"/>
      <c r="K1857" s="138"/>
      <c r="L1857" s="138"/>
      <c r="M1857" s="138"/>
      <c r="N1857" s="138"/>
      <c r="O1857" s="138"/>
      <c r="P1857" s="138"/>
      <c r="Q1857" s="138"/>
      <c r="R1857" s="138"/>
      <c r="S1857" s="120" t="s">
        <v>2006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34" t="s">
        <v>1497</v>
      </c>
      <c r="B1858" s="134" t="s">
        <v>1544</v>
      </c>
      <c r="C1858" s="134">
        <v>138343</v>
      </c>
      <c r="D1858" s="137">
        <v>44330</v>
      </c>
      <c r="E1858" s="138">
        <v>27.164899999999999</v>
      </c>
      <c r="F1858" s="138">
        <v>2.4861</v>
      </c>
      <c r="G1858" s="138">
        <v>2.2397999999999998</v>
      </c>
      <c r="H1858" s="138">
        <v>2.4773000000000001</v>
      </c>
      <c r="I1858" s="138">
        <v>2.5554000000000001</v>
      </c>
      <c r="J1858" s="138">
        <v>3.4746000000000001</v>
      </c>
      <c r="K1858" s="138">
        <v>3.6669999999999998</v>
      </c>
      <c r="L1858" s="138">
        <v>3.2713000000000001</v>
      </c>
      <c r="M1858" s="138">
        <v>3.6042999999999998</v>
      </c>
      <c r="N1858" s="138">
        <v>4.3315000000000001</v>
      </c>
      <c r="O1858" s="138">
        <v>8.5951000000000004</v>
      </c>
      <c r="P1858" s="138">
        <v>8.0594000000000001</v>
      </c>
      <c r="Q1858" s="138">
        <v>8.0753000000000004</v>
      </c>
      <c r="R1858" s="138">
        <v>9.15</v>
      </c>
      <c r="S1858" s="120" t="s">
        <v>2006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34" t="s">
        <v>1497</v>
      </c>
      <c r="B1859" s="134" t="s">
        <v>1545</v>
      </c>
      <c r="C1859" s="134">
        <v>138358</v>
      </c>
      <c r="D1859" s="137">
        <v>44330</v>
      </c>
      <c r="E1859" s="138">
        <v>27.701799999999999</v>
      </c>
      <c r="F1859" s="138">
        <v>3.0310000000000001</v>
      </c>
      <c r="G1859" s="138">
        <v>2.7237</v>
      </c>
      <c r="H1859" s="138">
        <v>2.9569000000000001</v>
      </c>
      <c r="I1859" s="138">
        <v>3.0246</v>
      </c>
      <c r="J1859" s="138">
        <v>3.9417</v>
      </c>
      <c r="K1859" s="138">
        <v>4.1355000000000004</v>
      </c>
      <c r="L1859" s="138">
        <v>3.7418999999999998</v>
      </c>
      <c r="M1859" s="138">
        <v>4.0758000000000001</v>
      </c>
      <c r="N1859" s="138">
        <v>4.8155000000000001</v>
      </c>
      <c r="O1859" s="138">
        <v>8.8724000000000007</v>
      </c>
      <c r="P1859" s="138">
        <v>8.3247</v>
      </c>
      <c r="Q1859" s="138">
        <v>8.8473000000000006</v>
      </c>
      <c r="R1859" s="138">
        <v>9.3965999999999994</v>
      </c>
      <c r="S1859" s="120" t="s">
        <v>2006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34" t="s">
        <v>1497</v>
      </c>
      <c r="B1860" s="134" t="s">
        <v>1546</v>
      </c>
      <c r="C1860" s="134">
        <v>107328</v>
      </c>
      <c r="D1860" s="137">
        <v>44330</v>
      </c>
      <c r="E1860" s="138">
        <v>2183.8883999999998</v>
      </c>
      <c r="F1860" s="138">
        <v>2.1663000000000001</v>
      </c>
      <c r="G1860" s="138">
        <v>1.4893000000000001</v>
      </c>
      <c r="H1860" s="138">
        <v>1.5527</v>
      </c>
      <c r="I1860" s="138">
        <v>1.9410000000000001</v>
      </c>
      <c r="J1860" s="138">
        <v>3.1198000000000001</v>
      </c>
      <c r="K1860" s="138">
        <v>3.0733000000000001</v>
      </c>
      <c r="L1860" s="138">
        <v>2.6166999999999998</v>
      </c>
      <c r="M1860" s="138">
        <v>2.7740999999999998</v>
      </c>
      <c r="N1860" s="138">
        <v>3.1673</v>
      </c>
      <c r="O1860" s="138">
        <v>3.3948</v>
      </c>
      <c r="P1860" s="138">
        <v>4.7385000000000002</v>
      </c>
      <c r="Q1860" s="138">
        <v>6.0087000000000002</v>
      </c>
      <c r="R1860" s="138">
        <v>4.444</v>
      </c>
      <c r="S1860" s="120" t="s">
        <v>2006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34" t="s">
        <v>1497</v>
      </c>
      <c r="B1861" s="134" t="s">
        <v>1547</v>
      </c>
      <c r="C1861" s="134">
        <v>119474</v>
      </c>
      <c r="D1861" s="137">
        <v>44330</v>
      </c>
      <c r="E1861" s="138">
        <v>2270.4436000000001</v>
      </c>
      <c r="F1861" s="138">
        <v>2.9857999999999998</v>
      </c>
      <c r="G1861" s="138">
        <v>2.3079000000000001</v>
      </c>
      <c r="H1861" s="138">
        <v>2.3730000000000002</v>
      </c>
      <c r="I1861" s="138">
        <v>2.7627000000000002</v>
      </c>
      <c r="J1861" s="138">
        <v>3.9430000000000001</v>
      </c>
      <c r="K1861" s="138">
        <v>3.9005000000000001</v>
      </c>
      <c r="L1861" s="138">
        <v>3.4464999999999999</v>
      </c>
      <c r="M1861" s="138">
        <v>3.6059000000000001</v>
      </c>
      <c r="N1861" s="138">
        <v>4.0170000000000003</v>
      </c>
      <c r="O1861" s="138">
        <v>4.2607999999999997</v>
      </c>
      <c r="P1861" s="138">
        <v>5.4931000000000001</v>
      </c>
      <c r="Q1861" s="138">
        <v>7.0274999999999999</v>
      </c>
      <c r="R1861" s="138">
        <v>5.3041999999999998</v>
      </c>
      <c r="S1861" s="120" t="s">
        <v>2006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34" t="s">
        <v>1497</v>
      </c>
      <c r="B1862" s="134" t="s">
        <v>1548</v>
      </c>
      <c r="C1862" s="134">
        <v>119828</v>
      </c>
      <c r="D1862" s="137">
        <v>44330</v>
      </c>
      <c r="E1862" s="138">
        <v>4739.4224999999997</v>
      </c>
      <c r="F1862" s="138">
        <v>3.1573000000000002</v>
      </c>
      <c r="G1862" s="138">
        <v>3.1674000000000002</v>
      </c>
      <c r="H1862" s="138">
        <v>2.8641000000000001</v>
      </c>
      <c r="I1862" s="138">
        <v>2.9039000000000001</v>
      </c>
      <c r="J1862" s="138">
        <v>3.9114</v>
      </c>
      <c r="K1862" s="138">
        <v>3.9799000000000002</v>
      </c>
      <c r="L1862" s="138">
        <v>3.5019</v>
      </c>
      <c r="M1862" s="138">
        <v>3.8647</v>
      </c>
      <c r="N1862" s="138">
        <v>4.7380000000000004</v>
      </c>
      <c r="O1862" s="138">
        <v>6.9379</v>
      </c>
      <c r="P1862" s="138">
        <v>6.9646999999999997</v>
      </c>
      <c r="Q1862" s="138">
        <v>7.7407000000000004</v>
      </c>
      <c r="R1862" s="138">
        <v>6.1886999999999999</v>
      </c>
      <c r="S1862" s="120" t="s">
        <v>2006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34" t="s">
        <v>1497</v>
      </c>
      <c r="B1863" s="134" t="s">
        <v>1549</v>
      </c>
      <c r="C1863" s="134">
        <v>100641</v>
      </c>
      <c r="D1863" s="137">
        <v>44330</v>
      </c>
      <c r="E1863" s="138">
        <v>4697.0724</v>
      </c>
      <c r="F1863" s="138">
        <v>2.9775</v>
      </c>
      <c r="G1863" s="138">
        <v>2.9870999999999999</v>
      </c>
      <c r="H1863" s="138">
        <v>2.6836000000000002</v>
      </c>
      <c r="I1863" s="138">
        <v>2.7233000000000001</v>
      </c>
      <c r="J1863" s="138">
        <v>3.7309999999999999</v>
      </c>
      <c r="K1863" s="138">
        <v>3.7985000000000002</v>
      </c>
      <c r="L1863" s="138">
        <v>3.3182999999999998</v>
      </c>
      <c r="M1863" s="138">
        <v>3.6815000000000002</v>
      </c>
      <c r="N1863" s="138">
        <v>4.5557999999999996</v>
      </c>
      <c r="O1863" s="138">
        <v>6.7742000000000004</v>
      </c>
      <c r="P1863" s="138">
        <v>6.8212999999999999</v>
      </c>
      <c r="Q1863" s="138">
        <v>7.2836999999999996</v>
      </c>
      <c r="R1863" s="138">
        <v>6.0114000000000001</v>
      </c>
      <c r="S1863" s="120" t="s">
        <v>2006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34" t="s">
        <v>1497</v>
      </c>
      <c r="B1864" s="134" t="s">
        <v>1550</v>
      </c>
      <c r="C1864" s="134">
        <v>147440</v>
      </c>
      <c r="D1864" s="137">
        <v>44330</v>
      </c>
      <c r="E1864" s="138">
        <v>11.1234</v>
      </c>
      <c r="F1864" s="138">
        <v>2.7896000000000001</v>
      </c>
      <c r="G1864" s="138">
        <v>2.8445</v>
      </c>
      <c r="H1864" s="138">
        <v>3.0956999999999999</v>
      </c>
      <c r="I1864" s="138">
        <v>3.7320000000000002</v>
      </c>
      <c r="J1864" s="138">
        <v>4.3955000000000002</v>
      </c>
      <c r="K1864" s="138">
        <v>4.0613000000000001</v>
      </c>
      <c r="L1864" s="138">
        <v>3.6812999999999998</v>
      </c>
      <c r="M1864" s="138">
        <v>3.9398</v>
      </c>
      <c r="N1864" s="138">
        <v>4.5216000000000003</v>
      </c>
      <c r="O1864" s="138"/>
      <c r="P1864" s="138"/>
      <c r="Q1864" s="138">
        <v>5.7934999999999999</v>
      </c>
      <c r="R1864" s="138"/>
      <c r="S1864" s="120" t="s">
        <v>2006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34" t="s">
        <v>1497</v>
      </c>
      <c r="B1865" s="134" t="s">
        <v>1551</v>
      </c>
      <c r="C1865" s="134">
        <v>147425</v>
      </c>
      <c r="D1865" s="137">
        <v>44330</v>
      </c>
      <c r="E1865" s="138">
        <v>10.880599999999999</v>
      </c>
      <c r="F1865" s="138">
        <v>1.3419000000000001</v>
      </c>
      <c r="G1865" s="138">
        <v>1.4538</v>
      </c>
      <c r="H1865" s="138">
        <v>1.7737000000000001</v>
      </c>
      <c r="I1865" s="138">
        <v>2.2063000000000001</v>
      </c>
      <c r="J1865" s="138">
        <v>2.9849999999999999</v>
      </c>
      <c r="K1865" s="138">
        <v>2.6644000000000001</v>
      </c>
      <c r="L1865" s="138">
        <v>2.3157000000000001</v>
      </c>
      <c r="M1865" s="138">
        <v>2.6120999999999999</v>
      </c>
      <c r="N1865" s="138">
        <v>3.2119</v>
      </c>
      <c r="O1865" s="138"/>
      <c r="P1865" s="138"/>
      <c r="Q1865" s="138">
        <v>4.5655999999999999</v>
      </c>
      <c r="R1865" s="138"/>
      <c r="S1865" s="120" t="s">
        <v>2006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34" t="s">
        <v>1497</v>
      </c>
      <c r="B1866" s="134" t="s">
        <v>1552</v>
      </c>
      <c r="C1866" s="134">
        <v>146075</v>
      </c>
      <c r="D1866" s="137">
        <v>44330</v>
      </c>
      <c r="E1866" s="138">
        <v>11.4954</v>
      </c>
      <c r="F1866" s="138">
        <v>3.3346</v>
      </c>
      <c r="G1866" s="138">
        <v>3.8113999999999999</v>
      </c>
      <c r="H1866" s="138">
        <v>3.1316999999999999</v>
      </c>
      <c r="I1866" s="138">
        <v>3.2927</v>
      </c>
      <c r="J1866" s="138">
        <v>4.3026999999999997</v>
      </c>
      <c r="K1866" s="138">
        <v>4.3095999999999997</v>
      </c>
      <c r="L1866" s="138">
        <v>3.8839999999999999</v>
      </c>
      <c r="M1866" s="138">
        <v>4.07</v>
      </c>
      <c r="N1866" s="138">
        <v>4.6025</v>
      </c>
      <c r="O1866" s="138"/>
      <c r="P1866" s="138"/>
      <c r="Q1866" s="138">
        <v>6.2198000000000002</v>
      </c>
      <c r="R1866" s="138">
        <v>5.9335000000000004</v>
      </c>
      <c r="S1866" s="120" t="s">
        <v>2006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34" t="s">
        <v>1497</v>
      </c>
      <c r="B1867" s="134" t="s">
        <v>1553</v>
      </c>
      <c r="C1867" s="134">
        <v>146070</v>
      </c>
      <c r="D1867" s="137">
        <v>44330</v>
      </c>
      <c r="E1867" s="138">
        <v>11.312799999999999</v>
      </c>
      <c r="F1867" s="138">
        <v>2.7429000000000001</v>
      </c>
      <c r="G1867" s="138">
        <v>3.2273000000000001</v>
      </c>
      <c r="H1867" s="138">
        <v>2.444</v>
      </c>
      <c r="I1867" s="138">
        <v>2.5836999999999999</v>
      </c>
      <c r="J1867" s="138">
        <v>3.5602</v>
      </c>
      <c r="K1867" s="138">
        <v>3.5085999999999999</v>
      </c>
      <c r="L1867" s="138">
        <v>2.9994000000000001</v>
      </c>
      <c r="M1867" s="138">
        <v>3.2726999999999999</v>
      </c>
      <c r="N1867" s="138">
        <v>3.8395999999999999</v>
      </c>
      <c r="O1867" s="138"/>
      <c r="P1867" s="138"/>
      <c r="Q1867" s="138">
        <v>5.4859999999999998</v>
      </c>
      <c r="R1867" s="138">
        <v>5.1791999999999998</v>
      </c>
      <c r="S1867" s="120" t="s">
        <v>2006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34" t="s">
        <v>1497</v>
      </c>
      <c r="B1868" s="134" t="s">
        <v>1554</v>
      </c>
      <c r="C1868" s="134">
        <v>120746</v>
      </c>
      <c r="D1868" s="137">
        <v>44330</v>
      </c>
      <c r="E1868" s="138">
        <v>3430.4097000000002</v>
      </c>
      <c r="F1868" s="138">
        <v>3.3123</v>
      </c>
      <c r="G1868" s="138">
        <v>2.1284000000000001</v>
      </c>
      <c r="H1868" s="138">
        <v>2.665</v>
      </c>
      <c r="I1868" s="138">
        <v>3.2766000000000002</v>
      </c>
      <c r="J1868" s="138">
        <v>3.9291</v>
      </c>
      <c r="K1868" s="138">
        <v>4.0476000000000001</v>
      </c>
      <c r="L1868" s="138">
        <v>4.0491000000000001</v>
      </c>
      <c r="M1868" s="138">
        <v>4.6032999999999999</v>
      </c>
      <c r="N1868" s="138">
        <v>5.0004</v>
      </c>
      <c r="O1868" s="138">
        <v>5.3596000000000004</v>
      </c>
      <c r="P1868" s="138">
        <v>6.3692000000000002</v>
      </c>
      <c r="Q1868" s="138">
        <v>7.6731999999999996</v>
      </c>
      <c r="R1868" s="138">
        <v>4.0956000000000001</v>
      </c>
      <c r="S1868" s="120" t="s">
        <v>2006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34" t="s">
        <v>1497</v>
      </c>
      <c r="B1869" s="134" t="s">
        <v>1555</v>
      </c>
      <c r="C1869" s="134">
        <v>102532</v>
      </c>
      <c r="D1869" s="137">
        <v>44330</v>
      </c>
      <c r="E1869" s="138">
        <v>3271.9476</v>
      </c>
      <c r="F1869" s="138">
        <v>2.8121999999999998</v>
      </c>
      <c r="G1869" s="138">
        <v>1.6285000000000001</v>
      </c>
      <c r="H1869" s="138">
        <v>2.1646999999999998</v>
      </c>
      <c r="I1869" s="138">
        <v>2.7759999999999998</v>
      </c>
      <c r="J1869" s="138">
        <v>3.4276</v>
      </c>
      <c r="K1869" s="138">
        <v>3.4645000000000001</v>
      </c>
      <c r="L1869" s="138">
        <v>3.5082</v>
      </c>
      <c r="M1869" s="138">
        <v>4.0598000000000001</v>
      </c>
      <c r="N1869" s="138">
        <v>4.4481000000000002</v>
      </c>
      <c r="O1869" s="138">
        <v>4.7862999999999998</v>
      </c>
      <c r="P1869" s="138">
        <v>5.7607999999999997</v>
      </c>
      <c r="Q1869" s="138">
        <v>6.9180999999999999</v>
      </c>
      <c r="R1869" s="138">
        <v>3.5238</v>
      </c>
      <c r="S1869" s="120" t="s">
        <v>2006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34" t="s">
        <v>1497</v>
      </c>
      <c r="B1870" s="134" t="s">
        <v>1556</v>
      </c>
      <c r="C1870" s="134">
        <v>147311</v>
      </c>
      <c r="D1870" s="137">
        <v>44330</v>
      </c>
      <c r="E1870" s="138">
        <v>1099.7765999999999</v>
      </c>
      <c r="F1870" s="138">
        <v>3.0074000000000001</v>
      </c>
      <c r="G1870" s="138">
        <v>2.9921000000000002</v>
      </c>
      <c r="H1870" s="138">
        <v>2.9763000000000002</v>
      </c>
      <c r="I1870" s="138">
        <v>2.7637</v>
      </c>
      <c r="J1870" s="138">
        <v>3.0364</v>
      </c>
      <c r="K1870" s="138">
        <v>3.1993999999999998</v>
      </c>
      <c r="L1870" s="138">
        <v>4.4242999999999997</v>
      </c>
      <c r="M1870" s="138">
        <v>4.8689999999999998</v>
      </c>
      <c r="N1870" s="138">
        <v>4.234</v>
      </c>
      <c r="O1870" s="138"/>
      <c r="P1870" s="138"/>
      <c r="Q1870" s="138">
        <v>5.0252999999999997</v>
      </c>
      <c r="R1870" s="138"/>
      <c r="S1870" s="120" t="s">
        <v>2006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34" t="s">
        <v>1497</v>
      </c>
      <c r="B1871" s="134" t="s">
        <v>1557</v>
      </c>
      <c r="C1871" s="134">
        <v>147307</v>
      </c>
      <c r="D1871" s="137">
        <v>44330</v>
      </c>
      <c r="E1871" s="138">
        <v>1088.5816</v>
      </c>
      <c r="F1871" s="138">
        <v>2.5084</v>
      </c>
      <c r="G1871" s="138">
        <v>2.4895</v>
      </c>
      <c r="H1871" s="138">
        <v>2.4756999999999998</v>
      </c>
      <c r="I1871" s="138">
        <v>2.2589999999999999</v>
      </c>
      <c r="J1871" s="138">
        <v>2.5337999999999998</v>
      </c>
      <c r="K1871" s="138">
        <v>2.6956000000000002</v>
      </c>
      <c r="L1871" s="138">
        <v>3.9140000000000001</v>
      </c>
      <c r="M1871" s="138">
        <v>4.3521999999999998</v>
      </c>
      <c r="N1871" s="138">
        <v>3.7145000000000001</v>
      </c>
      <c r="O1871" s="138"/>
      <c r="P1871" s="138"/>
      <c r="Q1871" s="138">
        <v>4.4728000000000003</v>
      </c>
      <c r="R1871" s="138"/>
      <c r="S1871" s="120" t="s">
        <v>2006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39" t="s">
        <v>27</v>
      </c>
      <c r="B1872" s="134"/>
      <c r="C1872" s="134"/>
      <c r="D1872" s="134"/>
      <c r="E1872" s="134"/>
      <c r="F1872" s="140">
        <v>3.2401175438596481</v>
      </c>
      <c r="G1872" s="140">
        <v>3.2097947368421056</v>
      </c>
      <c r="H1872" s="140">
        <v>3.043115789473684</v>
      </c>
      <c r="I1872" s="140">
        <v>3.3078070175438583</v>
      </c>
      <c r="J1872" s="140">
        <v>4.1214614035087731</v>
      </c>
      <c r="K1872" s="140">
        <v>4.1029684210526316</v>
      </c>
      <c r="L1872" s="140">
        <v>3.6576035087719276</v>
      </c>
      <c r="M1872" s="140">
        <v>4.0043381818181807</v>
      </c>
      <c r="N1872" s="140">
        <v>4.6561127272727276</v>
      </c>
      <c r="O1872" s="140">
        <v>5.983117142857143</v>
      </c>
      <c r="P1872" s="140">
        <v>6.5122857142857145</v>
      </c>
      <c r="Q1872" s="140">
        <v>6.6399894736842109</v>
      </c>
      <c r="R1872" s="140">
        <v>5.7907911111111128</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39" t="s">
        <v>408</v>
      </c>
      <c r="B1873" s="134"/>
      <c r="C1873" s="134"/>
      <c r="D1873" s="134"/>
      <c r="E1873" s="134"/>
      <c r="F1873" s="140">
        <v>3.0074000000000001</v>
      </c>
      <c r="G1873" s="140">
        <v>2.9582999999999999</v>
      </c>
      <c r="H1873" s="140">
        <v>2.8220999999999998</v>
      </c>
      <c r="I1873" s="140">
        <v>2.9874999999999998</v>
      </c>
      <c r="J1873" s="140">
        <v>3.7675000000000001</v>
      </c>
      <c r="K1873" s="140">
        <v>3.8799000000000001</v>
      </c>
      <c r="L1873" s="140">
        <v>3.5019</v>
      </c>
      <c r="M1873" s="140">
        <v>3.8287</v>
      </c>
      <c r="N1873" s="140">
        <v>4.4024999999999999</v>
      </c>
      <c r="O1873" s="140">
        <v>6.4001999999999999</v>
      </c>
      <c r="P1873" s="140">
        <v>6.8023999999999996</v>
      </c>
      <c r="Q1873" s="140">
        <v>7.0274999999999999</v>
      </c>
      <c r="R1873" s="140">
        <v>5.8851000000000004</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8"/>
      <c r="B1874" s="128"/>
      <c r="C1874" s="128"/>
      <c r="D1874" s="130"/>
      <c r="E1874" s="131"/>
      <c r="F1874" s="131"/>
      <c r="G1874" s="131"/>
      <c r="H1874" s="131"/>
      <c r="I1874" s="131"/>
      <c r="J1874" s="131"/>
      <c r="K1874" s="131"/>
      <c r="L1874" s="131"/>
      <c r="M1874" s="131"/>
      <c r="N1874" s="131"/>
      <c r="O1874" s="131"/>
      <c r="P1874" s="131"/>
      <c r="Q1874" s="131"/>
      <c r="R1874" s="131"/>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36" t="s">
        <v>387</v>
      </c>
      <c r="B1875" s="136"/>
      <c r="C1875" s="136"/>
      <c r="D1875" s="136"/>
      <c r="E1875" s="136"/>
      <c r="F1875" s="136"/>
      <c r="G1875" s="136"/>
      <c r="H1875" s="136"/>
      <c r="I1875" s="136"/>
      <c r="J1875" s="136"/>
      <c r="K1875" s="136"/>
      <c r="L1875" s="136"/>
      <c r="M1875" s="136"/>
      <c r="N1875" s="136"/>
      <c r="O1875" s="136"/>
      <c r="P1875" s="136"/>
      <c r="Q1875" s="136"/>
      <c r="R1875" s="136"/>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34" t="s">
        <v>380</v>
      </c>
      <c r="B1876" s="134" t="s">
        <v>30</v>
      </c>
      <c r="C1876" s="134">
        <v>108167</v>
      </c>
      <c r="D1876" s="137">
        <v>44330</v>
      </c>
      <c r="E1876" s="138">
        <v>63.268000000000001</v>
      </c>
      <c r="F1876" s="138">
        <v>-1.0370999999999999</v>
      </c>
      <c r="G1876" s="138">
        <v>-1.5508</v>
      </c>
      <c r="H1876" s="138">
        <v>0.61380000000000001</v>
      </c>
      <c r="I1876" s="138">
        <v>2.7785000000000002</v>
      </c>
      <c r="J1876" s="138">
        <v>5.9978999999999996</v>
      </c>
      <c r="K1876" s="138">
        <v>7.4673999999999996</v>
      </c>
      <c r="L1876" s="138">
        <v>33.435400000000001</v>
      </c>
      <c r="M1876" s="138">
        <v>47.233800000000002</v>
      </c>
      <c r="N1876" s="138">
        <v>78.1404</v>
      </c>
      <c r="O1876" s="138">
        <v>0.52790000000000004</v>
      </c>
      <c r="P1876" s="138">
        <v>10.1143</v>
      </c>
      <c r="Q1876" s="138">
        <v>15.0732</v>
      </c>
      <c r="R1876" s="138">
        <v>14.753299999999999</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34" t="s">
        <v>380</v>
      </c>
      <c r="B1877" s="134" t="s">
        <v>11</v>
      </c>
      <c r="C1877" s="134">
        <v>119659</v>
      </c>
      <c r="D1877" s="137">
        <v>44330</v>
      </c>
      <c r="E1877" s="138">
        <v>68.6477</v>
      </c>
      <c r="F1877" s="138">
        <v>-1.0315000000000001</v>
      </c>
      <c r="G1877" s="138">
        <v>-1.5427</v>
      </c>
      <c r="H1877" s="138">
        <v>0.6331</v>
      </c>
      <c r="I1877" s="138">
        <v>2.8176000000000001</v>
      </c>
      <c r="J1877" s="138">
        <v>6.0872999999999999</v>
      </c>
      <c r="K1877" s="138">
        <v>7.7020999999999997</v>
      </c>
      <c r="L1877" s="138">
        <v>34.052900000000001</v>
      </c>
      <c r="M1877" s="138">
        <v>48.319699999999997</v>
      </c>
      <c r="N1877" s="138">
        <v>79.992500000000007</v>
      </c>
      <c r="O1877" s="138">
        <v>1.6442000000000001</v>
      </c>
      <c r="P1877" s="138">
        <v>11.3461</v>
      </c>
      <c r="Q1877" s="138">
        <v>17.006799999999998</v>
      </c>
      <c r="R1877" s="138">
        <v>15.986499999999999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34" t="s">
        <v>380</v>
      </c>
      <c r="B1878" s="134" t="s">
        <v>1976</v>
      </c>
      <c r="C1878" s="134">
        <v>148595</v>
      </c>
      <c r="D1878" s="137">
        <v>44330</v>
      </c>
      <c r="E1878" s="138">
        <v>11.643000000000001</v>
      </c>
      <c r="F1878" s="138">
        <v>-0.50419999999999998</v>
      </c>
      <c r="G1878" s="138">
        <v>-1.2467999999999999</v>
      </c>
      <c r="H1878" s="138">
        <v>-0.32529999999999998</v>
      </c>
      <c r="I1878" s="138">
        <v>0.90129999999999999</v>
      </c>
      <c r="J1878" s="138">
        <v>2.9260999999999999</v>
      </c>
      <c r="K1878" s="138">
        <v>5.99</v>
      </c>
      <c r="L1878" s="138"/>
      <c r="M1878" s="138"/>
      <c r="N1878" s="138"/>
      <c r="O1878" s="138"/>
      <c r="P1878" s="138"/>
      <c r="Q1878" s="138">
        <v>16.43</v>
      </c>
      <c r="R1878" s="138"/>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34" t="s">
        <v>380</v>
      </c>
      <c r="B1879" s="134" t="s">
        <v>1977</v>
      </c>
      <c r="C1879" s="134">
        <v>148594</v>
      </c>
      <c r="D1879" s="137">
        <v>44330</v>
      </c>
      <c r="E1879" s="138">
        <v>11.605</v>
      </c>
      <c r="F1879" s="138">
        <v>-0.51439999999999997</v>
      </c>
      <c r="G1879" s="138">
        <v>-1.2508999999999999</v>
      </c>
      <c r="H1879" s="138">
        <v>-0.33489999999999998</v>
      </c>
      <c r="I1879" s="138">
        <v>0.86919999999999997</v>
      </c>
      <c r="J1879" s="138">
        <v>2.863</v>
      </c>
      <c r="K1879" s="138">
        <v>5.7981999999999996</v>
      </c>
      <c r="L1879" s="138"/>
      <c r="M1879" s="138"/>
      <c r="N1879" s="138"/>
      <c r="O1879" s="138"/>
      <c r="P1879" s="138"/>
      <c r="Q1879" s="138">
        <v>16.05</v>
      </c>
      <c r="R1879" s="138"/>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34" t="s">
        <v>380</v>
      </c>
      <c r="B1880" s="134" t="s">
        <v>31</v>
      </c>
      <c r="C1880" s="134">
        <v>101764</v>
      </c>
      <c r="D1880" s="137">
        <v>44330</v>
      </c>
      <c r="E1880" s="138">
        <v>352.61200000000002</v>
      </c>
      <c r="F1880" s="138">
        <v>-0.69420000000000004</v>
      </c>
      <c r="G1880" s="138">
        <v>-1.2864</v>
      </c>
      <c r="H1880" s="138">
        <v>-0.4244</v>
      </c>
      <c r="I1880" s="138">
        <v>1.4923999999999999</v>
      </c>
      <c r="J1880" s="138">
        <v>3.4198</v>
      </c>
      <c r="K1880" s="138">
        <v>-1.2087000000000001</v>
      </c>
      <c r="L1880" s="138">
        <v>19.633700000000001</v>
      </c>
      <c r="M1880" s="138">
        <v>34.073</v>
      </c>
      <c r="N1880" s="138">
        <v>65.6404</v>
      </c>
      <c r="O1880" s="138">
        <v>5.8525</v>
      </c>
      <c r="P1880" s="138">
        <v>12.216799999999999</v>
      </c>
      <c r="Q1880" s="138">
        <v>13.9411</v>
      </c>
      <c r="R1880" s="138">
        <v>11.6334</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34" t="s">
        <v>380</v>
      </c>
      <c r="B1881" s="134" t="s">
        <v>12</v>
      </c>
      <c r="C1881" s="134">
        <v>118935</v>
      </c>
      <c r="D1881" s="137">
        <v>44330</v>
      </c>
      <c r="E1881" s="138">
        <v>379.55700000000002</v>
      </c>
      <c r="F1881" s="138">
        <v>-0.68889999999999996</v>
      </c>
      <c r="G1881" s="138">
        <v>-1.2786</v>
      </c>
      <c r="H1881" s="138">
        <v>-0.40589999999999998</v>
      </c>
      <c r="I1881" s="138">
        <v>1.5301</v>
      </c>
      <c r="J1881" s="138">
        <v>3.5055999999999998</v>
      </c>
      <c r="K1881" s="138">
        <v>-0.97550000000000003</v>
      </c>
      <c r="L1881" s="138">
        <v>20.188700000000001</v>
      </c>
      <c r="M1881" s="138">
        <v>34.996299999999998</v>
      </c>
      <c r="N1881" s="138">
        <v>67.161500000000004</v>
      </c>
      <c r="O1881" s="138">
        <v>6.9759000000000002</v>
      </c>
      <c r="P1881" s="138">
        <v>13.431100000000001</v>
      </c>
      <c r="Q1881" s="138">
        <v>15.1174</v>
      </c>
      <c r="R1881" s="138">
        <v>12.6403</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34" t="s">
        <v>380</v>
      </c>
      <c r="B1882" s="134" t="s">
        <v>32</v>
      </c>
      <c r="C1882" s="134">
        <v>102594</v>
      </c>
      <c r="D1882" s="137">
        <v>44330</v>
      </c>
      <c r="E1882" s="138">
        <v>203.52</v>
      </c>
      <c r="F1882" s="138">
        <v>-1.2614000000000001</v>
      </c>
      <c r="G1882" s="138">
        <v>-2.3698000000000001</v>
      </c>
      <c r="H1882" s="138">
        <v>-0.3281</v>
      </c>
      <c r="I1882" s="138">
        <v>3.1421000000000001</v>
      </c>
      <c r="J1882" s="138">
        <v>5.6094999999999997</v>
      </c>
      <c r="K1882" s="138">
        <v>4.891</v>
      </c>
      <c r="L1882" s="138">
        <v>29.301100000000002</v>
      </c>
      <c r="M1882" s="138">
        <v>38.893099999999997</v>
      </c>
      <c r="N1882" s="138">
        <v>71.068299999999994</v>
      </c>
      <c r="O1882" s="138">
        <v>12.252700000000001</v>
      </c>
      <c r="P1882" s="138">
        <v>12.7539</v>
      </c>
      <c r="Q1882" s="138">
        <v>19.7043</v>
      </c>
      <c r="R1882" s="138">
        <v>20.5349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34" t="s">
        <v>380</v>
      </c>
      <c r="B1883" s="134" t="s">
        <v>13</v>
      </c>
      <c r="C1883" s="134">
        <v>120323</v>
      </c>
      <c r="D1883" s="137">
        <v>44330</v>
      </c>
      <c r="E1883" s="138">
        <v>218.63</v>
      </c>
      <c r="F1883" s="138">
        <v>-1.26</v>
      </c>
      <c r="G1883" s="138">
        <v>-2.3624999999999998</v>
      </c>
      <c r="H1883" s="138">
        <v>-0.31919999999999998</v>
      </c>
      <c r="I1883" s="138">
        <v>3.1614</v>
      </c>
      <c r="J1883" s="138">
        <v>5.6592000000000002</v>
      </c>
      <c r="K1883" s="138">
        <v>5.0247000000000002</v>
      </c>
      <c r="L1883" s="138">
        <v>29.62</v>
      </c>
      <c r="M1883" s="138">
        <v>39.432400000000001</v>
      </c>
      <c r="N1883" s="138">
        <v>71.987099999999998</v>
      </c>
      <c r="O1883" s="138">
        <v>12.962999999999999</v>
      </c>
      <c r="P1883" s="138">
        <v>13.691000000000001</v>
      </c>
      <c r="Q1883" s="138">
        <v>17.169899999999998</v>
      </c>
      <c r="R1883" s="138">
        <v>21.1904</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34" t="s">
        <v>380</v>
      </c>
      <c r="B1884" s="134" t="s">
        <v>14</v>
      </c>
      <c r="C1884" s="134">
        <v>144455</v>
      </c>
      <c r="D1884" s="137">
        <v>44330</v>
      </c>
      <c r="E1884" s="138">
        <v>13.78</v>
      </c>
      <c r="F1884" s="138">
        <v>-0.93459999999999999</v>
      </c>
      <c r="G1884" s="138">
        <v>-1.7819</v>
      </c>
      <c r="H1884" s="138">
        <v>-0.79190000000000005</v>
      </c>
      <c r="I1884" s="138">
        <v>1.6224000000000001</v>
      </c>
      <c r="J1884" s="138">
        <v>3.9216000000000002</v>
      </c>
      <c r="K1884" s="138">
        <v>1.8476999999999999</v>
      </c>
      <c r="L1884" s="138">
        <v>23.366199999999999</v>
      </c>
      <c r="M1884" s="138">
        <v>36.978099999999998</v>
      </c>
      <c r="N1884" s="138">
        <v>62.5</v>
      </c>
      <c r="O1884" s="138"/>
      <c r="P1884" s="138"/>
      <c r="Q1884" s="138">
        <v>12.441800000000001</v>
      </c>
      <c r="R1884" s="138">
        <v>16.493300000000001</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34" t="s">
        <v>380</v>
      </c>
      <c r="B1885" s="134" t="s">
        <v>33</v>
      </c>
      <c r="C1885" s="134">
        <v>144453</v>
      </c>
      <c r="D1885" s="137">
        <v>44330</v>
      </c>
      <c r="E1885" s="138">
        <v>13.32</v>
      </c>
      <c r="F1885" s="138">
        <v>-0.96650000000000003</v>
      </c>
      <c r="G1885" s="138">
        <v>-1.8423</v>
      </c>
      <c r="H1885" s="138">
        <v>-0.81910000000000005</v>
      </c>
      <c r="I1885" s="138">
        <v>1.6017999999999999</v>
      </c>
      <c r="J1885" s="138">
        <v>3.7383000000000002</v>
      </c>
      <c r="K1885" s="138">
        <v>1.6017999999999999</v>
      </c>
      <c r="L1885" s="138">
        <v>22.8782</v>
      </c>
      <c r="M1885" s="138">
        <v>36.057200000000002</v>
      </c>
      <c r="N1885" s="138">
        <v>61.454500000000003</v>
      </c>
      <c r="O1885" s="138"/>
      <c r="P1885" s="138"/>
      <c r="Q1885" s="138">
        <v>11.0542</v>
      </c>
      <c r="R1885" s="138">
        <v>15.4473</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34" t="s">
        <v>380</v>
      </c>
      <c r="B1886" s="134" t="s">
        <v>15</v>
      </c>
      <c r="C1886" s="134">
        <v>118481</v>
      </c>
      <c r="D1886" s="137">
        <v>44330</v>
      </c>
      <c r="E1886" s="138">
        <v>74.260000000000005</v>
      </c>
      <c r="F1886" s="138">
        <v>-0.78820000000000001</v>
      </c>
      <c r="G1886" s="138">
        <v>-1.3942000000000001</v>
      </c>
      <c r="H1886" s="138">
        <v>-0.34889999999999999</v>
      </c>
      <c r="I1886" s="138">
        <v>1.5590999999999999</v>
      </c>
      <c r="J1886" s="138">
        <v>5.3781999999999996</v>
      </c>
      <c r="K1886" s="138">
        <v>9.5602999999999998</v>
      </c>
      <c r="L1886" s="138">
        <v>42.478900000000003</v>
      </c>
      <c r="M1886" s="138">
        <v>63.712499999999999</v>
      </c>
      <c r="N1886" s="138">
        <v>112.7794</v>
      </c>
      <c r="O1886" s="138">
        <v>7.8155000000000001</v>
      </c>
      <c r="P1886" s="138">
        <v>15.936999999999999</v>
      </c>
      <c r="Q1886" s="138">
        <v>15.7125</v>
      </c>
      <c r="R1886" s="138">
        <v>19.922999999999998</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34" t="s">
        <v>380</v>
      </c>
      <c r="B1887" s="134" t="s">
        <v>34</v>
      </c>
      <c r="C1887" s="134">
        <v>108909</v>
      </c>
      <c r="D1887" s="137">
        <v>44330</v>
      </c>
      <c r="E1887" s="138">
        <v>68.52</v>
      </c>
      <c r="F1887" s="138">
        <v>-0.78190000000000004</v>
      </c>
      <c r="G1887" s="138">
        <v>-1.3958999999999999</v>
      </c>
      <c r="H1887" s="138">
        <v>-0.36349999999999999</v>
      </c>
      <c r="I1887" s="138">
        <v>1.5262</v>
      </c>
      <c r="J1887" s="138">
        <v>5.2858000000000001</v>
      </c>
      <c r="K1887" s="138">
        <v>9.2649000000000008</v>
      </c>
      <c r="L1887" s="138">
        <v>41.7166</v>
      </c>
      <c r="M1887" s="138">
        <v>62.408200000000001</v>
      </c>
      <c r="N1887" s="138">
        <v>110.4423</v>
      </c>
      <c r="O1887" s="138">
        <v>6.6463000000000001</v>
      </c>
      <c r="P1887" s="138">
        <v>14.705</v>
      </c>
      <c r="Q1887" s="138">
        <v>15.7033</v>
      </c>
      <c r="R1887" s="138">
        <v>18.6372</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34" t="s">
        <v>380</v>
      </c>
      <c r="B1888" s="134" t="s">
        <v>16</v>
      </c>
      <c r="C1888" s="134">
        <v>135341</v>
      </c>
      <c r="D1888" s="137">
        <v>44330</v>
      </c>
      <c r="E1888" s="138">
        <v>15.8209</v>
      </c>
      <c r="F1888" s="138">
        <v>-0.21820000000000001</v>
      </c>
      <c r="G1888" s="138">
        <v>-0.68359999999999999</v>
      </c>
      <c r="H1888" s="138">
        <v>-0.45800000000000002</v>
      </c>
      <c r="I1888" s="138">
        <v>-0.57250000000000001</v>
      </c>
      <c r="J1888" s="138">
        <v>1.7185999999999999</v>
      </c>
      <c r="K1888" s="138">
        <v>-1.8183</v>
      </c>
      <c r="L1888" s="138">
        <v>14.9491</v>
      </c>
      <c r="M1888" s="138">
        <v>28.723600000000001</v>
      </c>
      <c r="N1888" s="138">
        <v>54.525100000000002</v>
      </c>
      <c r="O1888" s="138">
        <v>3.7549000000000001</v>
      </c>
      <c r="P1888" s="138">
        <v>9.6222999999999992</v>
      </c>
      <c r="Q1888" s="138">
        <v>8.3998000000000008</v>
      </c>
      <c r="R1888" s="138">
        <v>14.3576</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34" t="s">
        <v>380</v>
      </c>
      <c r="B1889" s="134" t="s">
        <v>35</v>
      </c>
      <c r="C1889" s="134">
        <v>135343</v>
      </c>
      <c r="D1889" s="137">
        <v>44330</v>
      </c>
      <c r="E1889" s="138">
        <v>14.157400000000001</v>
      </c>
      <c r="F1889" s="138">
        <v>-0.2276</v>
      </c>
      <c r="G1889" s="138">
        <v>-0.6986</v>
      </c>
      <c r="H1889" s="138">
        <v>-0.49270000000000003</v>
      </c>
      <c r="I1889" s="138">
        <v>-0.64080000000000004</v>
      </c>
      <c r="J1889" s="138">
        <v>1.5631999999999999</v>
      </c>
      <c r="K1889" s="138">
        <v>-2.2555999999999998</v>
      </c>
      <c r="L1889" s="138">
        <v>13.2719</v>
      </c>
      <c r="M1889" s="138">
        <v>26.272300000000001</v>
      </c>
      <c r="N1889" s="138">
        <v>50.889899999999997</v>
      </c>
      <c r="O1889" s="138">
        <v>1.9578</v>
      </c>
      <c r="P1889" s="138">
        <v>7.5468000000000002</v>
      </c>
      <c r="Q1889" s="138">
        <v>6.3030999999999997</v>
      </c>
      <c r="R1889" s="138">
        <v>12.1494</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34" t="s">
        <v>380</v>
      </c>
      <c r="B1890" s="134" t="s">
        <v>36</v>
      </c>
      <c r="C1890" s="134">
        <v>100254</v>
      </c>
      <c r="D1890" s="137">
        <v>44330</v>
      </c>
      <c r="E1890" s="138">
        <v>341.52629188498997</v>
      </c>
      <c r="F1890" s="138">
        <v>-0.95450000000000002</v>
      </c>
      <c r="G1890" s="138">
        <v>-1.4924999999999999</v>
      </c>
      <c r="H1890" s="138">
        <v>-1.0891999999999999</v>
      </c>
      <c r="I1890" s="138">
        <v>1.5367</v>
      </c>
      <c r="J1890" s="138">
        <v>2.7972999999999999</v>
      </c>
      <c r="K1890" s="138">
        <v>-0.82389999999999997</v>
      </c>
      <c r="L1890" s="138">
        <v>22.800799999999999</v>
      </c>
      <c r="M1890" s="138">
        <v>40.469700000000003</v>
      </c>
      <c r="N1890" s="138">
        <v>68.2654</v>
      </c>
      <c r="O1890" s="138">
        <v>9.4829000000000008</v>
      </c>
      <c r="P1890" s="138">
        <v>15.577999999999999</v>
      </c>
      <c r="Q1890" s="138">
        <v>15.8744</v>
      </c>
      <c r="R1890" s="138">
        <v>18.449200000000001</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34" t="s">
        <v>380</v>
      </c>
      <c r="B1891" s="134" t="s">
        <v>17</v>
      </c>
      <c r="C1891" s="134">
        <v>120486</v>
      </c>
      <c r="D1891" s="137">
        <v>44330</v>
      </c>
      <c r="E1891" s="138">
        <v>45.780900000000003</v>
      </c>
      <c r="F1891" s="138">
        <v>-0.95089999999999997</v>
      </c>
      <c r="G1891" s="138">
        <v>-1.4871000000000001</v>
      </c>
      <c r="H1891" s="138">
        <v>-1.0767</v>
      </c>
      <c r="I1891" s="138">
        <v>1.5622</v>
      </c>
      <c r="J1891" s="138">
        <v>2.8542000000000001</v>
      </c>
      <c r="K1891" s="138">
        <v>-0.66290000000000004</v>
      </c>
      <c r="L1891" s="138">
        <v>23.199400000000001</v>
      </c>
      <c r="M1891" s="138">
        <v>41.154400000000003</v>
      </c>
      <c r="N1891" s="138">
        <v>69.363200000000006</v>
      </c>
      <c r="O1891" s="138">
        <v>10.196300000000001</v>
      </c>
      <c r="P1891" s="138">
        <v>16.596800000000002</v>
      </c>
      <c r="Q1891" s="138">
        <v>14.7386</v>
      </c>
      <c r="R1891" s="138">
        <v>19.221</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34" t="s">
        <v>380</v>
      </c>
      <c r="B1892" s="134" t="s">
        <v>18</v>
      </c>
      <c r="C1892" s="134">
        <v>119404</v>
      </c>
      <c r="D1892" s="137">
        <v>44330</v>
      </c>
      <c r="E1892" s="138">
        <v>49.720999999999997</v>
      </c>
      <c r="F1892" s="138">
        <v>-0.80989999999999995</v>
      </c>
      <c r="G1892" s="138">
        <v>-1.3883000000000001</v>
      </c>
      <c r="H1892" s="138">
        <v>-0.74660000000000004</v>
      </c>
      <c r="I1892" s="138">
        <v>0.55410000000000004</v>
      </c>
      <c r="J1892" s="138">
        <v>1.8392999999999999</v>
      </c>
      <c r="K1892" s="138">
        <v>1.1329</v>
      </c>
      <c r="L1892" s="138">
        <v>23.023099999999999</v>
      </c>
      <c r="M1892" s="138">
        <v>36.919600000000003</v>
      </c>
      <c r="N1892" s="138">
        <v>71.475399999999993</v>
      </c>
      <c r="O1892" s="138">
        <v>8.3780000000000001</v>
      </c>
      <c r="P1892" s="138">
        <v>14.6454</v>
      </c>
      <c r="Q1892" s="138">
        <v>18.186299999999999</v>
      </c>
      <c r="R1892" s="138">
        <v>17.539899999999999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34" t="s">
        <v>380</v>
      </c>
      <c r="B1893" s="134" t="s">
        <v>37</v>
      </c>
      <c r="C1893" s="134">
        <v>118102</v>
      </c>
      <c r="D1893" s="137">
        <v>44330</v>
      </c>
      <c r="E1893" s="138">
        <v>46.369</v>
      </c>
      <c r="F1893" s="138">
        <v>-0.81499999999999995</v>
      </c>
      <c r="G1893" s="138">
        <v>-1.395</v>
      </c>
      <c r="H1893" s="138">
        <v>-0.76400000000000001</v>
      </c>
      <c r="I1893" s="138">
        <v>0.51590000000000003</v>
      </c>
      <c r="J1893" s="138">
        <v>1.7533000000000001</v>
      </c>
      <c r="K1893" s="138">
        <v>0.89649999999999996</v>
      </c>
      <c r="L1893" s="138">
        <v>22.449000000000002</v>
      </c>
      <c r="M1893" s="138">
        <v>35.951599999999999</v>
      </c>
      <c r="N1893" s="138">
        <v>69.843599999999995</v>
      </c>
      <c r="O1893" s="138">
        <v>7.3468</v>
      </c>
      <c r="P1893" s="138">
        <v>13.6088</v>
      </c>
      <c r="Q1893" s="138">
        <v>14.4671</v>
      </c>
      <c r="R1893" s="138">
        <v>16.410299999999999</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34" t="s">
        <v>380</v>
      </c>
      <c r="B1894" s="134" t="s">
        <v>38</v>
      </c>
      <c r="C1894" s="134">
        <v>103085</v>
      </c>
      <c r="D1894" s="137">
        <v>44330</v>
      </c>
      <c r="E1894" s="138">
        <v>98.573400000000007</v>
      </c>
      <c r="F1894" s="138">
        <v>-0.70420000000000005</v>
      </c>
      <c r="G1894" s="138">
        <v>-1.4993000000000001</v>
      </c>
      <c r="H1894" s="138">
        <v>-0.17680000000000001</v>
      </c>
      <c r="I1894" s="138">
        <v>1.4738</v>
      </c>
      <c r="J1894" s="138">
        <v>4.4793000000000003</v>
      </c>
      <c r="K1894" s="138">
        <v>1.5235000000000001</v>
      </c>
      <c r="L1894" s="138">
        <v>25.116</v>
      </c>
      <c r="M1894" s="138">
        <v>38.737699999999997</v>
      </c>
      <c r="N1894" s="138">
        <v>74.278300000000002</v>
      </c>
      <c r="O1894" s="138">
        <v>9.9375</v>
      </c>
      <c r="P1894" s="138">
        <v>14.472099999999999</v>
      </c>
      <c r="Q1894" s="138">
        <v>15.434100000000001</v>
      </c>
      <c r="R1894" s="138">
        <v>17.971</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34" t="s">
        <v>380</v>
      </c>
      <c r="B1895" s="134" t="s">
        <v>19</v>
      </c>
      <c r="C1895" s="134">
        <v>118784</v>
      </c>
      <c r="D1895" s="137">
        <v>44330</v>
      </c>
      <c r="E1895" s="138">
        <v>104.7919</v>
      </c>
      <c r="F1895" s="138">
        <v>-0.70079999999999998</v>
      </c>
      <c r="G1895" s="138">
        <v>-1.4943</v>
      </c>
      <c r="H1895" s="138">
        <v>-0.16520000000000001</v>
      </c>
      <c r="I1895" s="138">
        <v>1.4984</v>
      </c>
      <c r="J1895" s="138">
        <v>4.5354999999999999</v>
      </c>
      <c r="K1895" s="138">
        <v>1.6876</v>
      </c>
      <c r="L1895" s="138">
        <v>25.5215</v>
      </c>
      <c r="M1895" s="138">
        <v>39.394100000000002</v>
      </c>
      <c r="N1895" s="138">
        <v>75.372799999999998</v>
      </c>
      <c r="O1895" s="138">
        <v>10.649699999999999</v>
      </c>
      <c r="P1895" s="138">
        <v>15.295500000000001</v>
      </c>
      <c r="Q1895" s="138">
        <v>14.2637</v>
      </c>
      <c r="R1895" s="138">
        <v>18.731000000000002</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34" t="s">
        <v>380</v>
      </c>
      <c r="B1896" s="134" t="s">
        <v>20</v>
      </c>
      <c r="C1896" s="134">
        <v>103490</v>
      </c>
      <c r="D1896" s="137">
        <v>44330</v>
      </c>
      <c r="E1896" s="138">
        <v>67.75</v>
      </c>
      <c r="F1896" s="138">
        <v>-1.3253999999999999</v>
      </c>
      <c r="G1896" s="138">
        <v>-2.0811999999999999</v>
      </c>
      <c r="H1896" s="138">
        <v>-1.0370999999999999</v>
      </c>
      <c r="I1896" s="138">
        <v>1.0741000000000001</v>
      </c>
      <c r="J1896" s="138">
        <v>2.8384999999999998</v>
      </c>
      <c r="K1896" s="138">
        <v>-0.55779999999999996</v>
      </c>
      <c r="L1896" s="138">
        <v>21.962199999999999</v>
      </c>
      <c r="M1896" s="138">
        <v>39.489400000000003</v>
      </c>
      <c r="N1896" s="138">
        <v>68.448499999999996</v>
      </c>
      <c r="O1896" s="138">
        <v>8.3710000000000004</v>
      </c>
      <c r="P1896" s="138">
        <v>11.347200000000001</v>
      </c>
      <c r="Q1896" s="138">
        <v>13.4316</v>
      </c>
      <c r="R1896" s="138">
        <v>12.2006</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34" t="s">
        <v>380</v>
      </c>
      <c r="B1897" s="134" t="s">
        <v>39</v>
      </c>
      <c r="C1897" s="134">
        <v>141068</v>
      </c>
      <c r="D1897" s="137">
        <v>44330</v>
      </c>
      <c r="E1897" s="138">
        <v>66.790000000000006</v>
      </c>
      <c r="F1897" s="138">
        <v>-1.3295999999999999</v>
      </c>
      <c r="G1897" s="138">
        <v>-2.0962000000000001</v>
      </c>
      <c r="H1897" s="138">
        <v>-1.0519000000000001</v>
      </c>
      <c r="I1897" s="138">
        <v>1.0591999999999999</v>
      </c>
      <c r="J1897" s="138">
        <v>2.7854999999999999</v>
      </c>
      <c r="K1897" s="138">
        <v>-0.68400000000000005</v>
      </c>
      <c r="L1897" s="138">
        <v>21.657599999999999</v>
      </c>
      <c r="M1897" s="138">
        <v>38.972099999999998</v>
      </c>
      <c r="N1897" s="138">
        <v>67.603499999999997</v>
      </c>
      <c r="O1897" s="138">
        <v>7.9246999999999996</v>
      </c>
      <c r="P1897" s="138">
        <v>10.9862</v>
      </c>
      <c r="Q1897" s="138">
        <v>13.1191</v>
      </c>
      <c r="R1897" s="138">
        <v>11.6425</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34" t="s">
        <v>380</v>
      </c>
      <c r="B1898" s="134" t="s">
        <v>40</v>
      </c>
      <c r="C1898" s="134">
        <v>101672</v>
      </c>
      <c r="D1898" s="137">
        <v>44330</v>
      </c>
      <c r="E1898" s="138">
        <v>163.3536</v>
      </c>
      <c r="F1898" s="138">
        <v>-0.33839999999999998</v>
      </c>
      <c r="G1898" s="138">
        <v>-0.84109999999999996</v>
      </c>
      <c r="H1898" s="138">
        <v>-2.18E-2</v>
      </c>
      <c r="I1898" s="138">
        <v>-0.24959999999999999</v>
      </c>
      <c r="J1898" s="138">
        <v>1.6434</v>
      </c>
      <c r="K1898" s="138">
        <v>-3.0566</v>
      </c>
      <c r="L1898" s="138">
        <v>13.031499999999999</v>
      </c>
      <c r="M1898" s="138">
        <v>25.259599999999999</v>
      </c>
      <c r="N1898" s="138">
        <v>52.193800000000003</v>
      </c>
      <c r="O1898" s="138">
        <v>4.8753000000000002</v>
      </c>
      <c r="P1898" s="138">
        <v>14.056699999999999</v>
      </c>
      <c r="Q1898" s="138">
        <v>17.990400000000001</v>
      </c>
      <c r="R1898" s="138">
        <v>12.8248</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34" t="s">
        <v>380</v>
      </c>
      <c r="B1899" s="134" t="s">
        <v>21</v>
      </c>
      <c r="C1899" s="134">
        <v>119231</v>
      </c>
      <c r="D1899" s="137">
        <v>44330</v>
      </c>
      <c r="E1899" s="138">
        <v>176.39789999999999</v>
      </c>
      <c r="F1899" s="138">
        <v>-0.33260000000000001</v>
      </c>
      <c r="G1899" s="138">
        <v>-0.83250000000000002</v>
      </c>
      <c r="H1899" s="138">
        <v>-1.8E-3</v>
      </c>
      <c r="I1899" s="138">
        <v>-0.20949999999999999</v>
      </c>
      <c r="J1899" s="138">
        <v>1.7352000000000001</v>
      </c>
      <c r="K1899" s="138">
        <v>-2.7884000000000002</v>
      </c>
      <c r="L1899" s="138">
        <v>13.685700000000001</v>
      </c>
      <c r="M1899" s="138">
        <v>26.354299999999999</v>
      </c>
      <c r="N1899" s="138">
        <v>54.0017</v>
      </c>
      <c r="O1899" s="138">
        <v>6.2881</v>
      </c>
      <c r="P1899" s="138">
        <v>15.367900000000001</v>
      </c>
      <c r="Q1899" s="138">
        <v>16.0548</v>
      </c>
      <c r="R1899" s="138">
        <v>14.3469</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34" t="s">
        <v>380</v>
      </c>
      <c r="B1900" s="134" t="s">
        <v>22</v>
      </c>
      <c r="C1900" s="134">
        <v>143835</v>
      </c>
      <c r="D1900" s="137">
        <v>44330</v>
      </c>
      <c r="E1900" s="138">
        <v>13.034700000000001</v>
      </c>
      <c r="F1900" s="138">
        <v>0.27229999999999999</v>
      </c>
      <c r="G1900" s="138">
        <v>-0.38140000000000002</v>
      </c>
      <c r="H1900" s="138">
        <v>0.29010000000000002</v>
      </c>
      <c r="I1900" s="138">
        <v>0.73419999999999996</v>
      </c>
      <c r="J1900" s="138">
        <v>3.496</v>
      </c>
      <c r="K1900" s="138">
        <v>2.2057000000000002</v>
      </c>
      <c r="L1900" s="138">
        <v>19.8935</v>
      </c>
      <c r="M1900" s="138">
        <v>30.9941</v>
      </c>
      <c r="N1900" s="138">
        <v>55.143599999999999</v>
      </c>
      <c r="O1900" s="138"/>
      <c r="P1900" s="138"/>
      <c r="Q1900" s="138">
        <v>9.7873000000000001</v>
      </c>
      <c r="R1900" s="138">
        <v>16.700600000000001</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34" t="s">
        <v>380</v>
      </c>
      <c r="B1901" s="134" t="s">
        <v>41</v>
      </c>
      <c r="C1901" s="134">
        <v>143837</v>
      </c>
      <c r="D1901" s="137">
        <v>44330</v>
      </c>
      <c r="E1901" s="138">
        <v>12.514200000000001</v>
      </c>
      <c r="F1901" s="138">
        <v>0.26679999999999998</v>
      </c>
      <c r="G1901" s="138">
        <v>-0.38919999999999999</v>
      </c>
      <c r="H1901" s="138">
        <v>0.26919999999999999</v>
      </c>
      <c r="I1901" s="138">
        <v>0.69199999999999995</v>
      </c>
      <c r="J1901" s="138">
        <v>3.4001000000000001</v>
      </c>
      <c r="K1901" s="138">
        <v>1.9246000000000001</v>
      </c>
      <c r="L1901" s="138">
        <v>19.2317</v>
      </c>
      <c r="M1901" s="138">
        <v>29.912400000000002</v>
      </c>
      <c r="N1901" s="138">
        <v>53.433599999999998</v>
      </c>
      <c r="O1901" s="138"/>
      <c r="P1901" s="138"/>
      <c r="Q1901" s="138">
        <v>8.2223000000000006</v>
      </c>
      <c r="R1901" s="138">
        <v>15.343999999999999</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34" t="s">
        <v>380</v>
      </c>
      <c r="B1902" s="134" t="s">
        <v>23</v>
      </c>
      <c r="C1902" s="134">
        <v>144213</v>
      </c>
      <c r="D1902" s="137">
        <v>44330</v>
      </c>
      <c r="E1902" s="138">
        <v>12.4628</v>
      </c>
      <c r="F1902" s="138">
        <v>0.17119999999999999</v>
      </c>
      <c r="G1902" s="138">
        <v>-0.42109999999999997</v>
      </c>
      <c r="H1902" s="138">
        <v>0.21790000000000001</v>
      </c>
      <c r="I1902" s="138">
        <v>0.39960000000000001</v>
      </c>
      <c r="J1902" s="138">
        <v>2.7317999999999998</v>
      </c>
      <c r="K1902" s="138">
        <v>0.6794</v>
      </c>
      <c r="L1902" s="138">
        <v>17.270499999999998</v>
      </c>
      <c r="M1902" s="138">
        <v>28.0929</v>
      </c>
      <c r="N1902" s="138">
        <v>51.6248</v>
      </c>
      <c r="O1902" s="138"/>
      <c r="P1902" s="138"/>
      <c r="Q1902" s="138">
        <v>8.2390000000000008</v>
      </c>
      <c r="R1902" s="138">
        <v>15.638999999999999</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34" t="s">
        <v>380</v>
      </c>
      <c r="B1903" s="134" t="s">
        <v>42</v>
      </c>
      <c r="C1903" s="134">
        <v>144212</v>
      </c>
      <c r="D1903" s="137">
        <v>44330</v>
      </c>
      <c r="E1903" s="138">
        <v>11.951000000000001</v>
      </c>
      <c r="F1903" s="138">
        <v>0.1651</v>
      </c>
      <c r="G1903" s="138">
        <v>-0.4299</v>
      </c>
      <c r="H1903" s="138">
        <v>0.19700000000000001</v>
      </c>
      <c r="I1903" s="138">
        <v>0.35770000000000002</v>
      </c>
      <c r="J1903" s="138">
        <v>2.6356999999999999</v>
      </c>
      <c r="K1903" s="138">
        <v>0.40920000000000001</v>
      </c>
      <c r="L1903" s="138">
        <v>16.633800000000001</v>
      </c>
      <c r="M1903" s="138">
        <v>27.047699999999999</v>
      </c>
      <c r="N1903" s="138">
        <v>49.968600000000002</v>
      </c>
      <c r="O1903" s="138"/>
      <c r="P1903" s="138"/>
      <c r="Q1903" s="138">
        <v>6.6191000000000004</v>
      </c>
      <c r="R1903" s="138">
        <v>14.271599999999999</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34" t="s">
        <v>380</v>
      </c>
      <c r="B1904" s="134" t="s">
        <v>43</v>
      </c>
      <c r="C1904" s="134">
        <v>100496</v>
      </c>
      <c r="D1904" s="137">
        <v>44330</v>
      </c>
      <c r="E1904" s="138">
        <v>320.35140000000001</v>
      </c>
      <c r="F1904" s="138">
        <v>-1.0946</v>
      </c>
      <c r="G1904" s="138">
        <v>-1.4975000000000001</v>
      </c>
      <c r="H1904" s="138">
        <v>0.72940000000000005</v>
      </c>
      <c r="I1904" s="138">
        <v>2.3418000000000001</v>
      </c>
      <c r="J1904" s="138">
        <v>3.6656</v>
      </c>
      <c r="K1904" s="138">
        <v>0.25080000000000002</v>
      </c>
      <c r="L1904" s="138">
        <v>33.565100000000001</v>
      </c>
      <c r="M1904" s="138">
        <v>51.752699999999997</v>
      </c>
      <c r="N1904" s="138">
        <v>86.205600000000004</v>
      </c>
      <c r="O1904" s="138">
        <v>6.1933999999999996</v>
      </c>
      <c r="P1904" s="138">
        <v>12.1393</v>
      </c>
      <c r="Q1904" s="138">
        <v>16.771699999999999</v>
      </c>
      <c r="R1904" s="138">
        <v>15.054</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34" t="s">
        <v>380</v>
      </c>
      <c r="B1905" s="134" t="s">
        <v>24</v>
      </c>
      <c r="C1905" s="134">
        <v>118494</v>
      </c>
      <c r="D1905" s="137">
        <v>44330</v>
      </c>
      <c r="E1905" s="138">
        <v>341.12849999999997</v>
      </c>
      <c r="F1905" s="138">
        <v>-1.0899000000000001</v>
      </c>
      <c r="G1905" s="138">
        <v>-1.4904999999999999</v>
      </c>
      <c r="H1905" s="138">
        <v>0.74619999999999997</v>
      </c>
      <c r="I1905" s="138">
        <v>2.3755999999999999</v>
      </c>
      <c r="J1905" s="138">
        <v>3.7416</v>
      </c>
      <c r="K1905" s="138">
        <v>0.46729999999999999</v>
      </c>
      <c r="L1905" s="138">
        <v>34.165599999999998</v>
      </c>
      <c r="M1905" s="138">
        <v>52.792900000000003</v>
      </c>
      <c r="N1905" s="138">
        <v>87.960300000000004</v>
      </c>
      <c r="O1905" s="138">
        <v>7.1285999999999996</v>
      </c>
      <c r="P1905" s="138">
        <v>13.0708</v>
      </c>
      <c r="Q1905" s="138">
        <v>12.644299999999999</v>
      </c>
      <c r="R1905" s="138">
        <v>16.125399999999999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34" t="s">
        <v>380</v>
      </c>
      <c r="B1906" s="134" t="s">
        <v>25</v>
      </c>
      <c r="C1906" s="134">
        <v>145473</v>
      </c>
      <c r="D1906" s="137">
        <v>44330</v>
      </c>
      <c r="E1906" s="138">
        <v>13.92</v>
      </c>
      <c r="F1906" s="138">
        <v>-0.50039999999999996</v>
      </c>
      <c r="G1906" s="138">
        <v>-1.2766</v>
      </c>
      <c r="H1906" s="138">
        <v>-0.21510000000000001</v>
      </c>
      <c r="I1906" s="138">
        <v>1.3837999999999999</v>
      </c>
      <c r="J1906" s="138">
        <v>2.0528</v>
      </c>
      <c r="K1906" s="138">
        <v>-2.1097000000000001</v>
      </c>
      <c r="L1906" s="138">
        <v>18.872800000000002</v>
      </c>
      <c r="M1906" s="138">
        <v>30.459199999999999</v>
      </c>
      <c r="N1906" s="138">
        <v>62.048900000000003</v>
      </c>
      <c r="O1906" s="138"/>
      <c r="P1906" s="138"/>
      <c r="Q1906" s="138">
        <v>14.5097</v>
      </c>
      <c r="R1906" s="138">
        <v>16.510999999999999</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34" t="s">
        <v>380</v>
      </c>
      <c r="B1907" s="134" t="s">
        <v>44</v>
      </c>
      <c r="C1907" s="134">
        <v>145471</v>
      </c>
      <c r="D1907" s="137">
        <v>44330</v>
      </c>
      <c r="E1907" s="138">
        <v>13.65</v>
      </c>
      <c r="F1907" s="138">
        <v>-0.5827</v>
      </c>
      <c r="G1907" s="138">
        <v>-1.3728</v>
      </c>
      <c r="H1907" s="138">
        <v>-0.29220000000000002</v>
      </c>
      <c r="I1907" s="138">
        <v>1.3363</v>
      </c>
      <c r="J1907" s="138">
        <v>1.9417</v>
      </c>
      <c r="K1907" s="138">
        <v>-2.2906</v>
      </c>
      <c r="L1907" s="138">
        <v>18.386800000000001</v>
      </c>
      <c r="M1907" s="138">
        <v>29.6296</v>
      </c>
      <c r="N1907" s="138">
        <v>60.966999999999999</v>
      </c>
      <c r="O1907" s="138"/>
      <c r="P1907" s="138"/>
      <c r="Q1907" s="138">
        <v>13.5945</v>
      </c>
      <c r="R1907" s="138">
        <v>15.6591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34" t="s">
        <v>380</v>
      </c>
      <c r="B1908" s="134" t="s">
        <v>26</v>
      </c>
      <c r="C1908" s="134">
        <v>120751</v>
      </c>
      <c r="D1908" s="137">
        <v>44330</v>
      </c>
      <c r="E1908" s="138">
        <v>88.5916</v>
      </c>
      <c r="F1908" s="138">
        <v>-0.80410000000000004</v>
      </c>
      <c r="G1908" s="138">
        <v>-1.3169999999999999</v>
      </c>
      <c r="H1908" s="138">
        <v>-0.90190000000000003</v>
      </c>
      <c r="I1908" s="138">
        <v>0.60409999999999997</v>
      </c>
      <c r="J1908" s="138">
        <v>2.3727999999999998</v>
      </c>
      <c r="K1908" s="138">
        <v>-1.0569999999999999</v>
      </c>
      <c r="L1908" s="138">
        <v>19.939</v>
      </c>
      <c r="M1908" s="138">
        <v>35.9497</v>
      </c>
      <c r="N1908" s="138">
        <v>65.740200000000002</v>
      </c>
      <c r="O1908" s="138">
        <v>12.391</v>
      </c>
      <c r="P1908" s="138">
        <v>14.1594</v>
      </c>
      <c r="Q1908" s="138">
        <v>12.7906</v>
      </c>
      <c r="R1908" s="138">
        <v>19.8916</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34" t="s">
        <v>380</v>
      </c>
      <c r="B1909" s="134" t="s">
        <v>45</v>
      </c>
      <c r="C1909" s="134">
        <v>103098</v>
      </c>
      <c r="D1909" s="137">
        <v>44330</v>
      </c>
      <c r="E1909" s="138">
        <v>83.389799999999994</v>
      </c>
      <c r="F1909" s="138">
        <v>-0.80769999999999997</v>
      </c>
      <c r="G1909" s="138">
        <v>-1.3226</v>
      </c>
      <c r="H1909" s="138">
        <v>-0.91469999999999996</v>
      </c>
      <c r="I1909" s="138">
        <v>0.57820000000000005</v>
      </c>
      <c r="J1909" s="138">
        <v>2.3134000000000001</v>
      </c>
      <c r="K1909" s="138">
        <v>-1.2326999999999999</v>
      </c>
      <c r="L1909" s="138">
        <v>19.529599999999999</v>
      </c>
      <c r="M1909" s="138">
        <v>35.260800000000003</v>
      </c>
      <c r="N1909" s="138">
        <v>64.633399999999995</v>
      </c>
      <c r="O1909" s="138">
        <v>11.6325</v>
      </c>
      <c r="P1909" s="138">
        <v>13.3569</v>
      </c>
      <c r="Q1909" s="138">
        <v>14.3398</v>
      </c>
      <c r="R1909" s="138">
        <v>19.115200000000002</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39" t="s">
        <v>27</v>
      </c>
      <c r="B1910" s="134"/>
      <c r="C1910" s="134"/>
      <c r="D1910" s="134"/>
      <c r="E1910" s="134"/>
      <c r="F1910" s="140">
        <v>-0.68158823529411749</v>
      </c>
      <c r="G1910" s="140">
        <v>-1.3291500000000003</v>
      </c>
      <c r="H1910" s="140">
        <v>-0.29912352941176468</v>
      </c>
      <c r="I1910" s="140">
        <v>1.2178647058823533</v>
      </c>
      <c r="J1910" s="140">
        <v>3.3319735294117643</v>
      </c>
      <c r="K1910" s="140">
        <v>1.435408823529412</v>
      </c>
      <c r="L1910" s="140">
        <v>23.588371875</v>
      </c>
      <c r="M1910" s="140">
        <v>37.865459374999993</v>
      </c>
      <c r="N1910" s="140">
        <v>68.598550000000017</v>
      </c>
      <c r="O1910" s="140">
        <v>7.5494374999999998</v>
      </c>
      <c r="P1910" s="140">
        <v>13.168554166666667</v>
      </c>
      <c r="Q1910" s="140">
        <v>13.858405882352942</v>
      </c>
      <c r="R1910" s="140">
        <v>16.168603124999997</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39" t="s">
        <v>408</v>
      </c>
      <c r="B1911" s="134"/>
      <c r="C1911" s="134"/>
      <c r="D1911" s="134"/>
      <c r="E1911" s="134"/>
      <c r="F1911" s="140">
        <v>-0.78505000000000003</v>
      </c>
      <c r="G1911" s="140">
        <v>-1.3912500000000001</v>
      </c>
      <c r="H1911" s="140">
        <v>-0.33150000000000002</v>
      </c>
      <c r="I1911" s="140">
        <v>1.36005</v>
      </c>
      <c r="J1911" s="140">
        <v>2.8945499999999997</v>
      </c>
      <c r="K1911" s="140">
        <v>0.57335000000000003</v>
      </c>
      <c r="L1911" s="140">
        <v>22.2056</v>
      </c>
      <c r="M1911" s="140">
        <v>36.488399999999999</v>
      </c>
      <c r="N1911" s="140">
        <v>67.382499999999993</v>
      </c>
      <c r="O1911" s="140">
        <v>7.5811500000000001</v>
      </c>
      <c r="P1911" s="140">
        <v>13.519950000000001</v>
      </c>
      <c r="Q1911" s="140">
        <v>14.4884</v>
      </c>
      <c r="R1911" s="140">
        <v>16.055949999999999</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8"/>
      <c r="B1912" s="128"/>
      <c r="C1912" s="128"/>
      <c r="D1912" s="128"/>
      <c r="E1912" s="128"/>
      <c r="F1912" s="128"/>
      <c r="G1912" s="128"/>
      <c r="H1912" s="128"/>
      <c r="I1912" s="128"/>
      <c r="J1912" s="128"/>
      <c r="K1912" s="128"/>
      <c r="L1912" s="128"/>
      <c r="M1912" s="128"/>
      <c r="N1912" s="128"/>
      <c r="O1912" s="128"/>
      <c r="P1912" s="128"/>
      <c r="Q1912" s="128"/>
      <c r="R1912" s="128"/>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7"/>
      <c r="B1" s="177"/>
      <c r="C1" s="177"/>
      <c r="D1" s="177" t="s">
        <v>115</v>
      </c>
      <c r="E1" s="177"/>
      <c r="F1" s="177" t="s">
        <v>116</v>
      </c>
      <c r="G1" s="177"/>
      <c r="H1" s="177" t="s">
        <v>117</v>
      </c>
      <c r="I1" s="177"/>
      <c r="J1" s="177" t="s">
        <v>47</v>
      </c>
      <c r="K1" s="177"/>
      <c r="L1" s="177" t="s">
        <v>48</v>
      </c>
      <c r="M1" s="177"/>
      <c r="N1" s="177" t="s">
        <v>1</v>
      </c>
      <c r="O1" s="177"/>
      <c r="P1" s="177" t="s">
        <v>2</v>
      </c>
      <c r="Q1" s="177"/>
      <c r="R1" s="177" t="s">
        <v>3</v>
      </c>
      <c r="S1" s="177"/>
      <c r="T1" s="177" t="s">
        <v>4</v>
      </c>
      <c r="U1" s="177"/>
      <c r="V1" s="177" t="s">
        <v>5</v>
      </c>
      <c r="W1" s="177"/>
      <c r="X1" s="177" t="s">
        <v>6</v>
      </c>
      <c r="Y1" s="177"/>
      <c r="Z1" s="100" t="s">
        <v>46</v>
      </c>
      <c r="AA1" s="177" t="s">
        <v>402</v>
      </c>
    </row>
    <row r="2" spans="1:27" x14ac:dyDescent="0.3">
      <c r="A2" s="177"/>
      <c r="B2" s="177"/>
      <c r="C2" s="177"/>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7"/>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7"/>
      <c r="B4" s="177"/>
      <c r="C4" s="177"/>
      <c r="D4" s="177" t="s">
        <v>115</v>
      </c>
      <c r="E4" s="177"/>
      <c r="F4" s="177" t="s">
        <v>116</v>
      </c>
      <c r="G4" s="177"/>
      <c r="H4" s="177" t="s">
        <v>117</v>
      </c>
      <c r="I4" s="177"/>
      <c r="J4" s="177" t="s">
        <v>47</v>
      </c>
      <c r="K4" s="177"/>
      <c r="L4" s="177" t="s">
        <v>48</v>
      </c>
      <c r="M4" s="177"/>
      <c r="N4" s="177" t="s">
        <v>1</v>
      </c>
      <c r="O4" s="177"/>
      <c r="P4" s="177" t="s">
        <v>2</v>
      </c>
      <c r="Q4" s="177"/>
      <c r="R4" s="177" t="s">
        <v>3</v>
      </c>
      <c r="S4" s="177"/>
      <c r="T4" s="177" t="s">
        <v>4</v>
      </c>
      <c r="U4" s="177"/>
      <c r="V4" s="177" t="s">
        <v>5</v>
      </c>
      <c r="W4" s="177"/>
      <c r="X4" s="177" t="s">
        <v>6</v>
      </c>
      <c r="Y4" s="177"/>
      <c r="Z4" s="107" t="s">
        <v>46</v>
      </c>
      <c r="AA4" s="177" t="s">
        <v>402</v>
      </c>
    </row>
    <row r="5" spans="1:27" x14ac:dyDescent="0.3">
      <c r="A5" s="177"/>
      <c r="B5" s="177"/>
      <c r="C5" s="177"/>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7"/>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7"/>
      <c r="B24" s="177"/>
      <c r="C24" s="177"/>
      <c r="D24" s="107"/>
      <c r="E24" s="107"/>
      <c r="F24" s="107"/>
      <c r="G24" s="107"/>
      <c r="H24" s="107"/>
      <c r="I24" s="107"/>
      <c r="J24" s="107"/>
      <c r="K24" s="107"/>
      <c r="L24" s="107"/>
      <c r="M24" s="107"/>
      <c r="N24" s="177" t="s">
        <v>1</v>
      </c>
      <c r="O24" s="177"/>
      <c r="P24" s="177" t="s">
        <v>2</v>
      </c>
      <c r="Q24" s="177"/>
      <c r="R24" s="177" t="s">
        <v>3</v>
      </c>
      <c r="S24" s="177"/>
      <c r="T24" s="177" t="s">
        <v>4</v>
      </c>
      <c r="U24" s="177"/>
      <c r="V24" s="177" t="s">
        <v>5</v>
      </c>
      <c r="W24" s="177"/>
      <c r="X24" s="177" t="s">
        <v>6</v>
      </c>
      <c r="Y24" s="177"/>
      <c r="Z24" s="107" t="s">
        <v>46</v>
      </c>
      <c r="AA24" s="177" t="s">
        <v>402</v>
      </c>
      <c r="AB24" s="99"/>
      <c r="AC24" s="99"/>
    </row>
    <row r="25" spans="1:29" x14ac:dyDescent="0.3">
      <c r="A25" s="177"/>
      <c r="B25" s="177"/>
      <c r="C25" s="177"/>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7"/>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7"/>
      <c r="B44" s="177"/>
      <c r="C44" s="177"/>
      <c r="D44" s="107"/>
      <c r="E44" s="107"/>
      <c r="F44" s="107"/>
      <c r="G44" s="107"/>
      <c r="H44" s="107"/>
      <c r="I44" s="107"/>
      <c r="J44" s="177" t="s">
        <v>47</v>
      </c>
      <c r="K44" s="177"/>
      <c r="L44" s="177" t="s">
        <v>48</v>
      </c>
      <c r="M44" s="177"/>
      <c r="N44" s="177" t="s">
        <v>1</v>
      </c>
      <c r="O44" s="177"/>
      <c r="P44" s="177" t="s">
        <v>2</v>
      </c>
      <c r="Q44" s="177"/>
      <c r="R44" s="177" t="s">
        <v>3</v>
      </c>
      <c r="S44" s="177"/>
      <c r="V44" s="102"/>
      <c r="W44" s="102"/>
      <c r="X44" s="102"/>
      <c r="Y44" s="102"/>
      <c r="Z44" s="107" t="s">
        <v>46</v>
      </c>
      <c r="AA44" s="177" t="s">
        <v>402</v>
      </c>
    </row>
    <row r="45" spans="1:29" x14ac:dyDescent="0.3">
      <c r="A45" s="177"/>
      <c r="B45" s="177"/>
      <c r="C45" s="177"/>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7"/>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7"/>
      <c r="B51" s="177"/>
      <c r="C51" s="177"/>
      <c r="D51" s="107"/>
      <c r="E51" s="107"/>
      <c r="F51" s="107"/>
      <c r="G51" s="107"/>
      <c r="H51" s="107"/>
      <c r="I51" s="107"/>
      <c r="J51" s="177" t="s">
        <v>47</v>
      </c>
      <c r="K51" s="177"/>
      <c r="L51" s="177" t="s">
        <v>48</v>
      </c>
      <c r="M51" s="177"/>
      <c r="N51" s="177" t="s">
        <v>1</v>
      </c>
      <c r="O51" s="177"/>
      <c r="P51" s="177" t="s">
        <v>2</v>
      </c>
      <c r="Q51" s="177"/>
      <c r="R51" s="177" t="s">
        <v>3</v>
      </c>
      <c r="S51" s="177"/>
      <c r="Z51" s="107" t="s">
        <v>46</v>
      </c>
      <c r="AA51" s="177" t="s">
        <v>402</v>
      </c>
    </row>
    <row r="52" spans="1:27" x14ac:dyDescent="0.3">
      <c r="A52" s="177"/>
      <c r="B52" s="177"/>
      <c r="C52" s="177"/>
      <c r="D52" s="107"/>
      <c r="E52" s="107"/>
      <c r="F52" s="107"/>
      <c r="G52" s="107"/>
      <c r="H52" s="107"/>
      <c r="I52" s="107"/>
      <c r="J52" s="107" t="s">
        <v>0</v>
      </c>
      <c r="K52" s="107"/>
      <c r="L52" s="107" t="s">
        <v>0</v>
      </c>
      <c r="M52" s="107"/>
      <c r="N52" s="107" t="s">
        <v>0</v>
      </c>
      <c r="O52" s="107"/>
      <c r="P52" s="107" t="s">
        <v>0</v>
      </c>
      <c r="Q52" s="107"/>
      <c r="R52" s="107" t="s">
        <v>0</v>
      </c>
      <c r="S52" s="107"/>
      <c r="Z52" s="107" t="s">
        <v>0</v>
      </c>
      <c r="AA52" s="177"/>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7"/>
      <c r="B58" s="177"/>
      <c r="C58" s="177"/>
      <c r="D58" s="107"/>
      <c r="E58" s="107"/>
      <c r="F58" s="107"/>
      <c r="G58" s="107"/>
      <c r="H58" s="107"/>
      <c r="I58" s="107"/>
      <c r="J58" s="107"/>
      <c r="K58" s="107"/>
      <c r="L58" s="177" t="s">
        <v>48</v>
      </c>
      <c r="M58" s="177"/>
      <c r="N58" s="177" t="s">
        <v>1</v>
      </c>
      <c r="O58" s="177"/>
      <c r="P58" s="177" t="s">
        <v>2</v>
      </c>
      <c r="Q58" s="177"/>
      <c r="R58" s="177" t="s">
        <v>3</v>
      </c>
      <c r="S58" s="177"/>
      <c r="T58" s="177" t="s">
        <v>4</v>
      </c>
      <c r="U58" s="177"/>
      <c r="V58" s="177" t="s">
        <v>5</v>
      </c>
      <c r="W58" s="177"/>
      <c r="Z58" s="107" t="s">
        <v>46</v>
      </c>
      <c r="AA58" s="177" t="s">
        <v>402</v>
      </c>
    </row>
    <row r="59" spans="1:27" x14ac:dyDescent="0.3">
      <c r="A59" s="177"/>
      <c r="B59" s="177"/>
      <c r="C59" s="177"/>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7"/>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7"/>
      <c r="B92" s="177"/>
      <c r="C92" s="177"/>
      <c r="D92" s="107"/>
      <c r="E92" s="107"/>
      <c r="F92" s="107"/>
      <c r="G92" s="107"/>
      <c r="H92" s="107"/>
      <c r="I92" s="107"/>
      <c r="J92" s="107"/>
      <c r="K92" s="107"/>
      <c r="L92" s="177" t="s">
        <v>48</v>
      </c>
      <c r="M92" s="177"/>
      <c r="N92" s="177" t="s">
        <v>1</v>
      </c>
      <c r="O92" s="177"/>
      <c r="P92" s="177" t="s">
        <v>2</v>
      </c>
      <c r="Q92" s="177"/>
      <c r="R92" s="177" t="s">
        <v>3</v>
      </c>
      <c r="S92" s="177"/>
      <c r="T92" s="177" t="s">
        <v>4</v>
      </c>
      <c r="U92" s="177"/>
      <c r="V92" s="177" t="s">
        <v>5</v>
      </c>
      <c r="W92" s="177"/>
      <c r="Z92" s="107" t="s">
        <v>46</v>
      </c>
      <c r="AA92" s="177" t="s">
        <v>402</v>
      </c>
    </row>
    <row r="93" spans="1:27" x14ac:dyDescent="0.3">
      <c r="A93" s="177"/>
      <c r="B93" s="177"/>
      <c r="C93" s="177"/>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7"/>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7"/>
      <c r="B130" s="177"/>
      <c r="C130" s="177"/>
      <c r="D130" s="177" t="s">
        <v>115</v>
      </c>
      <c r="E130" s="177"/>
      <c r="F130" s="177" t="s">
        <v>116</v>
      </c>
      <c r="G130" s="177"/>
      <c r="H130" s="177" t="s">
        <v>117</v>
      </c>
      <c r="I130" s="177"/>
      <c r="J130" s="177" t="s">
        <v>47</v>
      </c>
      <c r="K130" s="177"/>
      <c r="L130" s="177" t="s">
        <v>48</v>
      </c>
      <c r="M130" s="177"/>
      <c r="N130" s="177" t="s">
        <v>1</v>
      </c>
      <c r="O130" s="177"/>
      <c r="P130" s="177" t="s">
        <v>2</v>
      </c>
      <c r="Q130" s="177"/>
      <c r="R130" s="177" t="s">
        <v>3</v>
      </c>
      <c r="S130" s="177"/>
      <c r="T130" s="177" t="s">
        <v>4</v>
      </c>
      <c r="U130" s="177"/>
      <c r="V130" s="177" t="s">
        <v>5</v>
      </c>
      <c r="W130" s="177"/>
      <c r="Z130" s="107" t="s">
        <v>46</v>
      </c>
      <c r="AA130" s="177" t="s">
        <v>402</v>
      </c>
    </row>
    <row r="131" spans="1:27" x14ac:dyDescent="0.3">
      <c r="A131" s="177"/>
      <c r="B131" s="177"/>
      <c r="C131" s="177"/>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7"/>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7"/>
      <c r="B177" s="177"/>
      <c r="C177" s="177"/>
      <c r="D177" s="177" t="s">
        <v>115</v>
      </c>
      <c r="E177" s="177"/>
      <c r="F177" s="177" t="s">
        <v>116</v>
      </c>
      <c r="G177" s="177"/>
      <c r="H177" s="177" t="s">
        <v>117</v>
      </c>
      <c r="I177" s="177"/>
      <c r="J177" s="177" t="s">
        <v>47</v>
      </c>
      <c r="K177" s="177"/>
      <c r="L177" s="177" t="s">
        <v>48</v>
      </c>
      <c r="M177" s="177"/>
      <c r="N177" s="177" t="s">
        <v>1</v>
      </c>
      <c r="O177" s="177"/>
      <c r="P177" s="177" t="s">
        <v>2</v>
      </c>
      <c r="Q177" s="177"/>
      <c r="R177" s="177" t="s">
        <v>3</v>
      </c>
      <c r="S177" s="177"/>
      <c r="T177" s="177" t="s">
        <v>4</v>
      </c>
      <c r="U177" s="177"/>
      <c r="V177" s="177" t="s">
        <v>5</v>
      </c>
      <c r="W177" s="177"/>
      <c r="Z177" s="107" t="s">
        <v>46</v>
      </c>
      <c r="AA177" s="177" t="s">
        <v>402</v>
      </c>
    </row>
    <row r="178" spans="1:27" x14ac:dyDescent="0.3">
      <c r="A178" s="177"/>
      <c r="B178" s="177"/>
      <c r="C178" s="177"/>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7"/>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7"/>
      <c r="B218" s="177"/>
      <c r="C218" s="177"/>
      <c r="D218" s="107"/>
      <c r="E218" s="107"/>
      <c r="F218" s="107"/>
      <c r="G218" s="107"/>
      <c r="H218" s="107"/>
      <c r="I218" s="107"/>
      <c r="J218" s="107"/>
      <c r="K218" s="107"/>
      <c r="L218" s="107"/>
      <c r="M218" s="107"/>
      <c r="N218" s="107"/>
      <c r="O218" s="107"/>
      <c r="P218" s="107"/>
      <c r="Q218" s="107"/>
      <c r="R218" s="107"/>
      <c r="S218" s="107"/>
      <c r="T218" s="177" t="s">
        <v>4</v>
      </c>
      <c r="U218" s="177"/>
      <c r="V218" s="177" t="s">
        <v>5</v>
      </c>
      <c r="W218" s="177"/>
      <c r="X218" s="177" t="s">
        <v>6</v>
      </c>
      <c r="Y218" s="177"/>
      <c r="Z218" s="107" t="s">
        <v>46</v>
      </c>
      <c r="AA218" s="177" t="s">
        <v>402</v>
      </c>
    </row>
    <row r="219" spans="1:27" x14ac:dyDescent="0.3">
      <c r="A219" s="177"/>
      <c r="B219" s="177"/>
      <c r="C219" s="177"/>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7"/>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7"/>
      <c r="B286" s="177"/>
      <c r="C286" s="177"/>
      <c r="D286" s="107"/>
      <c r="E286" s="107"/>
      <c r="F286" s="107"/>
      <c r="G286" s="107"/>
      <c r="H286" s="107"/>
      <c r="I286" s="107"/>
      <c r="J286" s="107"/>
      <c r="K286" s="107"/>
      <c r="L286" s="107"/>
      <c r="M286" s="107"/>
      <c r="N286" s="107"/>
      <c r="O286" s="107"/>
      <c r="P286" s="107"/>
      <c r="Q286" s="107"/>
      <c r="R286" s="107"/>
      <c r="S286" s="107"/>
      <c r="T286" s="177" t="s">
        <v>4</v>
      </c>
      <c r="U286" s="177"/>
      <c r="V286" s="177" t="s">
        <v>5</v>
      </c>
      <c r="W286" s="177"/>
      <c r="X286" s="177" t="s">
        <v>6</v>
      </c>
      <c r="Y286" s="177"/>
      <c r="Z286" s="107" t="s">
        <v>46</v>
      </c>
      <c r="AA286" s="177" t="s">
        <v>402</v>
      </c>
    </row>
    <row r="287" spans="1:27" x14ac:dyDescent="0.3">
      <c r="A287" s="177"/>
      <c r="B287" s="177"/>
      <c r="C287" s="177"/>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7"/>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7"/>
      <c r="B1" s="177"/>
      <c r="C1" s="177"/>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7"/>
      <c r="B2" s="177"/>
      <c r="C2" s="177"/>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7"/>
      <c r="B21" s="177"/>
      <c r="C21" s="177"/>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7"/>
      <c r="B22" s="177"/>
      <c r="C22" s="177"/>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7"/>
      <c r="B41" s="177"/>
      <c r="C41" s="177"/>
      <c r="D41" s="107"/>
      <c r="E41" s="107"/>
      <c r="F41" s="107"/>
      <c r="G41" s="107"/>
      <c r="H41" s="107"/>
      <c r="I41" s="107" t="s">
        <v>47</v>
      </c>
      <c r="J41" s="107" t="s">
        <v>48</v>
      </c>
      <c r="K41" s="107" t="s">
        <v>1</v>
      </c>
      <c r="L41" s="107" t="s">
        <v>2</v>
      </c>
      <c r="M41" s="107" t="s">
        <v>3</v>
      </c>
      <c r="O41" s="102"/>
      <c r="P41" s="102"/>
      <c r="Q41" s="107" t="s">
        <v>46</v>
      </c>
    </row>
    <row r="42" spans="1:17" x14ac:dyDescent="0.3">
      <c r="A42" s="177"/>
      <c r="B42" s="177"/>
      <c r="C42" s="177"/>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7"/>
      <c r="B48" s="177"/>
      <c r="C48" s="177"/>
      <c r="D48" s="107"/>
      <c r="E48" s="107"/>
      <c r="F48" s="107"/>
      <c r="G48" s="107"/>
      <c r="H48" s="107"/>
      <c r="I48" s="107" t="s">
        <v>47</v>
      </c>
      <c r="J48" s="107" t="s">
        <v>48</v>
      </c>
      <c r="K48" s="107" t="s">
        <v>1</v>
      </c>
      <c r="L48" s="107" t="s">
        <v>2</v>
      </c>
      <c r="M48" s="107" t="s">
        <v>3</v>
      </c>
      <c r="Q48" s="107" t="s">
        <v>46</v>
      </c>
    </row>
    <row r="49" spans="1:17" x14ac:dyDescent="0.3">
      <c r="A49" s="177"/>
      <c r="B49" s="177"/>
      <c r="C49" s="177"/>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7"/>
      <c r="B55" s="177"/>
      <c r="C55" s="177"/>
      <c r="D55" s="107"/>
      <c r="E55" s="107"/>
      <c r="F55" s="107"/>
      <c r="G55" s="107"/>
      <c r="H55" s="107"/>
      <c r="I55" s="107"/>
      <c r="J55" s="107" t="s">
        <v>48</v>
      </c>
      <c r="K55" s="107" t="s">
        <v>1</v>
      </c>
      <c r="L55" s="107" t="s">
        <v>2</v>
      </c>
      <c r="M55" s="107" t="s">
        <v>3</v>
      </c>
      <c r="N55" s="107" t="s">
        <v>4</v>
      </c>
      <c r="O55" s="107" t="s">
        <v>5</v>
      </c>
      <c r="Q55" s="107" t="s">
        <v>46</v>
      </c>
    </row>
    <row r="56" spans="1:17" x14ac:dyDescent="0.3">
      <c r="A56" s="177"/>
      <c r="B56" s="177"/>
      <c r="C56" s="177"/>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7"/>
      <c r="B89" s="177"/>
      <c r="C89" s="177"/>
      <c r="D89" s="107"/>
      <c r="E89" s="107"/>
      <c r="F89" s="107"/>
      <c r="G89" s="107"/>
      <c r="H89" s="107"/>
      <c r="I89" s="107"/>
      <c r="J89" s="107" t="s">
        <v>48</v>
      </c>
      <c r="K89" s="107" t="s">
        <v>1</v>
      </c>
      <c r="L89" s="107" t="s">
        <v>2</v>
      </c>
      <c r="M89" s="107" t="s">
        <v>3</v>
      </c>
      <c r="N89" s="107" t="s">
        <v>4</v>
      </c>
      <c r="O89" s="107" t="s">
        <v>5</v>
      </c>
      <c r="Q89" s="107" t="s">
        <v>46</v>
      </c>
    </row>
    <row r="90" spans="1:17" x14ac:dyDescent="0.3">
      <c r="A90" s="177"/>
      <c r="B90" s="177"/>
      <c r="C90" s="177"/>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7"/>
      <c r="B127" s="177"/>
      <c r="C127" s="177"/>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7"/>
      <c r="B128" s="177"/>
      <c r="C128" s="177"/>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7"/>
      <c r="B174" s="177"/>
      <c r="C174" s="177"/>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7"/>
      <c r="B175" s="177"/>
      <c r="C175" s="177"/>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7"/>
      <c r="B215" s="177"/>
      <c r="C215" s="177"/>
      <c r="D215" s="107"/>
      <c r="E215" s="107"/>
      <c r="F215" s="107"/>
      <c r="G215" s="107"/>
      <c r="H215" s="107"/>
      <c r="I215" s="107"/>
      <c r="J215" s="107"/>
      <c r="K215" s="107"/>
      <c r="L215" s="107"/>
      <c r="M215" s="107"/>
      <c r="N215" s="107" t="s">
        <v>4</v>
      </c>
      <c r="O215" s="107" t="s">
        <v>5</v>
      </c>
      <c r="P215" s="107" t="s">
        <v>6</v>
      </c>
      <c r="Q215" s="107" t="s">
        <v>46</v>
      </c>
    </row>
    <row r="216" spans="1:17" x14ac:dyDescent="0.3">
      <c r="A216" s="177"/>
      <c r="B216" s="177"/>
      <c r="C216" s="177"/>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7"/>
      <c r="B283" s="177"/>
      <c r="C283" s="177"/>
      <c r="D283" s="107"/>
      <c r="E283" s="107"/>
      <c r="F283" s="107"/>
      <c r="G283" s="107"/>
      <c r="H283" s="107"/>
      <c r="I283" s="107"/>
      <c r="J283" s="107"/>
      <c r="K283" s="107"/>
      <c r="L283" s="107"/>
      <c r="M283" s="107"/>
      <c r="N283" s="107" t="s">
        <v>4</v>
      </c>
      <c r="O283" s="107" t="s">
        <v>5</v>
      </c>
      <c r="P283" s="107" t="s">
        <v>6</v>
      </c>
      <c r="Q283" s="107" t="s">
        <v>46</v>
      </c>
    </row>
    <row r="284" spans="1:17" x14ac:dyDescent="0.3">
      <c r="A284" s="177"/>
      <c r="B284" s="177"/>
      <c r="C284" s="177"/>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8" t="s">
        <v>347</v>
      </c>
      <c r="C2" s="179"/>
      <c r="D2" s="179"/>
      <c r="E2" s="180"/>
    </row>
    <row r="3" spans="2:15" ht="15.75" customHeight="1" thickBot="1" x14ac:dyDescent="0.35">
      <c r="B3" s="181"/>
      <c r="C3" s="182"/>
      <c r="D3" s="182"/>
      <c r="E3" s="183"/>
    </row>
    <row r="5" spans="2:15" x14ac:dyDescent="0.3">
      <c r="B5" s="184" t="s">
        <v>398</v>
      </c>
      <c r="C5" s="184"/>
      <c r="D5" s="184"/>
      <c r="E5" s="184"/>
      <c r="F5" s="184"/>
      <c r="G5" s="184"/>
      <c r="H5" s="184"/>
      <c r="I5" s="184"/>
      <c r="J5" s="184"/>
      <c r="K5" s="184"/>
      <c r="L5" s="184"/>
      <c r="M5" s="184"/>
      <c r="N5" s="184"/>
    </row>
    <row r="7" spans="2:15" ht="15" customHeight="1" x14ac:dyDescent="0.3">
      <c r="B7" s="185" t="s">
        <v>399</v>
      </c>
      <c r="C7" s="185"/>
      <c r="D7" s="185"/>
      <c r="E7" s="185"/>
      <c r="F7" s="185"/>
      <c r="G7" s="185"/>
      <c r="H7" s="185"/>
      <c r="I7" s="185"/>
      <c r="J7" s="185"/>
      <c r="K7" s="185"/>
      <c r="L7" s="185"/>
      <c r="M7" s="185"/>
      <c r="N7" s="185"/>
      <c r="O7" s="185"/>
    </row>
    <row r="8" spans="2:15" x14ac:dyDescent="0.3">
      <c r="B8" s="185"/>
      <c r="C8" s="185"/>
      <c r="D8" s="185"/>
      <c r="E8" s="185"/>
      <c r="F8" s="185"/>
      <c r="G8" s="185"/>
      <c r="H8" s="185"/>
      <c r="I8" s="185"/>
      <c r="J8" s="185"/>
      <c r="K8" s="185"/>
      <c r="L8" s="185"/>
      <c r="M8" s="185"/>
      <c r="N8" s="185"/>
      <c r="O8" s="185"/>
    </row>
    <row r="9" spans="2:15" x14ac:dyDescent="0.3">
      <c r="B9" s="185"/>
      <c r="C9" s="185"/>
      <c r="D9" s="185"/>
      <c r="E9" s="185"/>
      <c r="F9" s="185"/>
      <c r="G9" s="185"/>
      <c r="H9" s="185"/>
      <c r="I9" s="185"/>
      <c r="J9" s="185"/>
      <c r="K9" s="185"/>
      <c r="L9" s="185"/>
      <c r="M9" s="185"/>
      <c r="N9" s="185"/>
      <c r="O9" s="185"/>
    </row>
    <row r="10" spans="2:15" x14ac:dyDescent="0.3">
      <c r="B10" s="185"/>
      <c r="C10" s="185"/>
      <c r="D10" s="185"/>
      <c r="E10" s="185"/>
      <c r="F10" s="185"/>
      <c r="G10" s="185"/>
      <c r="H10" s="185"/>
      <c r="I10" s="185"/>
      <c r="J10" s="185"/>
      <c r="K10" s="185"/>
      <c r="L10" s="185"/>
      <c r="M10" s="185"/>
      <c r="N10" s="185"/>
      <c r="O10" s="185"/>
    </row>
    <row r="11" spans="2:15" x14ac:dyDescent="0.3">
      <c r="B11" s="185"/>
      <c r="C11" s="185"/>
      <c r="D11" s="185"/>
      <c r="E11" s="185"/>
      <c r="F11" s="185"/>
      <c r="G11" s="185"/>
      <c r="H11" s="185"/>
      <c r="I11" s="185"/>
      <c r="J11" s="185"/>
      <c r="K11" s="185"/>
      <c r="L11" s="185"/>
      <c r="M11" s="185"/>
      <c r="N11" s="185"/>
      <c r="O11" s="185"/>
    </row>
    <row r="12" spans="2:15" x14ac:dyDescent="0.3">
      <c r="B12" s="185"/>
      <c r="C12" s="185"/>
      <c r="D12" s="185"/>
      <c r="E12" s="185"/>
      <c r="F12" s="185"/>
      <c r="G12" s="185"/>
      <c r="H12" s="185"/>
      <c r="I12" s="185"/>
      <c r="J12" s="185"/>
      <c r="K12" s="185"/>
      <c r="L12" s="185"/>
      <c r="M12" s="185"/>
      <c r="N12" s="185"/>
      <c r="O12" s="185"/>
    </row>
    <row r="13" spans="2:15" x14ac:dyDescent="0.3">
      <c r="B13" s="185"/>
      <c r="C13" s="185"/>
      <c r="D13" s="185"/>
      <c r="E13" s="185"/>
      <c r="F13" s="185"/>
      <c r="G13" s="185"/>
      <c r="H13" s="185"/>
      <c r="I13" s="185"/>
      <c r="J13" s="185"/>
      <c r="K13" s="185"/>
      <c r="L13" s="185"/>
      <c r="M13" s="185"/>
      <c r="N13" s="185"/>
      <c r="O13" s="185"/>
    </row>
    <row r="14" spans="2:15" x14ac:dyDescent="0.3">
      <c r="B14" s="185"/>
      <c r="C14" s="185"/>
      <c r="D14" s="185"/>
      <c r="E14" s="185"/>
      <c r="F14" s="185"/>
      <c r="G14" s="185"/>
      <c r="H14" s="185"/>
      <c r="I14" s="185"/>
      <c r="J14" s="185"/>
      <c r="K14" s="185"/>
      <c r="L14" s="185"/>
      <c r="M14" s="185"/>
      <c r="N14" s="185"/>
      <c r="O14" s="185"/>
    </row>
    <row r="15" spans="2:15" x14ac:dyDescent="0.3">
      <c r="B15" s="185"/>
      <c r="C15" s="185"/>
      <c r="D15" s="185"/>
      <c r="E15" s="185"/>
      <c r="F15" s="185"/>
      <c r="G15" s="185"/>
      <c r="H15" s="185"/>
      <c r="I15" s="185"/>
      <c r="J15" s="185"/>
      <c r="K15" s="185"/>
      <c r="L15" s="185"/>
      <c r="M15" s="185"/>
      <c r="N15" s="185"/>
      <c r="O15" s="185"/>
    </row>
    <row r="16" spans="2:15" x14ac:dyDescent="0.3">
      <c r="B16" s="185"/>
      <c r="C16" s="185"/>
      <c r="D16" s="185"/>
      <c r="E16" s="185"/>
      <c r="F16" s="185"/>
      <c r="G16" s="185"/>
      <c r="H16" s="185"/>
      <c r="I16" s="185"/>
      <c r="J16" s="185"/>
      <c r="K16" s="185"/>
      <c r="L16" s="185"/>
      <c r="M16" s="185"/>
      <c r="N16" s="185"/>
      <c r="O16" s="185"/>
    </row>
    <row r="17" spans="2:15" x14ac:dyDescent="0.3">
      <c r="B17" s="185"/>
      <c r="C17" s="185"/>
      <c r="D17" s="185"/>
      <c r="E17" s="185"/>
      <c r="F17" s="185"/>
      <c r="G17" s="185"/>
      <c r="H17" s="185"/>
      <c r="I17" s="185"/>
      <c r="J17" s="185"/>
      <c r="K17" s="185"/>
      <c r="L17" s="185"/>
      <c r="M17" s="185"/>
      <c r="N17" s="185"/>
      <c r="O17" s="185"/>
    </row>
    <row r="18" spans="2:15" x14ac:dyDescent="0.3">
      <c r="B18" s="185"/>
      <c r="C18" s="185"/>
      <c r="D18" s="185"/>
      <c r="E18" s="185"/>
      <c r="F18" s="185"/>
      <c r="G18" s="185"/>
      <c r="H18" s="185"/>
      <c r="I18" s="185"/>
      <c r="J18" s="185"/>
      <c r="K18" s="185"/>
      <c r="L18" s="185"/>
      <c r="M18" s="185"/>
      <c r="N18" s="185"/>
      <c r="O18" s="185"/>
    </row>
    <row r="19" spans="2:15" x14ac:dyDescent="0.3">
      <c r="B19" s="185"/>
      <c r="C19" s="185"/>
      <c r="D19" s="185"/>
      <c r="E19" s="185"/>
      <c r="F19" s="185"/>
      <c r="G19" s="185"/>
      <c r="H19" s="185"/>
      <c r="I19" s="185"/>
      <c r="J19" s="185"/>
      <c r="K19" s="185"/>
      <c r="L19" s="185"/>
      <c r="M19" s="185"/>
      <c r="N19" s="185"/>
      <c r="O19" s="185"/>
    </row>
    <row r="20" spans="2:15" x14ac:dyDescent="0.3">
      <c r="B20" s="185"/>
      <c r="C20" s="185"/>
      <c r="D20" s="185"/>
      <c r="E20" s="185"/>
      <c r="F20" s="185"/>
      <c r="G20" s="185"/>
      <c r="H20" s="185"/>
      <c r="I20" s="185"/>
      <c r="J20" s="185"/>
      <c r="K20" s="185"/>
      <c r="L20" s="185"/>
      <c r="M20" s="185"/>
      <c r="N20" s="185"/>
      <c r="O20" s="185"/>
    </row>
    <row r="21" spans="2:15" x14ac:dyDescent="0.3">
      <c r="B21" s="97"/>
      <c r="C21" s="97"/>
      <c r="D21" s="97"/>
      <c r="E21" s="97"/>
      <c r="F21" s="97"/>
      <c r="G21" s="97"/>
      <c r="H21" s="97"/>
      <c r="I21" s="97"/>
      <c r="J21" s="97"/>
      <c r="K21" s="97"/>
      <c r="L21" s="97"/>
      <c r="M21" s="97"/>
      <c r="N21" s="97"/>
      <c r="O21" s="97"/>
    </row>
    <row r="22" spans="2:15" ht="15" customHeight="1" x14ac:dyDescent="0.3">
      <c r="B22" s="186" t="s">
        <v>400</v>
      </c>
      <c r="C22" s="186"/>
      <c r="D22" s="186"/>
      <c r="E22" s="186"/>
      <c r="F22" s="186"/>
      <c r="G22" s="186"/>
      <c r="H22" s="186"/>
      <c r="I22" s="186"/>
      <c r="J22" s="186"/>
      <c r="K22" s="186"/>
      <c r="L22" s="186"/>
      <c r="M22" s="186"/>
      <c r="N22" s="186"/>
      <c r="O22" s="186"/>
    </row>
    <row r="23" spans="2:15" x14ac:dyDescent="0.3">
      <c r="B23" s="186"/>
      <c r="C23" s="186"/>
      <c r="D23" s="186"/>
      <c r="E23" s="186"/>
      <c r="F23" s="186"/>
      <c r="G23" s="186"/>
      <c r="H23" s="186"/>
      <c r="I23" s="186"/>
      <c r="J23" s="186"/>
      <c r="K23" s="186"/>
      <c r="L23" s="186"/>
      <c r="M23" s="186"/>
      <c r="N23" s="186"/>
      <c r="O23" s="186"/>
    </row>
    <row r="24" spans="2:15" x14ac:dyDescent="0.3">
      <c r="B24" s="186"/>
      <c r="C24" s="186"/>
      <c r="D24" s="186"/>
      <c r="E24" s="186"/>
      <c r="F24" s="186"/>
      <c r="G24" s="186"/>
      <c r="H24" s="186"/>
      <c r="I24" s="186"/>
      <c r="J24" s="186"/>
      <c r="K24" s="186"/>
      <c r="L24" s="186"/>
      <c r="M24" s="186"/>
      <c r="N24" s="186"/>
      <c r="O24" s="186"/>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1580</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1245</v>
      </c>
      <c r="B8" s="64">
        <f>VLOOKUP($A8,'Return Data'!$B$7:$R$2843,3,0)</f>
        <v>44330</v>
      </c>
      <c r="C8" s="65">
        <f>VLOOKUP($A8,'Return Data'!$B$7:$R$2843,4,0)</f>
        <v>26.0425</v>
      </c>
      <c r="D8" s="65">
        <f>VLOOKUP($A8,'Return Data'!$B$7:$R$2843,10,0)</f>
        <v>-0.42099999999999999</v>
      </c>
      <c r="E8" s="66">
        <f t="shared" ref="E8:E16" si="0">RANK(D8,D$8:D$16,0)</f>
        <v>7</v>
      </c>
      <c r="F8" s="65">
        <f>VLOOKUP($A8,'Return Data'!$B$7:$R$2843,11,0)</f>
        <v>11.0398</v>
      </c>
      <c r="G8" s="66">
        <f t="shared" ref="G8:G16" si="1">RANK(F8,F$8:F$16,0)</f>
        <v>5</v>
      </c>
      <c r="H8" s="65">
        <f>VLOOKUP($A8,'Return Data'!$B$7:$R$2843,12,0)</f>
        <v>21.778099999999998</v>
      </c>
      <c r="I8" s="66">
        <f t="shared" ref="I8:I16" si="2">RANK(H8,H$8:H$16,0)</f>
        <v>4</v>
      </c>
      <c r="J8" s="65">
        <f>VLOOKUP($A8,'Return Data'!$B$7:$R$2843,13,0)</f>
        <v>40.905099999999997</v>
      </c>
      <c r="K8" s="66">
        <f t="shared" ref="K8:K16" si="3">RANK(J8,J$8:J$16,0)</f>
        <v>5</v>
      </c>
      <c r="L8" s="65">
        <f>VLOOKUP($A8,'Return Data'!$B$7:$R$2843,17,0)</f>
        <v>17.948499999999999</v>
      </c>
      <c r="M8" s="66">
        <f t="shared" ref="M8:M14" si="4">RANK(L8,L$8:L$16,0)</f>
        <v>2</v>
      </c>
      <c r="N8" s="65">
        <f>VLOOKUP($A8,'Return Data'!$B$7:$R$2843,14,0)</f>
        <v>11.452199999999999</v>
      </c>
      <c r="O8" s="66">
        <f t="shared" ref="O8:O14" si="5">RANK(N8,N$8:N$16,0)</f>
        <v>2</v>
      </c>
      <c r="P8" s="65">
        <f>VLOOKUP($A8,'Return Data'!$B$7:$R$2843,15,0)</f>
        <v>10.655799999999999</v>
      </c>
      <c r="Q8" s="66">
        <f t="shared" ref="Q8:Q14" si="6">RANK(P8,P$8:P$16,0)</f>
        <v>3</v>
      </c>
      <c r="R8" s="65">
        <f>VLOOKUP($A8,'Return Data'!$B$7:$R$2843,16,0)</f>
        <v>9.3289000000000009</v>
      </c>
      <c r="S8" s="67">
        <f t="shared" ref="S8:S16" si="7">RANK(R8,R$8:R$16,0)</f>
        <v>7</v>
      </c>
    </row>
    <row r="9" spans="1:20" x14ac:dyDescent="0.3">
      <c r="A9" s="63" t="s">
        <v>1246</v>
      </c>
      <c r="B9" s="64">
        <f>VLOOKUP($A9,'Return Data'!$B$7:$R$2843,3,0)</f>
        <v>44330</v>
      </c>
      <c r="C9" s="65">
        <f>VLOOKUP($A9,'Return Data'!$B$7:$R$2843,4,0)</f>
        <v>41.901000000000003</v>
      </c>
      <c r="D9" s="65">
        <f>VLOOKUP($A9,'Return Data'!$B$7:$R$2843,10,0)</f>
        <v>0.58089999999999997</v>
      </c>
      <c r="E9" s="66">
        <f t="shared" si="0"/>
        <v>5</v>
      </c>
      <c r="F9" s="65">
        <f>VLOOKUP($A9,'Return Data'!$B$7:$R$2843,11,0)</f>
        <v>11.801600000000001</v>
      </c>
      <c r="G9" s="66">
        <f t="shared" si="1"/>
        <v>4</v>
      </c>
      <c r="H9" s="65">
        <f>VLOOKUP($A9,'Return Data'!$B$7:$R$2843,12,0)</f>
        <v>18.578800000000001</v>
      </c>
      <c r="I9" s="66">
        <f t="shared" si="2"/>
        <v>5</v>
      </c>
      <c r="J9" s="65">
        <f>VLOOKUP($A9,'Return Data'!$B$7:$R$2843,13,0)</f>
        <v>43.811799999999998</v>
      </c>
      <c r="K9" s="66">
        <f t="shared" si="3"/>
        <v>3</v>
      </c>
      <c r="L9" s="65">
        <f>VLOOKUP($A9,'Return Data'!$B$7:$R$2843,17,0)</f>
        <v>15.861800000000001</v>
      </c>
      <c r="M9" s="66">
        <f t="shared" si="4"/>
        <v>3</v>
      </c>
      <c r="N9" s="65">
        <f>VLOOKUP($A9,'Return Data'!$B$7:$R$2843,14,0)</f>
        <v>10.174799999999999</v>
      </c>
      <c r="O9" s="66">
        <f t="shared" si="5"/>
        <v>4</v>
      </c>
      <c r="P9" s="65">
        <f>VLOOKUP($A9,'Return Data'!$B$7:$R$2843,15,0)</f>
        <v>9.8116000000000003</v>
      </c>
      <c r="Q9" s="66">
        <f t="shared" si="6"/>
        <v>4</v>
      </c>
      <c r="R9" s="65">
        <f>VLOOKUP($A9,'Return Data'!$B$7:$R$2843,16,0)</f>
        <v>9.5228000000000002</v>
      </c>
      <c r="S9" s="67">
        <f t="shared" si="7"/>
        <v>5</v>
      </c>
    </row>
    <row r="10" spans="1:20" x14ac:dyDescent="0.3">
      <c r="A10" s="63" t="s">
        <v>1248</v>
      </c>
      <c r="B10" s="64">
        <f>VLOOKUP($A10,'Return Data'!$B$7:$R$2843,3,0)</f>
        <v>44330</v>
      </c>
      <c r="C10" s="65">
        <f>VLOOKUP($A10,'Return Data'!$B$7:$R$2843,4,0)</f>
        <v>349.0059</v>
      </c>
      <c r="D10" s="65">
        <f>VLOOKUP($A10,'Return Data'!$B$7:$R$2843,10,0)</f>
        <v>6.1943000000000001</v>
      </c>
      <c r="E10" s="66">
        <f t="shared" si="0"/>
        <v>2</v>
      </c>
      <c r="F10" s="65">
        <f>VLOOKUP($A10,'Return Data'!$B$7:$R$2843,11,0)</f>
        <v>26.956199999999999</v>
      </c>
      <c r="G10" s="66">
        <f t="shared" si="1"/>
        <v>2</v>
      </c>
      <c r="H10" s="65">
        <f>VLOOKUP($A10,'Return Data'!$B$7:$R$2843,12,0)</f>
        <v>31.1663</v>
      </c>
      <c r="I10" s="66">
        <f t="shared" si="2"/>
        <v>2</v>
      </c>
      <c r="J10" s="65">
        <f>VLOOKUP($A10,'Return Data'!$B$7:$R$2843,13,0)</f>
        <v>51.704599999999999</v>
      </c>
      <c r="K10" s="66">
        <f t="shared" si="3"/>
        <v>2</v>
      </c>
      <c r="L10" s="65">
        <f>VLOOKUP($A10,'Return Data'!$B$7:$R$2843,17,0)</f>
        <v>15.6744</v>
      </c>
      <c r="M10" s="66">
        <f t="shared" si="4"/>
        <v>4</v>
      </c>
      <c r="N10" s="65">
        <f>VLOOKUP($A10,'Return Data'!$B$7:$R$2843,14,0)</f>
        <v>10.428599999999999</v>
      </c>
      <c r="O10" s="66">
        <f t="shared" si="5"/>
        <v>3</v>
      </c>
      <c r="P10" s="65">
        <f>VLOOKUP($A10,'Return Data'!$B$7:$R$2843,15,0)</f>
        <v>13.9741</v>
      </c>
      <c r="Q10" s="66">
        <f t="shared" si="6"/>
        <v>2</v>
      </c>
      <c r="R10" s="65">
        <f>VLOOKUP($A10,'Return Data'!$B$7:$R$2843,16,0)</f>
        <v>21.110199999999999</v>
      </c>
      <c r="S10" s="67">
        <f t="shared" si="7"/>
        <v>2</v>
      </c>
    </row>
    <row r="11" spans="1:20" x14ac:dyDescent="0.3">
      <c r="A11" s="63" t="s">
        <v>2027</v>
      </c>
      <c r="B11" s="64">
        <f>VLOOKUP($A11,'Return Data'!$B$7:$R$2843,3,0)</f>
        <v>44330</v>
      </c>
      <c r="C11" s="65">
        <f>VLOOKUP($A11,'Return Data'!$B$7:$R$2843,4,0)</f>
        <v>21.7988</v>
      </c>
      <c r="D11" s="65">
        <f>VLOOKUP($A11,'Return Data'!$B$7:$R$2843,10,0)</f>
        <v>-2.2536999999999998</v>
      </c>
      <c r="E11" s="66">
        <f t="shared" si="0"/>
        <v>9</v>
      </c>
      <c r="F11" s="65">
        <f>VLOOKUP($A11,'Return Data'!$B$7:$R$2843,11,0)</f>
        <v>8.4404000000000003</v>
      </c>
      <c r="G11" s="66">
        <f t="shared" si="1"/>
        <v>8</v>
      </c>
      <c r="H11" s="65">
        <f>VLOOKUP($A11,'Return Data'!$B$7:$R$2843,12,0)</f>
        <v>16.9376</v>
      </c>
      <c r="I11" s="66">
        <f t="shared" si="2"/>
        <v>6</v>
      </c>
      <c r="J11" s="65">
        <f>VLOOKUP($A11,'Return Data'!$B$7:$R$2843,13,0)</f>
        <v>35.508200000000002</v>
      </c>
      <c r="K11" s="66">
        <f t="shared" si="3"/>
        <v>6</v>
      </c>
      <c r="L11" s="65">
        <f>VLOOKUP($A11,'Return Data'!$B$7:$R$2843,17,0)</f>
        <v>11.514099999999999</v>
      </c>
      <c r="M11" s="66">
        <f t="shared" si="4"/>
        <v>6</v>
      </c>
      <c r="N11" s="65">
        <f>VLOOKUP($A11,'Return Data'!$B$7:$R$2843,14,0)</f>
        <v>8.0664999999999996</v>
      </c>
      <c r="O11" s="66">
        <f t="shared" si="5"/>
        <v>7</v>
      </c>
      <c r="P11" s="65">
        <f>VLOOKUP($A11,'Return Data'!$B$7:$R$2843,15,0)</f>
        <v>7.4847999999999999</v>
      </c>
      <c r="Q11" s="66">
        <f t="shared" si="6"/>
        <v>8</v>
      </c>
      <c r="R11" s="65">
        <f>VLOOKUP($A11,'Return Data'!$B$7:$R$2843,16,0)</f>
        <v>8.0085999999999995</v>
      </c>
      <c r="S11" s="67">
        <f t="shared" si="7"/>
        <v>9</v>
      </c>
    </row>
    <row r="12" spans="1:20" x14ac:dyDescent="0.3">
      <c r="A12" s="63" t="s">
        <v>1250</v>
      </c>
      <c r="B12" s="64">
        <f>VLOOKUP($A12,'Return Data'!$B$7:$R$2843,3,0)</f>
        <v>44330</v>
      </c>
      <c r="C12" s="65">
        <f>VLOOKUP($A12,'Return Data'!$B$7:$R$2843,4,0)</f>
        <v>67.030799999999999</v>
      </c>
      <c r="D12" s="65">
        <f>VLOOKUP($A12,'Return Data'!$B$7:$R$2843,10,0)</f>
        <v>30.764500000000002</v>
      </c>
      <c r="E12" s="66">
        <f t="shared" si="0"/>
        <v>1</v>
      </c>
      <c r="F12" s="65">
        <f>VLOOKUP($A12,'Return Data'!$B$7:$R$2843,11,0)</f>
        <v>39.51</v>
      </c>
      <c r="G12" s="66">
        <f t="shared" si="1"/>
        <v>1</v>
      </c>
      <c r="H12" s="65">
        <f>VLOOKUP($A12,'Return Data'!$B$7:$R$2843,12,0)</f>
        <v>45.2849</v>
      </c>
      <c r="I12" s="66">
        <f t="shared" si="2"/>
        <v>1</v>
      </c>
      <c r="J12" s="65">
        <f>VLOOKUP($A12,'Return Data'!$B$7:$R$2843,13,0)</f>
        <v>95.029899999999998</v>
      </c>
      <c r="K12" s="66">
        <f t="shared" si="3"/>
        <v>1</v>
      </c>
      <c r="L12" s="65">
        <f>VLOOKUP($A12,'Return Data'!$B$7:$R$2843,17,0)</f>
        <v>34.696100000000001</v>
      </c>
      <c r="M12" s="66">
        <f t="shared" si="4"/>
        <v>1</v>
      </c>
      <c r="N12" s="65">
        <f>VLOOKUP($A12,'Return Data'!$B$7:$R$2843,14,0)</f>
        <v>24.8596</v>
      </c>
      <c r="O12" s="66">
        <f t="shared" si="5"/>
        <v>1</v>
      </c>
      <c r="P12" s="65">
        <f>VLOOKUP($A12,'Return Data'!$B$7:$R$2843,15,0)</f>
        <v>16.543500000000002</v>
      </c>
      <c r="Q12" s="66">
        <f t="shared" si="6"/>
        <v>1</v>
      </c>
      <c r="R12" s="65">
        <f>VLOOKUP($A12,'Return Data'!$B$7:$R$2843,16,0)</f>
        <v>9.8947000000000003</v>
      </c>
      <c r="S12" s="67">
        <f t="shared" si="7"/>
        <v>4</v>
      </c>
    </row>
    <row r="13" spans="1:20" x14ac:dyDescent="0.3">
      <c r="A13" s="63" t="s">
        <v>1608</v>
      </c>
      <c r="B13" s="64">
        <f>VLOOKUP($A13,'Return Data'!$B$7:$R$2843,3,0)</f>
        <v>44330</v>
      </c>
      <c r="C13" s="65">
        <f>VLOOKUP($A13,'Return Data'!$B$7:$R$2843,4,0)</f>
        <v>22.188099999999999</v>
      </c>
      <c r="D13" s="65">
        <f>VLOOKUP($A13,'Return Data'!$B$7:$R$2843,10,0)</f>
        <v>0.43790000000000001</v>
      </c>
      <c r="E13" s="66">
        <f t="shared" si="0"/>
        <v>6</v>
      </c>
      <c r="F13" s="65">
        <f>VLOOKUP($A13,'Return Data'!$B$7:$R$2843,11,0)</f>
        <v>9.6983999999999995</v>
      </c>
      <c r="G13" s="66">
        <f t="shared" si="1"/>
        <v>6</v>
      </c>
      <c r="H13" s="65">
        <f>VLOOKUP($A13,'Return Data'!$B$7:$R$2843,12,0)</f>
        <v>11.9918</v>
      </c>
      <c r="I13" s="66">
        <f t="shared" si="2"/>
        <v>7</v>
      </c>
      <c r="J13" s="65">
        <f>VLOOKUP($A13,'Return Data'!$B$7:$R$2843,13,0)</f>
        <v>19.870899999999999</v>
      </c>
      <c r="K13" s="66">
        <f t="shared" si="3"/>
        <v>9</v>
      </c>
      <c r="L13" s="65">
        <f>VLOOKUP($A13,'Return Data'!$B$7:$R$2843,17,0)</f>
        <v>10.275399999999999</v>
      </c>
      <c r="M13" s="66">
        <f t="shared" si="4"/>
        <v>7</v>
      </c>
      <c r="N13" s="65">
        <f>VLOOKUP($A13,'Return Data'!$B$7:$R$2843,14,0)</f>
        <v>8.4206000000000003</v>
      </c>
      <c r="O13" s="66">
        <f t="shared" si="5"/>
        <v>6</v>
      </c>
      <c r="P13" s="65">
        <f>VLOOKUP($A13,'Return Data'!$B$7:$R$2843,15,0)</f>
        <v>9.1083999999999996</v>
      </c>
      <c r="Q13" s="66">
        <f t="shared" si="6"/>
        <v>5</v>
      </c>
      <c r="R13" s="65">
        <f>VLOOKUP($A13,'Return Data'!$B$7:$R$2843,16,0)</f>
        <v>9.3687000000000005</v>
      </c>
      <c r="S13" s="67">
        <f t="shared" si="7"/>
        <v>6</v>
      </c>
    </row>
    <row r="14" spans="1:20" x14ac:dyDescent="0.3">
      <c r="A14" s="63" t="s">
        <v>1253</v>
      </c>
      <c r="B14" s="64">
        <f>VLOOKUP($A14,'Return Data'!$B$7:$R$2843,3,0)</f>
        <v>44330</v>
      </c>
      <c r="C14" s="65">
        <f>VLOOKUP($A14,'Return Data'!$B$7:$R$2843,4,0)</f>
        <v>34.116700000000002</v>
      </c>
      <c r="D14" s="65">
        <f>VLOOKUP($A14,'Return Data'!$B$7:$R$2843,10,0)</f>
        <v>2.226</v>
      </c>
      <c r="E14" s="66">
        <f t="shared" si="0"/>
        <v>3</v>
      </c>
      <c r="F14" s="65">
        <f>VLOOKUP($A14,'Return Data'!$B$7:$R$2843,11,0)</f>
        <v>8.9481999999999999</v>
      </c>
      <c r="G14" s="66">
        <f t="shared" si="1"/>
        <v>7</v>
      </c>
      <c r="H14" s="65">
        <f>VLOOKUP($A14,'Return Data'!$B$7:$R$2843,12,0)</f>
        <v>11.1594</v>
      </c>
      <c r="I14" s="66">
        <f t="shared" si="2"/>
        <v>9</v>
      </c>
      <c r="J14" s="65">
        <f>VLOOKUP($A14,'Return Data'!$B$7:$R$2843,13,0)</f>
        <v>22.373699999999999</v>
      </c>
      <c r="K14" s="66">
        <f t="shared" si="3"/>
        <v>8</v>
      </c>
      <c r="L14" s="65">
        <f>VLOOKUP($A14,'Return Data'!$B$7:$R$2843,17,0)</f>
        <v>14.504799999999999</v>
      </c>
      <c r="M14" s="66">
        <f t="shared" si="4"/>
        <v>5</v>
      </c>
      <c r="N14" s="65">
        <f>VLOOKUP($A14,'Return Data'!$B$7:$R$2843,14,0)</f>
        <v>9.3641000000000005</v>
      </c>
      <c r="O14" s="66">
        <f t="shared" si="5"/>
        <v>5</v>
      </c>
      <c r="P14" s="65">
        <f>VLOOKUP($A14,'Return Data'!$B$7:$R$2843,15,0)</f>
        <v>9.0458999999999996</v>
      </c>
      <c r="Q14" s="66">
        <f t="shared" si="6"/>
        <v>6</v>
      </c>
      <c r="R14" s="65">
        <f>VLOOKUP($A14,'Return Data'!$B$7:$R$2843,16,0)</f>
        <v>8.2598000000000003</v>
      </c>
      <c r="S14" s="67">
        <f t="shared" si="7"/>
        <v>8</v>
      </c>
    </row>
    <row r="15" spans="1:20" x14ac:dyDescent="0.3">
      <c r="A15" s="63" t="s">
        <v>1255</v>
      </c>
      <c r="B15" s="64">
        <f>VLOOKUP($A15,'Return Data'!$B$7:$R$2843,3,0)</f>
        <v>44330</v>
      </c>
      <c r="C15" s="65">
        <f>VLOOKUP($A15,'Return Data'!$B$7:$R$2843,4,0)</f>
        <v>13.468999999999999</v>
      </c>
      <c r="D15" s="65">
        <f>VLOOKUP($A15,'Return Data'!$B$7:$R$2843,10,0)</f>
        <v>1.2836000000000001</v>
      </c>
      <c r="E15" s="66">
        <f t="shared" si="0"/>
        <v>4</v>
      </c>
      <c r="F15" s="65">
        <f>VLOOKUP($A15,'Return Data'!$B$7:$R$2843,11,0)</f>
        <v>15.7887</v>
      </c>
      <c r="G15" s="66">
        <f t="shared" si="1"/>
        <v>3</v>
      </c>
      <c r="H15" s="65">
        <f>VLOOKUP($A15,'Return Data'!$B$7:$R$2843,12,0)</f>
        <v>24.379000000000001</v>
      </c>
      <c r="I15" s="66">
        <f t="shared" si="2"/>
        <v>3</v>
      </c>
      <c r="J15" s="65">
        <f>VLOOKUP($A15,'Return Data'!$B$7:$R$2843,13,0)</f>
        <v>42.396500000000003</v>
      </c>
      <c r="K15" s="66">
        <f t="shared" si="3"/>
        <v>4</v>
      </c>
      <c r="L15" s="65"/>
      <c r="M15" s="66"/>
      <c r="N15" s="65"/>
      <c r="O15" s="66"/>
      <c r="P15" s="65"/>
      <c r="Q15" s="66"/>
      <c r="R15" s="65">
        <f>VLOOKUP($A15,'Return Data'!$B$7:$R$2843,16,0)</f>
        <v>28.3139</v>
      </c>
      <c r="S15" s="67">
        <f t="shared" si="7"/>
        <v>1</v>
      </c>
    </row>
    <row r="16" spans="1:20" x14ac:dyDescent="0.3">
      <c r="A16" s="63" t="s">
        <v>1257</v>
      </c>
      <c r="B16" s="64">
        <f>VLOOKUP($A16,'Return Data'!$B$7:$R$2843,3,0)</f>
        <v>44330</v>
      </c>
      <c r="C16" s="65">
        <f>VLOOKUP($A16,'Return Data'!$B$7:$R$2843,4,0)</f>
        <v>40.226799999999997</v>
      </c>
      <c r="D16" s="65">
        <f>VLOOKUP($A16,'Return Data'!$B$7:$R$2843,10,0)</f>
        <v>-0.70299999999999996</v>
      </c>
      <c r="E16" s="66">
        <f t="shared" si="0"/>
        <v>8</v>
      </c>
      <c r="F16" s="65">
        <f>VLOOKUP($A16,'Return Data'!$B$7:$R$2843,11,0)</f>
        <v>6.3930999999999996</v>
      </c>
      <c r="G16" s="66">
        <f t="shared" si="1"/>
        <v>9</v>
      </c>
      <c r="H16" s="65">
        <f>VLOOKUP($A16,'Return Data'!$B$7:$R$2843,12,0)</f>
        <v>11.723699999999999</v>
      </c>
      <c r="I16" s="66">
        <f t="shared" si="2"/>
        <v>8</v>
      </c>
      <c r="J16" s="65">
        <f>VLOOKUP($A16,'Return Data'!$B$7:$R$2843,13,0)</f>
        <v>31.060099999999998</v>
      </c>
      <c r="K16" s="66">
        <f t="shared" si="3"/>
        <v>7</v>
      </c>
      <c r="L16" s="65">
        <f>VLOOKUP($A16,'Return Data'!$B$7:$R$2843,17,0)</f>
        <v>10.2462</v>
      </c>
      <c r="M16" s="66">
        <f>RANK(L16,L$8:L$16,0)</f>
        <v>8</v>
      </c>
      <c r="N16" s="65">
        <f>VLOOKUP($A16,'Return Data'!$B$7:$R$2843,14,0)</f>
        <v>6.1276000000000002</v>
      </c>
      <c r="O16" s="66">
        <f>RANK(N16,N$8:N$16,0)</f>
        <v>8</v>
      </c>
      <c r="P16" s="65">
        <f>VLOOKUP($A16,'Return Data'!$B$7:$R$2843,15,0)</f>
        <v>8.0007999999999999</v>
      </c>
      <c r="Q16" s="66">
        <f>RANK(P16,P$8:P$16,0)</f>
        <v>7</v>
      </c>
      <c r="R16" s="65">
        <f>VLOOKUP($A16,'Return Data'!$B$7:$R$2843,16,0)</f>
        <v>11.8658</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4.2343888888888888</v>
      </c>
      <c r="E18" s="74"/>
      <c r="F18" s="75">
        <f>AVERAGE(F8:F16)</f>
        <v>15.397377777777775</v>
      </c>
      <c r="G18" s="74"/>
      <c r="H18" s="75">
        <f>AVERAGE(H8:H16)</f>
        <v>21.444400000000002</v>
      </c>
      <c r="I18" s="74"/>
      <c r="J18" s="75">
        <f>AVERAGE(J8:J16)</f>
        <v>42.517866666666663</v>
      </c>
      <c r="K18" s="74"/>
      <c r="L18" s="75">
        <f>AVERAGE(L8:L16)</f>
        <v>16.340162499999998</v>
      </c>
      <c r="M18" s="74"/>
      <c r="N18" s="75">
        <f>AVERAGE(N8:N16)</f>
        <v>11.111750000000001</v>
      </c>
      <c r="O18" s="74"/>
      <c r="P18" s="75">
        <f>AVERAGE(P8:P16)</f>
        <v>10.5781125</v>
      </c>
      <c r="Q18" s="74"/>
      <c r="R18" s="75">
        <f>AVERAGE(R8:R16)</f>
        <v>12.852600000000002</v>
      </c>
      <c r="S18" s="76"/>
    </row>
    <row r="19" spans="1:19" x14ac:dyDescent="0.3">
      <c r="A19" s="73" t="s">
        <v>28</v>
      </c>
      <c r="B19" s="74"/>
      <c r="C19" s="74"/>
      <c r="D19" s="75">
        <f>MIN(D8:D16)</f>
        <v>-2.2536999999999998</v>
      </c>
      <c r="E19" s="74"/>
      <c r="F19" s="75">
        <f>MIN(F8:F16)</f>
        <v>6.3930999999999996</v>
      </c>
      <c r="G19" s="74"/>
      <c r="H19" s="75">
        <f>MIN(H8:H16)</f>
        <v>11.1594</v>
      </c>
      <c r="I19" s="74"/>
      <c r="J19" s="75">
        <f>MIN(J8:J16)</f>
        <v>19.870899999999999</v>
      </c>
      <c r="K19" s="74"/>
      <c r="L19" s="75">
        <f>MIN(L8:L16)</f>
        <v>10.2462</v>
      </c>
      <c r="M19" s="74"/>
      <c r="N19" s="75">
        <f>MIN(N8:N16)</f>
        <v>6.1276000000000002</v>
      </c>
      <c r="O19" s="74"/>
      <c r="P19" s="75">
        <f>MIN(P8:P16)</f>
        <v>7.4847999999999999</v>
      </c>
      <c r="Q19" s="74"/>
      <c r="R19" s="75">
        <f>MIN(R8:R16)</f>
        <v>8.0085999999999995</v>
      </c>
      <c r="S19" s="76"/>
    </row>
    <row r="20" spans="1:19" ht="15" thickBot="1" x14ac:dyDescent="0.35">
      <c r="A20" s="77" t="s">
        <v>29</v>
      </c>
      <c r="B20" s="78"/>
      <c r="C20" s="78"/>
      <c r="D20" s="79">
        <f>MAX(D8:D16)</f>
        <v>30.764500000000002</v>
      </c>
      <c r="E20" s="78"/>
      <c r="F20" s="79">
        <f>MAX(F8:F16)</f>
        <v>39.51</v>
      </c>
      <c r="G20" s="78"/>
      <c r="H20" s="79">
        <f>MAX(H8:H16)</f>
        <v>45.2849</v>
      </c>
      <c r="I20" s="78"/>
      <c r="J20" s="79">
        <f>MAX(J8:J16)</f>
        <v>95.029899999999998</v>
      </c>
      <c r="K20" s="78"/>
      <c r="L20" s="79">
        <f>MAX(L8:L16)</f>
        <v>34.696100000000001</v>
      </c>
      <c r="M20" s="78"/>
      <c r="N20" s="79">
        <f>MAX(N8:N16)</f>
        <v>24.8596</v>
      </c>
      <c r="O20" s="78"/>
      <c r="P20" s="79">
        <f>MAX(P8:P16)</f>
        <v>16.543500000000002</v>
      </c>
      <c r="Q20" s="78"/>
      <c r="R20" s="79">
        <f>MAX(R8:R16)</f>
        <v>28.3139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1579</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44330</v>
      </c>
      <c r="C8" s="65">
        <f>VLOOKUP($A8,'Return Data'!$B$7:$R$2843,4,0)</f>
        <v>72.010000000000005</v>
      </c>
      <c r="D8" s="65">
        <f>VLOOKUP($A8,'Return Data'!$B$7:$R$2843,10,0)</f>
        <v>1.4083000000000001</v>
      </c>
      <c r="E8" s="66">
        <f t="shared" ref="E8:E17" si="0">RANK(D8,D$8:D$17,0)</f>
        <v>4</v>
      </c>
      <c r="F8" s="65">
        <f>VLOOKUP($A8,'Return Data'!$B$7:$R$2843,11,0)</f>
        <v>11.7821</v>
      </c>
      <c r="G8" s="66">
        <f t="shared" ref="G8:G14" si="1">RANK(F8,F$8:F$17,0)</f>
        <v>4</v>
      </c>
      <c r="H8" s="65">
        <f>VLOOKUP($A8,'Return Data'!$B$7:$R$2843,12,0)</f>
        <v>21.576899999999998</v>
      </c>
      <c r="I8" s="66">
        <f t="shared" ref="I8:I14" si="2">RANK(H8,H$8:H$17,0)</f>
        <v>2</v>
      </c>
      <c r="J8" s="65">
        <f>VLOOKUP($A8,'Return Data'!$B$7:$R$2843,13,0)</f>
        <v>40.233699999999999</v>
      </c>
      <c r="K8" s="66">
        <f t="shared" ref="K8" si="3">RANK(J8,J$8:J$17,0)</f>
        <v>2</v>
      </c>
      <c r="L8" s="65">
        <f>VLOOKUP($A8,'Return Data'!$B$7:$R$2843,17,0)</f>
        <v>14.7781</v>
      </c>
      <c r="M8" s="66">
        <f t="shared" ref="M8" si="4">RANK(L8,L$8:L$17,0)</f>
        <v>3</v>
      </c>
      <c r="N8" s="65">
        <f>VLOOKUP($A8,'Return Data'!$B$7:$R$2843,14,0)</f>
        <v>10.865500000000001</v>
      </c>
      <c r="O8" s="66">
        <f t="shared" ref="O8" si="5">RANK(N8,N$8:N$17,0)</f>
        <v>2</v>
      </c>
      <c r="P8" s="65">
        <f>VLOOKUP($A8,'Return Data'!$B$7:$R$2843,15,0)</f>
        <v>12.843400000000001</v>
      </c>
      <c r="Q8" s="66">
        <f t="shared" ref="Q8" si="6">RANK(P8,P$8:P$17,0)</f>
        <v>3</v>
      </c>
      <c r="R8" s="65">
        <f>VLOOKUP($A8,'Return Data'!$B$7:$R$2843,16,0)</f>
        <v>12.252000000000001</v>
      </c>
      <c r="S8" s="67">
        <f t="shared" ref="S8:S17" si="7">RANK(R8,R$8:R$17,0)</f>
        <v>6</v>
      </c>
    </row>
    <row r="9" spans="1:20" x14ac:dyDescent="0.3">
      <c r="A9" s="63" t="s">
        <v>546</v>
      </c>
      <c r="B9" s="64">
        <f>VLOOKUP($A9,'Return Data'!$B$7:$R$2843,3,0)</f>
        <v>44330</v>
      </c>
      <c r="C9" s="65">
        <f>VLOOKUP($A9,'Return Data'!$B$7:$R$2843,4,0)</f>
        <v>255.79900000000001</v>
      </c>
      <c r="D9" s="65">
        <f>VLOOKUP($A9,'Return Data'!$B$7:$R$2843,10,0)</f>
        <v>1.5458000000000001</v>
      </c>
      <c r="E9" s="66">
        <f t="shared" si="0"/>
        <v>3</v>
      </c>
      <c r="F9" s="65">
        <f>VLOOKUP($A9,'Return Data'!$B$7:$R$2843,11,0)</f>
        <v>24.588000000000001</v>
      </c>
      <c r="G9" s="66">
        <f t="shared" si="1"/>
        <v>1</v>
      </c>
      <c r="H9" s="65">
        <f>VLOOKUP($A9,'Return Data'!$B$7:$R$2843,12,0)</f>
        <v>34.046900000000001</v>
      </c>
      <c r="I9" s="66">
        <f t="shared" si="2"/>
        <v>1</v>
      </c>
      <c r="J9" s="65">
        <f>VLOOKUP($A9,'Return Data'!$B$7:$R$2843,13,0)</f>
        <v>57.0321</v>
      </c>
      <c r="K9" s="66">
        <f t="shared" ref="K9:K17" si="8">RANK(J9,J$8:J$17,0)</f>
        <v>1</v>
      </c>
      <c r="L9" s="65">
        <f>VLOOKUP($A9,'Return Data'!$B$7:$R$2843,17,0)</f>
        <v>13.309799999999999</v>
      </c>
      <c r="M9" s="66">
        <f t="shared" ref="M9:M17" si="9">RANK(L9,L$8:L$17,0)</f>
        <v>6</v>
      </c>
      <c r="N9" s="65">
        <f>VLOOKUP($A9,'Return Data'!$B$7:$R$2843,14,0)</f>
        <v>10.261799999999999</v>
      </c>
      <c r="O9" s="66">
        <f t="shared" ref="O9:O17" si="10">RANK(N9,N$8:N$17,0)</f>
        <v>4</v>
      </c>
      <c r="P9" s="65">
        <f>VLOOKUP($A9,'Return Data'!$B$7:$R$2843,15,0)</f>
        <v>13.5114</v>
      </c>
      <c r="Q9" s="66">
        <f t="shared" ref="Q9:Q14" si="11">RANK(P9,P$8:P$17,0)</f>
        <v>1</v>
      </c>
      <c r="R9" s="65">
        <f>VLOOKUP($A9,'Return Data'!$B$7:$R$2843,16,0)</f>
        <v>13.430999999999999</v>
      </c>
      <c r="S9" s="67">
        <f t="shared" si="7"/>
        <v>3</v>
      </c>
    </row>
    <row r="10" spans="1:20" x14ac:dyDescent="0.3">
      <c r="A10" s="63" t="s">
        <v>548</v>
      </c>
      <c r="B10" s="64">
        <f>VLOOKUP($A10,'Return Data'!$B$7:$R$2843,3,0)</f>
        <v>44330</v>
      </c>
      <c r="C10" s="65">
        <f>VLOOKUP($A10,'Return Data'!$B$7:$R$2843,4,0)</f>
        <v>48.62</v>
      </c>
      <c r="D10" s="65">
        <f>VLOOKUP($A10,'Return Data'!$B$7:$R$2843,10,0)</f>
        <v>0.72509999999999997</v>
      </c>
      <c r="E10" s="66">
        <f t="shared" si="0"/>
        <v>6</v>
      </c>
      <c r="F10" s="65">
        <f>VLOOKUP($A10,'Return Data'!$B$7:$R$2843,11,0)</f>
        <v>10.7265</v>
      </c>
      <c r="G10" s="66">
        <f t="shared" si="1"/>
        <v>5</v>
      </c>
      <c r="H10" s="65">
        <f>VLOOKUP($A10,'Return Data'!$B$7:$R$2843,12,0)</f>
        <v>19.459499999999998</v>
      </c>
      <c r="I10" s="66">
        <f t="shared" si="2"/>
        <v>4</v>
      </c>
      <c r="J10" s="65">
        <f>VLOOKUP($A10,'Return Data'!$B$7:$R$2843,13,0)</f>
        <v>39.632399999999997</v>
      </c>
      <c r="K10" s="66">
        <f t="shared" si="8"/>
        <v>4</v>
      </c>
      <c r="L10" s="65">
        <f>VLOOKUP($A10,'Return Data'!$B$7:$R$2843,17,0)</f>
        <v>13.693899999999999</v>
      </c>
      <c r="M10" s="66">
        <f t="shared" si="9"/>
        <v>5</v>
      </c>
      <c r="N10" s="65">
        <f>VLOOKUP($A10,'Return Data'!$B$7:$R$2843,14,0)</f>
        <v>10.8241</v>
      </c>
      <c r="O10" s="66">
        <f t="shared" si="10"/>
        <v>3</v>
      </c>
      <c r="P10" s="65">
        <f>VLOOKUP($A10,'Return Data'!$B$7:$R$2843,15,0)</f>
        <v>12.3698</v>
      </c>
      <c r="Q10" s="66">
        <f t="shared" si="11"/>
        <v>4</v>
      </c>
      <c r="R10" s="65">
        <f>VLOOKUP($A10,'Return Data'!$B$7:$R$2843,16,0)</f>
        <v>13.148099999999999</v>
      </c>
      <c r="S10" s="67">
        <f t="shared" si="7"/>
        <v>4</v>
      </c>
    </row>
    <row r="11" spans="1:20" x14ac:dyDescent="0.3">
      <c r="A11" s="63" t="s">
        <v>549</v>
      </c>
      <c r="B11" s="64">
        <f>VLOOKUP($A11,'Return Data'!$B$7:$R$2843,3,0)</f>
        <v>44330</v>
      </c>
      <c r="C11" s="65">
        <f>VLOOKUP($A11,'Return Data'!$B$7:$R$2843,4,0)</f>
        <v>9.7960999999999991</v>
      </c>
      <c r="D11" s="65">
        <f>VLOOKUP($A11,'Return Data'!$B$7:$R$2843,10,0)</f>
        <v>1.5845</v>
      </c>
      <c r="E11" s="66">
        <f t="shared" si="0"/>
        <v>2</v>
      </c>
      <c r="F11" s="65">
        <f>VLOOKUP($A11,'Return Data'!$B$7:$R$2843,11,0)</f>
        <v>10.003</v>
      </c>
      <c r="G11" s="66">
        <f t="shared" si="1"/>
        <v>7</v>
      </c>
      <c r="H11" s="65">
        <f>VLOOKUP($A11,'Return Data'!$B$7:$R$2843,12,0)</f>
        <v>12.345700000000001</v>
      </c>
      <c r="I11" s="66">
        <f t="shared" si="2"/>
        <v>9</v>
      </c>
      <c r="J11" s="65">
        <f>VLOOKUP($A11,'Return Data'!$B$7:$R$2843,13,0)</f>
        <v>19.7026</v>
      </c>
      <c r="K11" s="66">
        <f t="shared" si="8"/>
        <v>10</v>
      </c>
      <c r="L11" s="65"/>
      <c r="M11" s="66"/>
      <c r="N11" s="65"/>
      <c r="O11" s="66"/>
      <c r="P11" s="65"/>
      <c r="Q11" s="66"/>
      <c r="R11" s="65">
        <f>VLOOKUP($A11,'Return Data'!$B$7:$R$2843,16,0)</f>
        <v>-1.4925999999999999</v>
      </c>
      <c r="S11" s="67">
        <f t="shared" si="7"/>
        <v>10</v>
      </c>
    </row>
    <row r="12" spans="1:20" x14ac:dyDescent="0.3">
      <c r="A12" s="63" t="s">
        <v>551</v>
      </c>
      <c r="B12" s="64">
        <f>VLOOKUP($A12,'Return Data'!$B$7:$R$2843,3,0)</f>
        <v>44330</v>
      </c>
      <c r="C12" s="65">
        <f>VLOOKUP($A12,'Return Data'!$B$7:$R$2843,4,0)</f>
        <v>13.628</v>
      </c>
      <c r="D12" s="65">
        <f>VLOOKUP($A12,'Return Data'!$B$7:$R$2843,10,0)</f>
        <v>0.56079999999999997</v>
      </c>
      <c r="E12" s="66">
        <f t="shared" si="0"/>
        <v>7</v>
      </c>
      <c r="F12" s="65">
        <f>VLOOKUP($A12,'Return Data'!$B$7:$R$2843,11,0)</f>
        <v>9.1724999999999994</v>
      </c>
      <c r="G12" s="66">
        <f t="shared" si="1"/>
        <v>8</v>
      </c>
      <c r="H12" s="65">
        <f>VLOOKUP($A12,'Return Data'!$B$7:$R$2843,12,0)</f>
        <v>15.452400000000001</v>
      </c>
      <c r="I12" s="66">
        <f t="shared" si="2"/>
        <v>8</v>
      </c>
      <c r="J12" s="65">
        <f>VLOOKUP($A12,'Return Data'!$B$7:$R$2843,13,0)</f>
        <v>36.525700000000001</v>
      </c>
      <c r="K12" s="66">
        <f t="shared" si="8"/>
        <v>6</v>
      </c>
      <c r="L12" s="65">
        <f>VLOOKUP($A12,'Return Data'!$B$7:$R$2843,17,0)</f>
        <v>14.4839</v>
      </c>
      <c r="M12" s="66">
        <f t="shared" si="9"/>
        <v>4</v>
      </c>
      <c r="N12" s="65"/>
      <c r="O12" s="66"/>
      <c r="P12" s="65"/>
      <c r="Q12" s="66"/>
      <c r="R12" s="65">
        <f>VLOOKUP($A12,'Return Data'!$B$7:$R$2843,16,0)</f>
        <v>11.7745</v>
      </c>
      <c r="S12" s="67">
        <f t="shared" si="7"/>
        <v>8</v>
      </c>
    </row>
    <row r="13" spans="1:20" x14ac:dyDescent="0.3">
      <c r="A13" s="63" t="s">
        <v>553</v>
      </c>
      <c r="B13" s="64">
        <f>VLOOKUP($A13,'Return Data'!$B$7:$R$2843,3,0)</f>
        <v>44330</v>
      </c>
      <c r="C13" s="65">
        <f>VLOOKUP($A13,'Return Data'!$B$7:$R$2843,4,0)</f>
        <v>31.776</v>
      </c>
      <c r="D13" s="65">
        <f>VLOOKUP($A13,'Return Data'!$B$7:$R$2843,10,0)</f>
        <v>0.40760000000000002</v>
      </c>
      <c r="E13" s="66">
        <f t="shared" si="0"/>
        <v>8</v>
      </c>
      <c r="F13" s="65">
        <f>VLOOKUP($A13,'Return Data'!$B$7:$R$2843,11,0)</f>
        <v>6.1783999999999999</v>
      </c>
      <c r="G13" s="66">
        <f t="shared" si="1"/>
        <v>10</v>
      </c>
      <c r="H13" s="65">
        <f>VLOOKUP($A13,'Return Data'!$B$7:$R$2843,12,0)</f>
        <v>9.9172999999999991</v>
      </c>
      <c r="I13" s="66">
        <f t="shared" si="2"/>
        <v>10</v>
      </c>
      <c r="J13" s="65">
        <f>VLOOKUP($A13,'Return Data'!$B$7:$R$2843,13,0)</f>
        <v>24.807500000000001</v>
      </c>
      <c r="K13" s="66">
        <f t="shared" si="8"/>
        <v>9</v>
      </c>
      <c r="L13" s="65">
        <f>VLOOKUP($A13,'Return Data'!$B$7:$R$2843,17,0)</f>
        <v>11.523300000000001</v>
      </c>
      <c r="M13" s="66">
        <f t="shared" si="9"/>
        <v>8</v>
      </c>
      <c r="N13" s="65">
        <f>VLOOKUP($A13,'Return Data'!$B$7:$R$2843,14,0)</f>
        <v>8.8231999999999999</v>
      </c>
      <c r="O13" s="66">
        <f t="shared" si="10"/>
        <v>6</v>
      </c>
      <c r="P13" s="65">
        <f>VLOOKUP($A13,'Return Data'!$B$7:$R$2843,15,0)</f>
        <v>9.6743000000000006</v>
      </c>
      <c r="Q13" s="66">
        <f t="shared" si="11"/>
        <v>5</v>
      </c>
      <c r="R13" s="65">
        <f>VLOOKUP($A13,'Return Data'!$B$7:$R$2843,16,0)</f>
        <v>12.3072</v>
      </c>
      <c r="S13" s="67">
        <f t="shared" si="7"/>
        <v>5</v>
      </c>
    </row>
    <row r="14" spans="1:20" x14ac:dyDescent="0.3">
      <c r="A14" s="63" t="s">
        <v>556</v>
      </c>
      <c r="B14" s="64">
        <f>VLOOKUP($A14,'Return Data'!$B$7:$R$2843,3,0)</f>
        <v>44330</v>
      </c>
      <c r="C14" s="65">
        <f>VLOOKUP($A14,'Return Data'!$B$7:$R$2843,4,0)</f>
        <v>118.2954</v>
      </c>
      <c r="D14" s="65">
        <f>VLOOKUP($A14,'Return Data'!$B$7:$R$2843,10,0)</f>
        <v>1.7171000000000001</v>
      </c>
      <c r="E14" s="66">
        <f t="shared" si="0"/>
        <v>1</v>
      </c>
      <c r="F14" s="65">
        <f>VLOOKUP($A14,'Return Data'!$B$7:$R$2843,11,0)</f>
        <v>13.088100000000001</v>
      </c>
      <c r="G14" s="66">
        <f t="shared" si="1"/>
        <v>2</v>
      </c>
      <c r="H14" s="65">
        <f>VLOOKUP($A14,'Return Data'!$B$7:$R$2843,12,0)</f>
        <v>19.8322</v>
      </c>
      <c r="I14" s="66">
        <f t="shared" si="2"/>
        <v>3</v>
      </c>
      <c r="J14" s="65">
        <f>VLOOKUP($A14,'Return Data'!$B$7:$R$2843,13,0)</f>
        <v>37.035600000000002</v>
      </c>
      <c r="K14" s="66">
        <f t="shared" si="8"/>
        <v>5</v>
      </c>
      <c r="L14" s="65">
        <f>VLOOKUP($A14,'Return Data'!$B$7:$R$2843,17,0)</f>
        <v>12.430999999999999</v>
      </c>
      <c r="M14" s="66">
        <f t="shared" si="9"/>
        <v>7</v>
      </c>
      <c r="N14" s="65">
        <f>VLOOKUP($A14,'Return Data'!$B$7:$R$2843,14,0)</f>
        <v>10.0745</v>
      </c>
      <c r="O14" s="66">
        <f t="shared" si="10"/>
        <v>5</v>
      </c>
      <c r="P14" s="65">
        <f>VLOOKUP($A14,'Return Data'!$B$7:$R$2843,15,0)</f>
        <v>13.1584</v>
      </c>
      <c r="Q14" s="66">
        <f t="shared" si="11"/>
        <v>2</v>
      </c>
      <c r="R14" s="65">
        <f>VLOOKUP($A14,'Return Data'!$B$7:$R$2843,16,0)</f>
        <v>12.239599999999999</v>
      </c>
      <c r="S14" s="67">
        <f t="shared" si="7"/>
        <v>7</v>
      </c>
    </row>
    <row r="15" spans="1:20" x14ac:dyDescent="0.3">
      <c r="A15" s="63" t="s">
        <v>557</v>
      </c>
      <c r="B15" s="64">
        <f>VLOOKUP($A15,'Return Data'!$B$7:$R$2843,3,0)</f>
        <v>44330</v>
      </c>
      <c r="C15" s="65">
        <f>VLOOKUP($A15,'Return Data'!$B$7:$R$2843,4,0)</f>
        <v>13.4877</v>
      </c>
      <c r="D15" s="65">
        <f>VLOOKUP($A15,'Return Data'!$B$7:$R$2843,10,0)</f>
        <v>-0.19089999999999999</v>
      </c>
      <c r="E15" s="66">
        <f t="shared" si="0"/>
        <v>9</v>
      </c>
      <c r="F15" s="65">
        <f>VLOOKUP($A15,'Return Data'!$B$7:$R$2843,11,0)</f>
        <v>10.051600000000001</v>
      </c>
      <c r="G15" s="66">
        <f t="shared" ref="G15" si="12">RANK(F15,F$8:F$17,0)</f>
        <v>6</v>
      </c>
      <c r="H15" s="65">
        <f>VLOOKUP($A15,'Return Data'!$B$7:$R$2843,12,0)</f>
        <v>17.4877</v>
      </c>
      <c r="I15" s="66">
        <f>RANK(H15,H$8:H$17,0)</f>
        <v>7</v>
      </c>
      <c r="J15" s="65">
        <f>VLOOKUP($A15,'Return Data'!$B$7:$R$2843,13,0)</f>
        <v>32.3245</v>
      </c>
      <c r="K15" s="66">
        <f t="shared" si="8"/>
        <v>8</v>
      </c>
      <c r="L15" s="65"/>
      <c r="M15" s="66"/>
      <c r="N15" s="65"/>
      <c r="O15" s="66"/>
      <c r="P15" s="65"/>
      <c r="Q15" s="66"/>
      <c r="R15" s="65">
        <f>VLOOKUP($A15,'Return Data'!$B$7:$R$2843,16,0)</f>
        <v>28.6114</v>
      </c>
      <c r="S15" s="67">
        <f t="shared" si="7"/>
        <v>1</v>
      </c>
    </row>
    <row r="16" spans="1:20" x14ac:dyDescent="0.3">
      <c r="A16" s="63" t="s">
        <v>559</v>
      </c>
      <c r="B16" s="64">
        <f>VLOOKUP($A16,'Return Data'!$B$7:$R$2843,3,0)</f>
        <v>44330</v>
      </c>
      <c r="C16" s="65">
        <f>VLOOKUP($A16,'Return Data'!$B$7:$R$2843,4,0)</f>
        <v>13.7113</v>
      </c>
      <c r="D16" s="65">
        <f>VLOOKUP($A16,'Return Data'!$B$7:$R$2843,10,0)</f>
        <v>0.79469999999999996</v>
      </c>
      <c r="E16" s="66">
        <f t="shared" si="0"/>
        <v>5</v>
      </c>
      <c r="F16" s="65">
        <f>VLOOKUP($A16,'Return Data'!$B$7:$R$2843,11,0)</f>
        <v>12.387700000000001</v>
      </c>
      <c r="G16" s="66">
        <f>RANK(F16,F$8:F$17,0)</f>
        <v>3</v>
      </c>
      <c r="H16" s="65">
        <f>VLOOKUP($A16,'Return Data'!$B$7:$R$2843,12,0)</f>
        <v>18.928799999999999</v>
      </c>
      <c r="I16" s="66">
        <f>RANK(H16,H$8:H$17,0)</f>
        <v>5</v>
      </c>
      <c r="J16" s="65">
        <f>VLOOKUP($A16,'Return Data'!$B$7:$R$2843,13,0)</f>
        <v>34.8887</v>
      </c>
      <c r="K16" s="66">
        <f t="shared" si="8"/>
        <v>7</v>
      </c>
      <c r="L16" s="65">
        <f>VLOOKUP($A16,'Return Data'!$B$7:$R$2843,17,0)</f>
        <v>15.6929</v>
      </c>
      <c r="M16" s="66">
        <f t="shared" si="9"/>
        <v>2</v>
      </c>
      <c r="N16" s="65"/>
      <c r="O16" s="66"/>
      <c r="P16" s="65"/>
      <c r="Q16" s="66"/>
      <c r="R16" s="65">
        <f>VLOOKUP($A16,'Return Data'!$B$7:$R$2843,16,0)</f>
        <v>14.756500000000001</v>
      </c>
      <c r="S16" s="67">
        <f t="shared" si="7"/>
        <v>2</v>
      </c>
    </row>
    <row r="17" spans="1:19" x14ac:dyDescent="0.3">
      <c r="A17" s="63" t="s">
        <v>561</v>
      </c>
      <c r="B17" s="64">
        <f>VLOOKUP($A17,'Return Data'!$B$7:$R$2843,3,0)</f>
        <v>44330</v>
      </c>
      <c r="C17" s="65">
        <f>VLOOKUP($A17,'Return Data'!$B$7:$R$2843,4,0)</f>
        <v>14.3</v>
      </c>
      <c r="D17" s="65">
        <f>VLOOKUP($A17,'Return Data'!$B$7:$R$2843,10,0)</f>
        <v>-0.4178</v>
      </c>
      <c r="E17" s="66">
        <f t="shared" si="0"/>
        <v>10</v>
      </c>
      <c r="F17" s="65">
        <f>VLOOKUP($A17,'Return Data'!$B$7:$R$2843,11,0)</f>
        <v>7.5187999999999997</v>
      </c>
      <c r="G17" s="66">
        <f>RANK(F17,F$8:F$17,0)</f>
        <v>9</v>
      </c>
      <c r="H17" s="65">
        <f>VLOOKUP($A17,'Return Data'!$B$7:$R$2843,12,0)</f>
        <v>17.695499999999999</v>
      </c>
      <c r="I17" s="66">
        <f>RANK(H17,H$8:H$17,0)</f>
        <v>6</v>
      </c>
      <c r="J17" s="65">
        <f>VLOOKUP($A17,'Return Data'!$B$7:$R$2843,13,0)</f>
        <v>39.648400000000002</v>
      </c>
      <c r="K17" s="66">
        <f t="shared" si="8"/>
        <v>3</v>
      </c>
      <c r="L17" s="65">
        <f>VLOOKUP($A17,'Return Data'!$B$7:$R$2843,17,0)</f>
        <v>16.1799</v>
      </c>
      <c r="M17" s="66">
        <f t="shared" si="9"/>
        <v>1</v>
      </c>
      <c r="N17" s="65">
        <f>VLOOKUP($A17,'Return Data'!$B$7:$R$2843,14,0)</f>
        <v>12.240399999999999</v>
      </c>
      <c r="O17" s="66">
        <f t="shared" si="10"/>
        <v>1</v>
      </c>
      <c r="P17" s="65"/>
      <c r="Q17" s="66"/>
      <c r="R17" s="65">
        <f>VLOOKUP($A17,'Return Data'!$B$7:$R$2843,16,0)</f>
        <v>11.1785</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0.81352000000000013</v>
      </c>
      <c r="E19" s="74"/>
      <c r="F19" s="75">
        <f>AVERAGE(F8:F17)</f>
        <v>11.549669999999997</v>
      </c>
      <c r="G19" s="74"/>
      <c r="H19" s="75">
        <f>AVERAGE(H8:H17)</f>
        <v>18.674289999999999</v>
      </c>
      <c r="I19" s="74"/>
      <c r="J19" s="75">
        <f>AVERAGE(J8:J17)</f>
        <v>36.183120000000002</v>
      </c>
      <c r="K19" s="74"/>
      <c r="L19" s="75">
        <f>AVERAGE(L8:L17)</f>
        <v>14.0116</v>
      </c>
      <c r="M19" s="74"/>
      <c r="N19" s="75">
        <f>AVERAGE(N8:N17)</f>
        <v>10.514916666666666</v>
      </c>
      <c r="O19" s="74"/>
      <c r="P19" s="75">
        <f>AVERAGE(P8:P17)</f>
        <v>12.31146</v>
      </c>
      <c r="Q19" s="74"/>
      <c r="R19" s="75">
        <f>AVERAGE(R8:R17)</f>
        <v>12.820620000000002</v>
      </c>
      <c r="S19" s="76"/>
    </row>
    <row r="20" spans="1:19" x14ac:dyDescent="0.3">
      <c r="A20" s="73" t="s">
        <v>28</v>
      </c>
      <c r="B20" s="74"/>
      <c r="C20" s="74"/>
      <c r="D20" s="75">
        <f>MIN(D8:D17)</f>
        <v>-0.4178</v>
      </c>
      <c r="E20" s="74"/>
      <c r="F20" s="75">
        <f>MIN(F8:F17)</f>
        <v>6.1783999999999999</v>
      </c>
      <c r="G20" s="74"/>
      <c r="H20" s="75">
        <f>MIN(H8:H17)</f>
        <v>9.9172999999999991</v>
      </c>
      <c r="I20" s="74"/>
      <c r="J20" s="75">
        <f>MIN(J8:J17)</f>
        <v>19.7026</v>
      </c>
      <c r="K20" s="74"/>
      <c r="L20" s="75">
        <f>MIN(L8:L17)</f>
        <v>11.523300000000001</v>
      </c>
      <c r="M20" s="74"/>
      <c r="N20" s="75">
        <f>MIN(N8:N17)</f>
        <v>8.8231999999999999</v>
      </c>
      <c r="O20" s="74"/>
      <c r="P20" s="75">
        <f>MIN(P8:P17)</f>
        <v>9.6743000000000006</v>
      </c>
      <c r="Q20" s="74"/>
      <c r="R20" s="75">
        <f>MIN(R8:R17)</f>
        <v>-1.4925999999999999</v>
      </c>
      <c r="S20" s="76"/>
    </row>
    <row r="21" spans="1:19" ht="15" thickBot="1" x14ac:dyDescent="0.35">
      <c r="A21" s="77" t="s">
        <v>29</v>
      </c>
      <c r="B21" s="78"/>
      <c r="C21" s="78"/>
      <c r="D21" s="79">
        <f>MAX(D8:D17)</f>
        <v>1.7171000000000001</v>
      </c>
      <c r="E21" s="78"/>
      <c r="F21" s="79">
        <f>MAX(F8:F17)</f>
        <v>24.588000000000001</v>
      </c>
      <c r="G21" s="78"/>
      <c r="H21" s="79">
        <f>MAX(H8:H17)</f>
        <v>34.046900000000001</v>
      </c>
      <c r="I21" s="78"/>
      <c r="J21" s="79">
        <f>MAX(J8:J17)</f>
        <v>57.0321</v>
      </c>
      <c r="K21" s="78"/>
      <c r="L21" s="79">
        <f>MAX(L8:L17)</f>
        <v>16.1799</v>
      </c>
      <c r="M21" s="78"/>
      <c r="N21" s="79">
        <f>MAX(N8:N17)</f>
        <v>12.240399999999999</v>
      </c>
      <c r="O21" s="78"/>
      <c r="P21" s="79">
        <f>MAX(P8:P17)</f>
        <v>13.5114</v>
      </c>
      <c r="Q21" s="78"/>
      <c r="R21" s="79">
        <f>MAX(R8:R17)</f>
        <v>28.6114</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1578</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44330</v>
      </c>
      <c r="C8" s="65">
        <f>VLOOKUP($A8,'Return Data'!$B$7:$R$2843,4,0)</f>
        <v>66.66</v>
      </c>
      <c r="D8" s="65">
        <f>VLOOKUP($A8,'Return Data'!$B$7:$R$2843,10,0)</f>
        <v>1.0919000000000001</v>
      </c>
      <c r="E8" s="66">
        <f t="shared" ref="E8:E17" si="0">RANK(D8,D$8:D$17,0)</f>
        <v>3</v>
      </c>
      <c r="F8" s="65">
        <f>VLOOKUP($A8,'Return Data'!$B$7:$R$2843,11,0)</f>
        <v>11.118499999999999</v>
      </c>
      <c r="G8" s="66">
        <f t="shared" ref="G8:G14" si="1">RANK(F8,F$8:F$17,0)</f>
        <v>4</v>
      </c>
      <c r="H8" s="65">
        <f>VLOOKUP($A8,'Return Data'!$B$7:$R$2843,12,0)</f>
        <v>20.520700000000001</v>
      </c>
      <c r="I8" s="66">
        <f t="shared" ref="I8" si="2">RANK(H8,H$8:H$17,0)</f>
        <v>2</v>
      </c>
      <c r="J8" s="65">
        <f>VLOOKUP($A8,'Return Data'!$B$7:$R$2843,13,0)</f>
        <v>38.615099999999998</v>
      </c>
      <c r="K8" s="66">
        <f>RANK(J8,J$8:J$17,0)</f>
        <v>3</v>
      </c>
      <c r="L8" s="65">
        <f>VLOOKUP($A8,'Return Data'!$B$7:$R$2843,17,0)</f>
        <v>13.519399999999999</v>
      </c>
      <c r="M8" s="66">
        <f>RANK(L8,L$8:L$17,0)</f>
        <v>3</v>
      </c>
      <c r="N8" s="65">
        <f>VLOOKUP($A8,'Return Data'!$B$7:$R$2843,14,0)</f>
        <v>9.6652000000000005</v>
      </c>
      <c r="O8" s="66">
        <f>RANK(N8,N$8:N$17,0)</f>
        <v>3</v>
      </c>
      <c r="P8" s="65">
        <f>VLOOKUP($A8,'Return Data'!$B$7:$R$2843,15,0)</f>
        <v>11.660500000000001</v>
      </c>
      <c r="Q8" s="66">
        <f>RANK(P8,P$8:P$17,0)</f>
        <v>3</v>
      </c>
      <c r="R8" s="65">
        <f>VLOOKUP($A8,'Return Data'!$B$7:$R$2843,16,0)</f>
        <v>9.4231999999999996</v>
      </c>
      <c r="S8" s="67">
        <f t="shared" ref="S8:S17" si="3">RANK(R8,R$8:R$17,0)</f>
        <v>9</v>
      </c>
    </row>
    <row r="9" spans="1:20" x14ac:dyDescent="0.3">
      <c r="A9" s="63" t="s">
        <v>545</v>
      </c>
      <c r="B9" s="64">
        <f>VLOOKUP($A9,'Return Data'!$B$7:$R$2843,3,0)</f>
        <v>44330</v>
      </c>
      <c r="C9" s="65">
        <f>VLOOKUP($A9,'Return Data'!$B$7:$R$2843,4,0)</f>
        <v>242.94200000000001</v>
      </c>
      <c r="D9" s="65">
        <f>VLOOKUP($A9,'Return Data'!$B$7:$R$2843,10,0)</f>
        <v>1.3991</v>
      </c>
      <c r="E9" s="66">
        <f t="shared" si="0"/>
        <v>1</v>
      </c>
      <c r="F9" s="65">
        <f>VLOOKUP($A9,'Return Data'!$B$7:$R$2843,11,0)</f>
        <v>24.229500000000002</v>
      </c>
      <c r="G9" s="66">
        <f t="shared" si="1"/>
        <v>1</v>
      </c>
      <c r="H9" s="65">
        <f>VLOOKUP($A9,'Return Data'!$B$7:$R$2843,12,0)</f>
        <v>33.466999999999999</v>
      </c>
      <c r="I9" s="66">
        <f t="shared" ref="I9:I17" si="4">RANK(H9,H$8:H$17,0)</f>
        <v>1</v>
      </c>
      <c r="J9" s="65">
        <f>VLOOKUP($A9,'Return Data'!$B$7:$R$2843,13,0)</f>
        <v>56.133400000000002</v>
      </c>
      <c r="K9" s="66">
        <f t="shared" ref="K9:K17" si="5">RANK(J9,J$8:J$17,0)</f>
        <v>1</v>
      </c>
      <c r="L9" s="65">
        <f>VLOOKUP($A9,'Return Data'!$B$7:$R$2843,17,0)</f>
        <v>12.6485</v>
      </c>
      <c r="M9" s="66">
        <f t="shared" ref="M9:M17" si="6">RANK(L9,L$8:L$17,0)</f>
        <v>6</v>
      </c>
      <c r="N9" s="65">
        <f>VLOOKUP($A9,'Return Data'!$B$7:$R$2843,14,0)</f>
        <v>9.0495000000000001</v>
      </c>
      <c r="O9" s="66">
        <f t="shared" ref="O9:O17" si="7">RANK(N9,N$8:N$17,0)</f>
        <v>4</v>
      </c>
      <c r="P9" s="65">
        <f>VLOOKUP($A9,'Return Data'!$B$7:$R$2843,15,0)</f>
        <v>13.6395</v>
      </c>
      <c r="Q9" s="66">
        <f t="shared" ref="Q9:Q14" si="8">RANK(P9,P$8:P$17,0)</f>
        <v>1</v>
      </c>
      <c r="R9" s="65">
        <f>VLOOKUP($A9,'Return Data'!$B$7:$R$2843,16,0)</f>
        <v>16.675899999999999</v>
      </c>
      <c r="S9" s="67">
        <f t="shared" si="3"/>
        <v>2</v>
      </c>
    </row>
    <row r="10" spans="1:20" x14ac:dyDescent="0.3">
      <c r="A10" s="63" t="s">
        <v>547</v>
      </c>
      <c r="B10" s="64">
        <f>VLOOKUP($A10,'Return Data'!$B$7:$R$2843,3,0)</f>
        <v>44330</v>
      </c>
      <c r="C10" s="65">
        <f>VLOOKUP($A10,'Return Data'!$B$7:$R$2843,4,0)</f>
        <v>44.74</v>
      </c>
      <c r="D10" s="65">
        <f>VLOOKUP($A10,'Return Data'!$B$7:$R$2843,10,0)</f>
        <v>0.56189999999999996</v>
      </c>
      <c r="E10" s="66">
        <f t="shared" si="0"/>
        <v>5</v>
      </c>
      <c r="F10" s="65">
        <f>VLOOKUP($A10,'Return Data'!$B$7:$R$2843,11,0)</f>
        <v>10.3874</v>
      </c>
      <c r="G10" s="66">
        <f t="shared" si="1"/>
        <v>5</v>
      </c>
      <c r="H10" s="65">
        <f>VLOOKUP($A10,'Return Data'!$B$7:$R$2843,12,0)</f>
        <v>18.957699999999999</v>
      </c>
      <c r="I10" s="66">
        <f t="shared" si="4"/>
        <v>3</v>
      </c>
      <c r="J10" s="65">
        <f>VLOOKUP($A10,'Return Data'!$B$7:$R$2843,13,0)</f>
        <v>38.814799999999998</v>
      </c>
      <c r="K10" s="66">
        <f t="shared" si="5"/>
        <v>2</v>
      </c>
      <c r="L10" s="65">
        <f>VLOOKUP($A10,'Return Data'!$B$7:$R$2843,17,0)</f>
        <v>13.058400000000001</v>
      </c>
      <c r="M10" s="66">
        <f t="shared" si="6"/>
        <v>5</v>
      </c>
      <c r="N10" s="65">
        <f>VLOOKUP($A10,'Return Data'!$B$7:$R$2843,14,0)</f>
        <v>10.0601</v>
      </c>
      <c r="O10" s="66">
        <f t="shared" si="7"/>
        <v>2</v>
      </c>
      <c r="P10" s="65">
        <f>VLOOKUP($A10,'Return Data'!$B$7:$R$2843,15,0)</f>
        <v>11.316800000000001</v>
      </c>
      <c r="Q10" s="66">
        <f t="shared" si="8"/>
        <v>4</v>
      </c>
      <c r="R10" s="65">
        <f>VLOOKUP($A10,'Return Data'!$B$7:$R$2843,16,0)</f>
        <v>10.980700000000001</v>
      </c>
      <c r="S10" s="67">
        <f t="shared" si="3"/>
        <v>5</v>
      </c>
    </row>
    <row r="11" spans="1:20" x14ac:dyDescent="0.3">
      <c r="A11" s="63" t="s">
        <v>550</v>
      </c>
      <c r="B11" s="64">
        <f>VLOOKUP($A11,'Return Data'!$B$7:$R$2843,3,0)</f>
        <v>44330</v>
      </c>
      <c r="C11" s="65">
        <f>VLOOKUP($A11,'Return Data'!$B$7:$R$2843,4,0)</f>
        <v>9.5094999999999992</v>
      </c>
      <c r="D11" s="65">
        <f>VLOOKUP($A11,'Return Data'!$B$7:$R$2843,10,0)</f>
        <v>0.93620000000000003</v>
      </c>
      <c r="E11" s="66">
        <f t="shared" si="0"/>
        <v>4</v>
      </c>
      <c r="F11" s="65">
        <f>VLOOKUP($A11,'Return Data'!$B$7:$R$2843,11,0)</f>
        <v>8.7658000000000005</v>
      </c>
      <c r="G11" s="66">
        <f t="shared" si="1"/>
        <v>7</v>
      </c>
      <c r="H11" s="65">
        <f>VLOOKUP($A11,'Return Data'!$B$7:$R$2843,12,0)</f>
        <v>10.5036</v>
      </c>
      <c r="I11" s="66">
        <f t="shared" si="4"/>
        <v>9</v>
      </c>
      <c r="J11" s="65">
        <f>VLOOKUP($A11,'Return Data'!$B$7:$R$2843,13,0)</f>
        <v>17.117799999999999</v>
      </c>
      <c r="K11" s="66">
        <f t="shared" si="5"/>
        <v>10</v>
      </c>
      <c r="L11" s="65"/>
      <c r="M11" s="66"/>
      <c r="N11" s="65"/>
      <c r="O11" s="66"/>
      <c r="P11" s="65"/>
      <c r="Q11" s="66"/>
      <c r="R11" s="65">
        <f>VLOOKUP($A11,'Return Data'!$B$7:$R$2843,16,0)</f>
        <v>-3.6049000000000002</v>
      </c>
      <c r="S11" s="67">
        <f t="shared" si="3"/>
        <v>10</v>
      </c>
    </row>
    <row r="12" spans="1:20" x14ac:dyDescent="0.3">
      <c r="A12" s="63" t="s">
        <v>552</v>
      </c>
      <c r="B12" s="64">
        <f>VLOOKUP($A12,'Return Data'!$B$7:$R$2843,3,0)</f>
        <v>44330</v>
      </c>
      <c r="C12" s="65">
        <f>VLOOKUP($A12,'Return Data'!$B$7:$R$2843,4,0)</f>
        <v>13.205</v>
      </c>
      <c r="D12" s="65">
        <f>VLOOKUP($A12,'Return Data'!$B$7:$R$2843,10,0)</f>
        <v>0.2429</v>
      </c>
      <c r="E12" s="66">
        <f t="shared" si="0"/>
        <v>7</v>
      </c>
      <c r="F12" s="65">
        <f>VLOOKUP($A12,'Return Data'!$B$7:$R$2843,11,0)</f>
        <v>8.4867000000000008</v>
      </c>
      <c r="G12" s="66">
        <f t="shared" si="1"/>
        <v>8</v>
      </c>
      <c r="H12" s="65">
        <f>VLOOKUP($A12,'Return Data'!$B$7:$R$2843,12,0)</f>
        <v>14.358700000000001</v>
      </c>
      <c r="I12" s="66">
        <f t="shared" si="4"/>
        <v>8</v>
      </c>
      <c r="J12" s="65">
        <f>VLOOKUP($A12,'Return Data'!$B$7:$R$2843,13,0)</f>
        <v>34.813699999999997</v>
      </c>
      <c r="K12" s="66">
        <f t="shared" si="5"/>
        <v>6</v>
      </c>
      <c r="L12" s="65">
        <f>VLOOKUP($A12,'Return Data'!$B$7:$R$2843,17,0)</f>
        <v>13.202400000000001</v>
      </c>
      <c r="M12" s="66">
        <f t="shared" si="6"/>
        <v>4</v>
      </c>
      <c r="N12" s="65"/>
      <c r="O12" s="66"/>
      <c r="P12" s="65"/>
      <c r="Q12" s="66"/>
      <c r="R12" s="65">
        <f>VLOOKUP($A12,'Return Data'!$B$7:$R$2843,16,0)</f>
        <v>10.514200000000001</v>
      </c>
      <c r="S12" s="67">
        <f t="shared" si="3"/>
        <v>7</v>
      </c>
    </row>
    <row r="13" spans="1:20" x14ac:dyDescent="0.3">
      <c r="A13" s="63" t="s">
        <v>554</v>
      </c>
      <c r="B13" s="64">
        <f>VLOOKUP($A13,'Return Data'!$B$7:$R$2843,3,0)</f>
        <v>44330</v>
      </c>
      <c r="C13" s="65">
        <f>VLOOKUP($A13,'Return Data'!$B$7:$R$2843,4,0)</f>
        <v>29.016999999999999</v>
      </c>
      <c r="D13" s="65">
        <f>VLOOKUP($A13,'Return Data'!$B$7:$R$2843,10,0)</f>
        <v>7.9299999999999995E-2</v>
      </c>
      <c r="E13" s="66">
        <f t="shared" si="0"/>
        <v>8</v>
      </c>
      <c r="F13" s="65">
        <f>VLOOKUP($A13,'Return Data'!$B$7:$R$2843,11,0)</f>
        <v>5.4856999999999996</v>
      </c>
      <c r="G13" s="66">
        <f t="shared" si="1"/>
        <v>10</v>
      </c>
      <c r="H13" s="65">
        <f>VLOOKUP($A13,'Return Data'!$B$7:$R$2843,12,0)</f>
        <v>8.8369</v>
      </c>
      <c r="I13" s="66">
        <f t="shared" si="4"/>
        <v>10</v>
      </c>
      <c r="J13" s="65">
        <f>VLOOKUP($A13,'Return Data'!$B$7:$R$2843,13,0)</f>
        <v>23.188300000000002</v>
      </c>
      <c r="K13" s="66">
        <f t="shared" si="5"/>
        <v>9</v>
      </c>
      <c r="L13" s="65">
        <f>VLOOKUP($A13,'Return Data'!$B$7:$R$2843,17,0)</f>
        <v>10.1256</v>
      </c>
      <c r="M13" s="66">
        <f t="shared" si="6"/>
        <v>8</v>
      </c>
      <c r="N13" s="65">
        <f>VLOOKUP($A13,'Return Data'!$B$7:$R$2843,14,0)</f>
        <v>7.5106000000000002</v>
      </c>
      <c r="O13" s="66">
        <f t="shared" si="7"/>
        <v>6</v>
      </c>
      <c r="P13" s="65">
        <f>VLOOKUP($A13,'Return Data'!$B$7:$R$2843,15,0)</f>
        <v>8.3846000000000007</v>
      </c>
      <c r="Q13" s="66">
        <f t="shared" si="8"/>
        <v>5</v>
      </c>
      <c r="R13" s="65">
        <f>VLOOKUP($A13,'Return Data'!$B$7:$R$2843,16,0)</f>
        <v>10.928599999999999</v>
      </c>
      <c r="S13" s="67">
        <f t="shared" si="3"/>
        <v>6</v>
      </c>
    </row>
    <row r="14" spans="1:20" x14ac:dyDescent="0.3">
      <c r="A14" s="63" t="s">
        <v>555</v>
      </c>
      <c r="B14" s="64">
        <f>VLOOKUP($A14,'Return Data'!$B$7:$R$2843,3,0)</f>
        <v>44330</v>
      </c>
      <c r="C14" s="65">
        <f>VLOOKUP($A14,'Return Data'!$B$7:$R$2843,4,0)</f>
        <v>110.1507</v>
      </c>
      <c r="D14" s="65">
        <f>VLOOKUP($A14,'Return Data'!$B$7:$R$2843,10,0)</f>
        <v>1.3023</v>
      </c>
      <c r="E14" s="66">
        <f t="shared" si="0"/>
        <v>2</v>
      </c>
      <c r="F14" s="65">
        <f>VLOOKUP($A14,'Return Data'!$B$7:$R$2843,11,0)</f>
        <v>12.286199999999999</v>
      </c>
      <c r="G14" s="66">
        <f t="shared" si="1"/>
        <v>2</v>
      </c>
      <c r="H14" s="65">
        <f>VLOOKUP($A14,'Return Data'!$B$7:$R$2843,12,0)</f>
        <v>18.576899999999998</v>
      </c>
      <c r="I14" s="66">
        <f t="shared" si="4"/>
        <v>4</v>
      </c>
      <c r="J14" s="65">
        <f>VLOOKUP($A14,'Return Data'!$B$7:$R$2843,13,0)</f>
        <v>35.156700000000001</v>
      </c>
      <c r="K14" s="66">
        <f t="shared" si="5"/>
        <v>5</v>
      </c>
      <c r="L14" s="65">
        <f>VLOOKUP($A14,'Return Data'!$B$7:$R$2843,17,0)</f>
        <v>10.9382</v>
      </c>
      <c r="M14" s="66">
        <f t="shared" si="6"/>
        <v>7</v>
      </c>
      <c r="N14" s="65">
        <f>VLOOKUP($A14,'Return Data'!$B$7:$R$2843,14,0)</f>
        <v>8.6311</v>
      </c>
      <c r="O14" s="66">
        <f t="shared" si="7"/>
        <v>5</v>
      </c>
      <c r="P14" s="65">
        <f>VLOOKUP($A14,'Return Data'!$B$7:$R$2843,15,0)</f>
        <v>11.984400000000001</v>
      </c>
      <c r="Q14" s="66">
        <f t="shared" si="8"/>
        <v>2</v>
      </c>
      <c r="R14" s="65">
        <f>VLOOKUP($A14,'Return Data'!$B$7:$R$2843,16,0)</f>
        <v>15.6472</v>
      </c>
      <c r="S14" s="67">
        <f t="shared" si="3"/>
        <v>3</v>
      </c>
    </row>
    <row r="15" spans="1:20" x14ac:dyDescent="0.3">
      <c r="A15" s="63" t="s">
        <v>558</v>
      </c>
      <c r="B15" s="64">
        <f>VLOOKUP($A15,'Return Data'!$B$7:$R$2843,3,0)</f>
        <v>44330</v>
      </c>
      <c r="C15" s="65">
        <f>VLOOKUP($A15,'Return Data'!$B$7:$R$2843,4,0)</f>
        <v>13.1845</v>
      </c>
      <c r="D15" s="65">
        <f>VLOOKUP($A15,'Return Data'!$B$7:$R$2843,10,0)</f>
        <v>-0.63380000000000003</v>
      </c>
      <c r="E15" s="66">
        <f t="shared" si="0"/>
        <v>9</v>
      </c>
      <c r="F15" s="65">
        <f>VLOOKUP($A15,'Return Data'!$B$7:$R$2843,11,0)</f>
        <v>9.0259</v>
      </c>
      <c r="G15" s="66">
        <f t="shared" ref="G15" si="9">RANK(F15,F$8:F$17,0)</f>
        <v>6</v>
      </c>
      <c r="H15" s="65">
        <f>VLOOKUP($A15,'Return Data'!$B$7:$R$2843,12,0)</f>
        <v>15.836399999999999</v>
      </c>
      <c r="I15" s="66">
        <f t="shared" si="4"/>
        <v>7</v>
      </c>
      <c r="J15" s="65">
        <f>VLOOKUP($A15,'Return Data'!$B$7:$R$2843,13,0)</f>
        <v>29.806999999999999</v>
      </c>
      <c r="K15" s="66">
        <f t="shared" si="5"/>
        <v>8</v>
      </c>
      <c r="L15" s="65"/>
      <c r="M15" s="66"/>
      <c r="N15" s="65"/>
      <c r="O15" s="66"/>
      <c r="P15" s="65"/>
      <c r="Q15" s="66"/>
      <c r="R15" s="65">
        <f>VLOOKUP($A15,'Return Data'!$B$7:$R$2843,16,0)</f>
        <v>26.1755</v>
      </c>
      <c r="S15" s="67">
        <f t="shared" si="3"/>
        <v>1</v>
      </c>
    </row>
    <row r="16" spans="1:20" x14ac:dyDescent="0.3">
      <c r="A16" s="63" t="s">
        <v>560</v>
      </c>
      <c r="B16" s="64">
        <f>VLOOKUP($A16,'Return Data'!$B$7:$R$2843,3,0)</f>
        <v>44330</v>
      </c>
      <c r="C16" s="65">
        <f>VLOOKUP($A16,'Return Data'!$B$7:$R$2843,4,0)</f>
        <v>13.161099999999999</v>
      </c>
      <c r="D16" s="65">
        <f>VLOOKUP($A16,'Return Data'!$B$7:$R$2843,10,0)</f>
        <v>0.36909999999999998</v>
      </c>
      <c r="E16" s="66">
        <f t="shared" si="0"/>
        <v>6</v>
      </c>
      <c r="F16" s="65">
        <f>VLOOKUP($A16,'Return Data'!$B$7:$R$2843,11,0)</f>
        <v>11.4063</v>
      </c>
      <c r="G16" s="66">
        <f>RANK(F16,F$8:F$17,0)</f>
        <v>3</v>
      </c>
      <c r="H16" s="65">
        <f>VLOOKUP($A16,'Return Data'!$B$7:$R$2843,12,0)</f>
        <v>17.438500000000001</v>
      </c>
      <c r="I16" s="66">
        <f t="shared" si="4"/>
        <v>5</v>
      </c>
      <c r="J16" s="65">
        <f>VLOOKUP($A16,'Return Data'!$B$7:$R$2843,13,0)</f>
        <v>32.655000000000001</v>
      </c>
      <c r="K16" s="66">
        <f t="shared" si="5"/>
        <v>7</v>
      </c>
      <c r="L16" s="65">
        <f>VLOOKUP($A16,'Return Data'!$B$7:$R$2843,17,0)</f>
        <v>13.7127</v>
      </c>
      <c r="M16" s="66">
        <f t="shared" si="6"/>
        <v>2</v>
      </c>
      <c r="N16" s="65"/>
      <c r="O16" s="66"/>
      <c r="P16" s="65"/>
      <c r="Q16" s="66"/>
      <c r="R16" s="65">
        <f>VLOOKUP($A16,'Return Data'!$B$7:$R$2843,16,0)</f>
        <v>12.725199999999999</v>
      </c>
      <c r="S16" s="67">
        <f t="shared" si="3"/>
        <v>4</v>
      </c>
    </row>
    <row r="17" spans="1:19" x14ac:dyDescent="0.3">
      <c r="A17" s="63" t="s">
        <v>562</v>
      </c>
      <c r="B17" s="64">
        <f>VLOOKUP($A17,'Return Data'!$B$7:$R$2843,3,0)</f>
        <v>44330</v>
      </c>
      <c r="C17" s="65">
        <f>VLOOKUP($A17,'Return Data'!$B$7:$R$2843,4,0)</f>
        <v>13.97</v>
      </c>
      <c r="D17" s="65">
        <f>VLOOKUP($A17,'Return Data'!$B$7:$R$2843,10,0)</f>
        <v>-0.7107</v>
      </c>
      <c r="E17" s="66">
        <f t="shared" si="0"/>
        <v>10</v>
      </c>
      <c r="F17" s="65">
        <f>VLOOKUP($A17,'Return Data'!$B$7:$R$2843,11,0)</f>
        <v>7.0498000000000003</v>
      </c>
      <c r="G17" s="66">
        <f>RANK(F17,F$8:F$17,0)</f>
        <v>9</v>
      </c>
      <c r="H17" s="65">
        <f>VLOOKUP($A17,'Return Data'!$B$7:$R$2843,12,0)</f>
        <v>17.0017</v>
      </c>
      <c r="I17" s="66">
        <f t="shared" si="4"/>
        <v>6</v>
      </c>
      <c r="J17" s="65">
        <f>VLOOKUP($A17,'Return Data'!$B$7:$R$2843,13,0)</f>
        <v>38.591299999999997</v>
      </c>
      <c r="K17" s="66">
        <f t="shared" si="5"/>
        <v>4</v>
      </c>
      <c r="L17" s="65">
        <f>VLOOKUP($A17,'Return Data'!$B$7:$R$2843,17,0)</f>
        <v>15.3786</v>
      </c>
      <c r="M17" s="66">
        <f t="shared" si="6"/>
        <v>1</v>
      </c>
      <c r="N17" s="65">
        <f>VLOOKUP($A17,'Return Data'!$B$7:$R$2843,14,0)</f>
        <v>11.5182</v>
      </c>
      <c r="O17" s="66">
        <f t="shared" si="7"/>
        <v>1</v>
      </c>
      <c r="P17" s="65"/>
      <c r="Q17" s="66"/>
      <c r="R17" s="65">
        <f>VLOOKUP($A17,'Return Data'!$B$7:$R$2843,16,0)</f>
        <v>10.412100000000001</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0.46382000000000001</v>
      </c>
      <c r="E19" s="74"/>
      <c r="F19" s="75">
        <f>AVERAGE(F8:F17)</f>
        <v>10.82418</v>
      </c>
      <c r="G19" s="74"/>
      <c r="H19" s="75">
        <f>AVERAGE(H8:H17)</f>
        <v>17.549810000000001</v>
      </c>
      <c r="I19" s="74"/>
      <c r="J19" s="75">
        <f>AVERAGE(J8:J17)</f>
        <v>34.489309999999996</v>
      </c>
      <c r="K19" s="74"/>
      <c r="L19" s="75">
        <f>AVERAGE(L8:L17)</f>
        <v>12.822975000000001</v>
      </c>
      <c r="M19" s="74"/>
      <c r="N19" s="75">
        <f>AVERAGE(N8:N17)</f>
        <v>9.4057833333333338</v>
      </c>
      <c r="O19" s="74"/>
      <c r="P19" s="75">
        <f>AVERAGE(P8:P17)</f>
        <v>11.39716</v>
      </c>
      <c r="Q19" s="74"/>
      <c r="R19" s="75">
        <f>AVERAGE(R8:R17)</f>
        <v>11.987769999999999</v>
      </c>
      <c r="S19" s="76"/>
    </row>
    <row r="20" spans="1:19" x14ac:dyDescent="0.3">
      <c r="A20" s="73" t="s">
        <v>28</v>
      </c>
      <c r="B20" s="74"/>
      <c r="C20" s="74"/>
      <c r="D20" s="75">
        <f>MIN(D8:D17)</f>
        <v>-0.7107</v>
      </c>
      <c r="E20" s="74"/>
      <c r="F20" s="75">
        <f>MIN(F8:F17)</f>
        <v>5.4856999999999996</v>
      </c>
      <c r="G20" s="74"/>
      <c r="H20" s="75">
        <f>MIN(H8:H17)</f>
        <v>8.8369</v>
      </c>
      <c r="I20" s="74"/>
      <c r="J20" s="75">
        <f>MIN(J8:J17)</f>
        <v>17.117799999999999</v>
      </c>
      <c r="K20" s="74"/>
      <c r="L20" s="75">
        <f>MIN(L8:L17)</f>
        <v>10.1256</v>
      </c>
      <c r="M20" s="74"/>
      <c r="N20" s="75">
        <f>MIN(N8:N17)</f>
        <v>7.5106000000000002</v>
      </c>
      <c r="O20" s="74"/>
      <c r="P20" s="75">
        <f>MIN(P8:P17)</f>
        <v>8.3846000000000007</v>
      </c>
      <c r="Q20" s="74"/>
      <c r="R20" s="75">
        <f>MIN(R8:R17)</f>
        <v>-3.6049000000000002</v>
      </c>
      <c r="S20" s="76"/>
    </row>
    <row r="21" spans="1:19" ht="15" thickBot="1" x14ac:dyDescent="0.35">
      <c r="A21" s="77" t="s">
        <v>29</v>
      </c>
      <c r="B21" s="78"/>
      <c r="C21" s="78"/>
      <c r="D21" s="79">
        <f>MAX(D8:D17)</f>
        <v>1.3991</v>
      </c>
      <c r="E21" s="78"/>
      <c r="F21" s="79">
        <f>MAX(F8:F17)</f>
        <v>24.229500000000002</v>
      </c>
      <c r="G21" s="78"/>
      <c r="H21" s="79">
        <f>MAX(H8:H17)</f>
        <v>33.466999999999999</v>
      </c>
      <c r="I21" s="78"/>
      <c r="J21" s="79">
        <f>MAX(J8:J17)</f>
        <v>56.133400000000002</v>
      </c>
      <c r="K21" s="78"/>
      <c r="L21" s="79">
        <f>MAX(L8:L17)</f>
        <v>15.3786</v>
      </c>
      <c r="M21" s="78"/>
      <c r="N21" s="79">
        <f>MAX(N8:N17)</f>
        <v>11.5182</v>
      </c>
      <c r="O21" s="78"/>
      <c r="P21" s="79">
        <f>MAX(P8:P17)</f>
        <v>13.6395</v>
      </c>
      <c r="Q21" s="78"/>
      <c r="R21" s="79">
        <f>MAX(R8:R17)</f>
        <v>26.1755</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2021-05-17T06:15:28Z</dcterms:modified>
</cp:coreProperties>
</file>